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A71F82AE-524A-7E4C-89B1-DB8654F189F7}" xr6:coauthVersionLast="47" xr6:coauthVersionMax="47" xr10:uidLastSave="{00000000-0000-0000-0000-000000000000}"/>
  <bookViews>
    <workbookView xWindow="0" yWindow="0" windowWidth="33600" windowHeight="21000" activeTab="5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schedule!$A$3626:$S$3674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48" i="4" l="1"/>
  <c r="S3648" i="4" s="1"/>
  <c r="G3648" i="4"/>
  <c r="L3648" i="4" s="1"/>
  <c r="I3647" i="4"/>
  <c r="S3647" i="4" s="1"/>
  <c r="G3647" i="4"/>
  <c r="I3671" i="4"/>
  <c r="S3671" i="4" s="1"/>
  <c r="G3671" i="4"/>
  <c r="I3646" i="4"/>
  <c r="S3646" i="4" s="1"/>
  <c r="G3646" i="4"/>
  <c r="I3678" i="4"/>
  <c r="S3678" i="4" s="1"/>
  <c r="G3678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77" i="4"/>
  <c r="S3677" i="4" s="1"/>
  <c r="G3677" i="4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H141" i="1"/>
  <c r="G141" i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M140" i="1"/>
  <c r="N140" i="1"/>
  <c r="E140" i="1"/>
  <c r="H140" i="1" s="1"/>
  <c r="G140" i="1"/>
  <c r="F140" i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M139" i="1"/>
  <c r="E139" i="1"/>
  <c r="H139" i="1"/>
  <c r="G139" i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M3648" i="4" l="1"/>
  <c r="N3648" i="4"/>
  <c r="L3647" i="4"/>
  <c r="M3647" i="4"/>
  <c r="N3647" i="4"/>
  <c r="L3671" i="4"/>
  <c r="M3671" i="4"/>
  <c r="N3671" i="4"/>
  <c r="L3646" i="4"/>
  <c r="M3646" i="4"/>
  <c r="N3646" i="4"/>
  <c r="L3678" i="4"/>
  <c r="M3678" i="4"/>
  <c r="N3678" i="4"/>
  <c r="J198" i="3"/>
  <c r="L3675" i="4"/>
  <c r="M3675" i="4"/>
  <c r="N3675" i="4"/>
  <c r="L3677" i="4"/>
  <c r="M3677" i="4"/>
  <c r="N3677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/>
  <c r="K138" i="1"/>
  <c r="L138" i="1"/>
  <c r="M138" i="1"/>
  <c r="E138" i="1"/>
  <c r="H138" i="1" s="1"/>
  <c r="G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H137" i="1" s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H136" i="1" s="1"/>
  <c r="I136" i="1"/>
  <c r="J136" i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H134" i="1" s="1"/>
  <c r="G134" i="1"/>
  <c r="F134" i="1"/>
  <c r="I3268" i="4"/>
  <c r="S3268" i="4" s="1"/>
  <c r="G3268" i="4"/>
  <c r="I3269" i="4"/>
  <c r="S3269" i="4" s="1"/>
  <c r="G3269" i="4"/>
  <c r="E131" i="1"/>
  <c r="M131" i="1" s="1"/>
  <c r="F131" i="1"/>
  <c r="G131" i="1" s="1"/>
  <c r="H131" i="1" s="1"/>
  <c r="I131" i="1"/>
  <c r="J131" i="1" s="1"/>
  <c r="K131" i="1"/>
  <c r="L131" i="1"/>
  <c r="E132" i="1"/>
  <c r="M132" i="1" s="1"/>
  <c r="F132" i="1"/>
  <c r="G132" i="1" s="1"/>
  <c r="H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H130" i="1"/>
  <c r="I130" i="1"/>
  <c r="J130" i="1" s="1"/>
  <c r="K130" i="1"/>
  <c r="L130" i="1"/>
  <c r="M130" i="1"/>
  <c r="N130" i="1"/>
  <c r="E130" i="1"/>
  <c r="G130" i="1"/>
  <c r="F130" i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M129" i="1"/>
  <c r="N129" i="1"/>
  <c r="E129" i="1"/>
  <c r="G129" i="1"/>
  <c r="H129" i="1" s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H128" i="1"/>
  <c r="I128" i="1"/>
  <c r="J128" i="1" s="1"/>
  <c r="K128" i="1"/>
  <c r="L128" i="1"/>
  <c r="M128" i="1"/>
  <c r="N128" i="1"/>
  <c r="G128" i="1"/>
  <c r="F128" i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L3462" i="4" l="1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G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M121" i="1"/>
  <c r="E121" i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G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F108" i="1"/>
  <c r="G108" i="1" s="1"/>
  <c r="H108" i="1" s="1"/>
  <c r="I108" i="1"/>
  <c r="J108" i="1" s="1"/>
  <c r="K108" i="1"/>
  <c r="L108" i="1"/>
  <c r="M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H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N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N101" i="1"/>
  <c r="E98" i="1"/>
  <c r="M98" i="1" s="1"/>
  <c r="F98" i="1"/>
  <c r="G98" i="1" s="1"/>
  <c r="I98" i="1"/>
  <c r="J98" i="1" s="1"/>
  <c r="K98" i="1"/>
  <c r="L98" i="1"/>
  <c r="N98" i="1"/>
  <c r="E102" i="1"/>
  <c r="M102" i="1" s="1"/>
  <c r="F102" i="1"/>
  <c r="G102" i="1" s="1"/>
  <c r="H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N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G100" i="1" l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H122" i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G78" i="1"/>
  <c r="H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G81" i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N72" i="1"/>
  <c r="E72" i="1"/>
  <c r="G72" i="1"/>
  <c r="F72" i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G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69" i="1" l="1"/>
  <c r="G77" i="1"/>
  <c r="H77" i="1" s="1"/>
  <c r="G82" i="1"/>
  <c r="H82" i="1" s="1"/>
  <c r="G79" i="1"/>
  <c r="H79" i="1" s="1"/>
  <c r="H70" i="1"/>
  <c r="H69" i="1"/>
  <c r="H54" i="1"/>
  <c r="H80" i="1"/>
  <c r="H72" i="1"/>
  <c r="H58" i="1"/>
  <c r="N71" i="1"/>
  <c r="H84" i="1"/>
  <c r="H81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<sst xmlns="http://schemas.openxmlformats.org/spreadsheetml/2006/main" count="15476" uniqueCount="522">
  <si>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</si>
  <si>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</si>
  <si>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</si>
  <si>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</si>
  <si>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</si>
  <si>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</si>
  <si>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</si>
  <si>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</si>
  <si>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</si>
  <si>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</si>
  <si>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</si>
  <si>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</si>
  <si>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</si>
  <si>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</si>
  <si>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</si>
  <si>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</si>
  <si>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</si>
  <si>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</si>
  <si>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</si>
  <si>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</si>
  <si>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</si>
  <si>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</si>
  <si>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</si>
  <si>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</si>
  <si>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</si>
  <si>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</si>
  <si>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</si>
  <si>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</si>
  <si>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</si>
  <si>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</si>
  <si>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</si>
  <si>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</si>
  <si>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</si>
  <si>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</si>
  <si>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</si>
  <si>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</si>
  <si>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</si>
  <si>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</si>
  <si>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</si>
  <si>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</si>
  <si>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</si>
  <si>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</si>
  <si>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</si>
  <si>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</si>
  <si>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</si>
  <si>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</si>
  <si>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</si>
  <si>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</si>
  <si>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</si>
  <si>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</si>
  <si>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</si>
  <si>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</si>
  <si>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</si>
  <si>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</si>
  <si>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</si>
  <si>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</si>
  <si>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</si>
  <si>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</si>
  <si>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</si>
  <si>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</si>
  <si>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</si>
  <si>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</si>
  <si>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</si>
  <si>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</si>
  <si>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</si>
  <si>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</si>
  <si>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</si>
  <si>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</si>
  <si>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</si>
  <si>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</si>
  <si>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</si>
  <si>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</si>
  <si>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</si>
  <si>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</si>
  <si>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</si>
  <si>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</si>
  <si>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</si>
  <si>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</si>
  <si>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</si>
  <si>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</si>
  <si>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</si>
  <si>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</si>
  <si>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</si>
  <si>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</si>
  <si>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</si>
  <si>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</si>
  <si>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</si>
  <si>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</si>
  <si>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</si>
  <si>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</si>
  <si>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</si>
  <si>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</si>
  <si>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</si>
  <si>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</si>
  <si>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</si>
  <si>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</si>
  <si>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</si>
  <si>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</si>
  <si>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</si>
  <si>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</si>
  <si>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</si>
  <si>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</si>
  <si>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</si>
  <si>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</si>
  <si>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</si>
  <si>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</si>
  <si>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</si>
  <si>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</si>
  <si>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</si>
  <si>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</si>
  <si>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</si>
  <si>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</si>
  <si>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</si>
  <si>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</si>
  <si>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</si>
  <si>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</si>
  <si>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</si>
  <si>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</si>
  <si>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</si>
  <si>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</si>
  <si>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</si>
  <si>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</si>
  <si>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</si>
  <si>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</si>
  <si>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</si>
  <si>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</si>
  <si>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</si>
  <si>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</si>
  <si>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</si>
  <si>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</si>
  <si>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</si>
  <si>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</si>
  <si>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</si>
  <si>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</si>
  <si>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</si>
  <si>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</si>
  <si>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</si>
  <si>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</si>
  <si>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</si>
  <si>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</si>
  <si>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</si>
  <si>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</si>
  <si>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</si>
  <si>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</si>
  <si>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</si>
  <si>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</si>
  <si>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</si>
  <si>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</si>
  <si>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</si>
  <si>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</si>
  <si>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</si>
  <si>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</si>
  <si>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</si>
  <si>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</si>
  <si>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</si>
  <si>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</si>
  <si>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</si>
  <si>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</si>
  <si>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</si>
  <si>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</si>
  <si>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</si>
  <si>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</si>
  <si>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</si>
  <si>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</si>
  <si>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</si>
  <si>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</si>
  <si>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</si>
  <si>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</si>
  <si>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</si>
  <si>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</si>
  <si>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</si>
  <si>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</si>
  <si>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</si>
  <si>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</si>
  <si>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</si>
  <si>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</si>
  <si>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</si>
  <si>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</si>
  <si>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</si>
  <si>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</si>
  <si>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</si>
  <si>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</si>
  <si>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</si>
  <si>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</si>
  <si>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</si>
  <si>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</si>
  <si>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</si>
  <si>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</si>
  <si>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</si>
  <si>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</si>
  <si>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</si>
  <si>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</si>
  <si>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</si>
  <si>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</si>
  <si>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</si>
  <si>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</si>
  <si>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</si>
  <si>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</si>
  <si>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</si>
  <si>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</si>
  <si>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</si>
  <si>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</si>
  <si>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</si>
  <si>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</si>
  <si>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</si>
  <si>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</si>
  <si>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</si>
  <si>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</si>
  <si>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</si>
  <si>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</si>
  <si>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</si>
  <si>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</si>
  <si>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</si>
  <si>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</si>
  <si>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</si>
  <si>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</si>
  <si>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</si>
  <si>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</si>
  <si>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</si>
  <si>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</si>
  <si>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</si>
  <si>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</si>
  <si>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</si>
  <si>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</si>
  <si>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</si>
  <si>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</si>
  <si>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</si>
  <si>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</si>
  <si>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</si>
  <si>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</si>
  <si>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</si>
  <si>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</si>
  <si>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</si>
  <si>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</si>
  <si>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</si>
  <si>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</si>
  <si>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</si>
  <si>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</si>
  <si>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</si>
  <si>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</si>
  <si>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</si>
  <si>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</si>
  <si>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</si>
  <si>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</si>
  <si>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</si>
  <si>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</si>
  <si>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</si>
  <si>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</si>
  <si>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</si>
  <si>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</si>
  <si>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</si>
  <si>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</si>
  <si>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</si>
  <si>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</si>
  <si>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</si>
  <si>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</si>
  <si>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</si>
  <si>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</si>
  <si>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</si>
  <si>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</si>
  <si>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</si>
  <si>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</si>
  <si>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</si>
  <si>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</si>
  <si>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</si>
  <si>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</si>
  <si>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</si>
  <si>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</si>
  <si>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</si>
  <si>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</si>
  <si>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</si>
  <si>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</si>
  <si>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</si>
  <si>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</si>
  <si>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</si>
  <si>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</si>
  <si>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</si>
  <si>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</si>
  <si>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</si>
  <si>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</si>
  <si>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</si>
  <si>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</si>
  <si>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</si>
  <si>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</si>
  <si>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</si>
  <si>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</si>
  <si>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</si>
  <si>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</si>
  <si>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</si>
  <si>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</si>
  <si>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</si>
  <si>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</si>
  <si>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</si>
  <si>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</si>
  <si>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</si>
  <si>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</si>
  <si>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</si>
  <si>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</si>
  <si>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</si>
  <si>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</si>
  <si>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</si>
  <si>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</si>
  <si>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</si>
  <si>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</si>
  <si>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</si>
  <si>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</si>
  <si>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</si>
  <si>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</si>
  <si>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</si>
  <si>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</si>
  <si>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</si>
  <si>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</si>
  <si>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</si>
  <si>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</si>
  <si>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</si>
  <si>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</si>
  <si>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</si>
  <si>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</si>
  <si>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</si>
  <si>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</si>
  <si>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</si>
  <si>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</si>
  <si>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</si>
  <si>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</si>
  <si>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</si>
  <si>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</si>
  <si>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</si>
  <si>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</si>
  <si>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</si>
  <si>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</si>
  <si>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</si>
  <si>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</si>
  <si>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</si>
  <si>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</si>
  <si>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</si>
  <si>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</si>
  <si>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</si>
  <si>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</si>
  <si>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</si>
  <si>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</si>
  <si>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</si>
  <si>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</si>
  <si>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</si>
  <si>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</si>
  <si>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</si>
  <si>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</si>
  <si>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</si>
  <si>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</si>
  <si>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</si>
  <si>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</si>
  <si>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</si>
  <si>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</si>
  <si>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</si>
  <si>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</si>
  <si>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</si>
  <si>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</si>
  <si>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</si>
  <si>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</si>
  <si>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</si>
  <si>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</si>
  <si>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</si>
  <si>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</si>
  <si>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</si>
  <si>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</si>
  <si>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</si>
  <si>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</si>
  <si>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</si>
  <si>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</si>
  <si>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</si>
  <si>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</si>
  <si>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</si>
  <si>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</si>
  <si>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</si>
  <si>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</si>
  <si>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</si>
  <si>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</si>
  <si>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</si>
  <si>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</si>
  <si>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</si>
  <si>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</si>
  <si>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</si>
  <si>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</si>
  <si>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</si>
  <si>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</si>
  <si>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</si>
  <si>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</si>
  <si>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</si>
  <si>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</si>
  <si>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</si>
  <si>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</si>
  <si>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</si>
  <si>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</si>
  <si>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</si>
  <si>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</si>
  <si>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</si>
  <si>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</si>
  <si>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</si>
  <si>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</si>
  <si>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</si>
  <si>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</si>
  <si>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</si>
  <si>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</si>
  <si>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</si>
  <si>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</si>
  <si>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</si>
  <si>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</si>
  <si>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</si>
  <si>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</si>
  <si>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</si>
  <si>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</si>
  <si>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</si>
  <si>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</si>
  <si>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</si>
  <si>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</si>
  <si>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</si>
  <si>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</si>
  <si>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</si>
  <si>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</si>
  <si>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</si>
  <si>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</si>
  <si>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</si>
  <si>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</si>
  <si>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</si>
  <si>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</si>
  <si>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</si>
  <si>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</si>
  <si>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</si>
  <si>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</si>
  <si>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</si>
  <si>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</si>
  <si>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</si>
  <si>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</si>
  <si>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</si>
  <si>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</si>
  <si>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</si>
  <si>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</si>
  <si>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</si>
  <si>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</si>
  <si>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</si>
  <si>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</si>
  <si>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</si>
  <si>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</si>
  <si>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</si>
  <si>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</si>
  <si>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</si>
  <si>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</si>
  <si>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</si>
  <si>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</si>
  <si>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</si>
  <si>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</si>
  <si>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</si>
  <si>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</si>
  <si>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</si>
  <si>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</si>
  <si>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</si>
  <si>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</si>
  <si>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</si>
  <si>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</si>
  <si>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</si>
  <si>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</si>
  <si>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</si>
  <si>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</si>
  <si>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</si>
  <si>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</si>
  <si>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</si>
  <si>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</si>
  <si>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</si>
  <si>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</si>
  <si>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</si>
  <si>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</si>
  <si>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</si>
  <si>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</si>
  <si>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</si>
  <si>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</si>
  <si>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</si>
  <si>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</si>
  <si>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</si>
  <si>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</si>
  <si>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</si>
  <si>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</si>
  <si>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</si>
  <si>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</si>
  <si>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</si>
  <si>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</si>
  <si>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</si>
  <si>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</si>
  <si>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</si>
  <si>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</si>
  <si>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</si>
  <si>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</si>
  <si>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</si>
  <si>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</si>
  <si>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</si>
  <si>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</si>
  <si>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</si>
  <si>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</si>
  <si>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</si>
  <si>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</si>
  <si>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</si>
  <si>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</si>
  <si>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</si>
  <si>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</si>
  <si>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</si>
  <si>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</si>
  <si>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</si>
  <si>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</si>
  <si>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</si>
  <si>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</si>
  <si>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</si>
  <si>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</si>
  <si>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</si>
  <si>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</si>
  <si>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</si>
  <si>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</si>
  <si>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</si>
  <si>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</si>
  <si>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</si>
  <si>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</si>
  <si>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</si>
  <si>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</si>
  <si>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</si>
  <si>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Glühwein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</si>
</sst>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23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41"/>
  <sheetViews>
    <sheetView topLeftCell="A119" zoomScale="150" workbookViewId="0">
      <selection activeCell="K144" sqref="K144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>A21+(TIME(INT(C21),MOD(C21, 1)*60,0))</f>
        <v>45406.291666666664</v>
      </c>
      <c r="G21" s="5">
        <f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>A22+(TIME(INT(C22),MOD(C22, 1)*60,0))</f>
        <v>45406.708333333336</v>
      </c>
      <c r="G22" s="5">
        <f>F22+(1/24)*D22</f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>INT(F22)</f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>A23+(TIME(INT(C23),MOD(C23, 1)*60,0))</f>
        <v>45407.3</v>
      </c>
      <c r="G23" s="5">
        <f>F23+(1/24)*D23</f>
        <v>45407.304166666669</v>
      </c>
      <c r="H23">
        <f t="shared" ref="H23:H24" si="18">(G23-E23)*1440</f>
        <v>444.00000000139698</v>
      </c>
      <c r="I23" t="str">
        <f t="shared" ref="I23:I24" si="19">IF(A23&gt;0,"sleep",0)</f>
        <v>sleep</v>
      </c>
      <c r="J23" t="str">
        <f t="shared" si="14"/>
        <v>sleep</v>
      </c>
      <c r="K23" t="str">
        <f t="shared" ref="K23:K24" si="20">IF(A23&gt;0,"blue",0)</f>
        <v>blue</v>
      </c>
      <c r="L23">
        <f t="shared" ref="L23:L24" si="21">IF(A23&gt;0,0,0)</f>
        <v>0</v>
      </c>
      <c r="M23" s="1">
        <f t="shared" ref="M23:M24" si="22">INT(E23)</f>
        <v>45406</v>
      </c>
      <c r="N23" s="1">
        <f t="shared" ref="N23" si="23">INT(F23)</f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>A24+(TIME(INT(C24),MOD(C24, 1)*60,0))</f>
        <v>45408.291666666664</v>
      </c>
      <c r="G24" s="5">
        <f>F24+(1/24)*D24</f>
        <v>45408.299999999996</v>
      </c>
      <c r="H24">
        <f t="shared" si="18"/>
        <v>479.99999999301508</v>
      </c>
      <c r="I24" t="str">
        <f t="shared" si="19"/>
        <v>sleep</v>
      </c>
      <c r="J24" t="str">
        <f t="shared" si="14"/>
        <v>sleep</v>
      </c>
      <c r="K24" t="str">
        <f t="shared" si="20"/>
        <v>blue</v>
      </c>
      <c r="L24">
        <f t="shared" si="21"/>
        <v>0</v>
      </c>
      <c r="M24" s="1">
        <f t="shared" si="22"/>
        <v>45407</v>
      </c>
      <c r="N24" s="1">
        <f>INT(F24)</f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 t="shared" ref="E25:E29" si="24"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ref="F25:F29" si="25">A25+(TIME(INT(C25),MOD(C25, 1)*60,0))</f>
        <v>45409.333333333336</v>
      </c>
      <c r="G25" s="5">
        <f t="shared" ref="G25:G29" si="26">F25+(1/24)*D25</f>
        <v>45409.333333333336</v>
      </c>
      <c r="H25">
        <f t="shared" ref="H25:H29" si="27">(G25-E25)*1440</f>
        <v>438.00000000279397</v>
      </c>
      <c r="I25" t="str">
        <f t="shared" ref="I25:I29" si="28">IF(A25&gt;0,"sleep",0)</f>
        <v>sleep</v>
      </c>
      <c r="J25" t="str">
        <f t="shared" si="14"/>
        <v>sleep</v>
      </c>
      <c r="K25" t="str">
        <f t="shared" ref="K25:K29" si="29">IF(A25&gt;0,"blue",0)</f>
        <v>blue</v>
      </c>
      <c r="L25">
        <f t="shared" ref="L25:L29" si="30">IF(A25&gt;0,0,0)</f>
        <v>0</v>
      </c>
      <c r="M25" s="1">
        <f t="shared" ref="M25:M29" si="31">INT(E25)</f>
        <v>45409</v>
      </c>
      <c r="N25" s="1">
        <f t="shared" ref="N25:N29" si="32">INT(F25)</f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 t="shared" si="24"/>
        <v>45409.966666666667</v>
      </c>
      <c r="F26" s="5">
        <f t="shared" si="25"/>
        <v>45410.033333333333</v>
      </c>
      <c r="G26" s="5">
        <f t="shared" si="26"/>
        <v>45410.033333333333</v>
      </c>
      <c r="H26">
        <f t="shared" si="27"/>
        <v>95.999999998603016</v>
      </c>
      <c r="I26" t="str">
        <f t="shared" si="28"/>
        <v>sleep</v>
      </c>
      <c r="J26" t="str">
        <f t="shared" si="14"/>
        <v>sleep</v>
      </c>
      <c r="K26" t="str">
        <f t="shared" si="29"/>
        <v>blue</v>
      </c>
      <c r="L26">
        <f t="shared" si="30"/>
        <v>0</v>
      </c>
      <c r="M26" s="1">
        <f t="shared" si="31"/>
        <v>45409</v>
      </c>
      <c r="N26" s="1">
        <f t="shared" si="32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 t="shared" si="24"/>
        <v>45410.195833333331</v>
      </c>
      <c r="F27" s="5">
        <f t="shared" si="25"/>
        <v>45410.375</v>
      </c>
      <c r="G27" s="5">
        <f t="shared" si="26"/>
        <v>45410.375</v>
      </c>
      <c r="H27">
        <f t="shared" si="27"/>
        <v>258.00000000279397</v>
      </c>
      <c r="I27" t="str">
        <f t="shared" si="28"/>
        <v>sleep</v>
      </c>
      <c r="J27" t="str">
        <f t="shared" si="14"/>
        <v>sleep</v>
      </c>
      <c r="K27" t="str">
        <f t="shared" si="29"/>
        <v>blue</v>
      </c>
      <c r="L27">
        <f t="shared" si="30"/>
        <v>0</v>
      </c>
      <c r="M27" s="1">
        <f t="shared" si="31"/>
        <v>45410</v>
      </c>
      <c r="N27" s="1">
        <f t="shared" si="32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 t="shared" si="24"/>
        <v>45410.962500000001</v>
      </c>
      <c r="F28" s="5">
        <f t="shared" si="25"/>
        <v>45411.279166666667</v>
      </c>
      <c r="G28" s="5">
        <f t="shared" si="26"/>
        <v>45411.279166666667</v>
      </c>
      <c r="H28">
        <f t="shared" si="27"/>
        <v>455.99999999860302</v>
      </c>
      <c r="I28" t="str">
        <f t="shared" si="28"/>
        <v>sleep</v>
      </c>
      <c r="J28" t="str">
        <f t="shared" si="14"/>
        <v>sleep</v>
      </c>
      <c r="K28" t="str">
        <f t="shared" si="29"/>
        <v>blue</v>
      </c>
      <c r="L28">
        <f t="shared" si="30"/>
        <v>0</v>
      </c>
      <c r="M28" s="1">
        <f t="shared" si="31"/>
        <v>45410</v>
      </c>
      <c r="N28" s="1">
        <f t="shared" si="32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 t="shared" si="24"/>
        <v>45411.962500000001</v>
      </c>
      <c r="F29" s="5">
        <f t="shared" si="25"/>
        <v>45412.291666666664</v>
      </c>
      <c r="G29" s="5">
        <f t="shared" si="26"/>
        <v>45412.299999999996</v>
      </c>
      <c r="H29">
        <f t="shared" si="27"/>
        <v>485.9999999916181</v>
      </c>
      <c r="I29" t="str">
        <f t="shared" si="28"/>
        <v>sleep</v>
      </c>
      <c r="J29" t="str">
        <f t="shared" si="14"/>
        <v>sleep</v>
      </c>
      <c r="K29" t="str">
        <f t="shared" si="29"/>
        <v>blue</v>
      </c>
      <c r="L29">
        <f t="shared" si="30"/>
        <v>0</v>
      </c>
      <c r="M29" s="1">
        <f t="shared" si="31"/>
        <v>45411</v>
      </c>
      <c r="N29" s="1">
        <f t="shared" si="32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33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34">A30+(TIME(INT(C30),MOD(C30, 1)*60,0))</f>
        <v>45413.291666666664</v>
      </c>
      <c r="G30" s="5">
        <f t="shared" ref="G30:G35" si="35">F30+(1/24)*D30</f>
        <v>45413.333333333328</v>
      </c>
      <c r="H30">
        <f t="shared" ref="H30:H35" si="36">(G30-E30)*1440</f>
        <v>437.99999999231659</v>
      </c>
      <c r="I30" t="str">
        <f t="shared" ref="I30:I32" si="37">IF(A30&gt;0,"sleep",0)</f>
        <v>sleep</v>
      </c>
      <c r="J30" t="str">
        <f t="shared" si="14"/>
        <v>sleep</v>
      </c>
      <c r="K30" t="str">
        <f t="shared" ref="K30:K32" si="38">IF(A30&gt;0,"blue",0)</f>
        <v>blue</v>
      </c>
      <c r="L30">
        <f t="shared" ref="L30:L32" si="39">IF(A30&gt;0,0,0)</f>
        <v>0</v>
      </c>
      <c r="M30" s="1">
        <f t="shared" ref="M30:M35" si="40">INT(E30)</f>
        <v>45413</v>
      </c>
      <c r="N30" s="1">
        <f t="shared" ref="N30:N35" si="4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33"/>
        <v>45413.979166666664</v>
      </c>
      <c r="F31" s="5">
        <f t="shared" si="34"/>
        <v>45414.283333333333</v>
      </c>
      <c r="G31" s="5">
        <f t="shared" si="35"/>
        <v>45414.333333333336</v>
      </c>
      <c r="H31">
        <f t="shared" si="36"/>
        <v>510.00000000698492</v>
      </c>
      <c r="I31" t="str">
        <f t="shared" si="37"/>
        <v>sleep</v>
      </c>
      <c r="J31" t="str">
        <f t="shared" si="14"/>
        <v>sleep</v>
      </c>
      <c r="K31" t="str">
        <f t="shared" si="38"/>
        <v>blue</v>
      </c>
      <c r="L31">
        <f t="shared" si="39"/>
        <v>0</v>
      </c>
      <c r="M31" s="1">
        <f t="shared" si="40"/>
        <v>45413</v>
      </c>
      <c r="N31" s="1">
        <f t="shared" si="4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33"/>
        <v>45415.004166666666</v>
      </c>
      <c r="F32" s="5">
        <f t="shared" si="34"/>
        <v>45415.3</v>
      </c>
      <c r="G32" s="5">
        <f t="shared" si="35"/>
        <v>45415.304166666669</v>
      </c>
      <c r="H32">
        <f t="shared" si="36"/>
        <v>432.00000000419095</v>
      </c>
      <c r="I32" t="str">
        <f t="shared" si="37"/>
        <v>sleep</v>
      </c>
      <c r="J32" t="str">
        <f t="shared" ref="J32:J35" si="42">I32</f>
        <v>sleep</v>
      </c>
      <c r="K32" t="str">
        <f t="shared" si="38"/>
        <v>blue</v>
      </c>
      <c r="L32">
        <f t="shared" si="39"/>
        <v>0</v>
      </c>
      <c r="M32" s="1">
        <f t="shared" si="40"/>
        <v>45415</v>
      </c>
      <c r="N32" s="1">
        <f t="shared" si="4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33"/>
        <v>45415.995833333334</v>
      </c>
      <c r="F33" s="5">
        <f t="shared" si="34"/>
        <v>45416.270833333336</v>
      </c>
      <c r="G33" s="5">
        <f t="shared" si="35"/>
        <v>45416.270833333336</v>
      </c>
      <c r="H33">
        <f t="shared" si="36"/>
        <v>396.00000000209548</v>
      </c>
      <c r="I33" t="str">
        <f t="shared" ref="I33:I35" si="43">IF(A33&gt;0,"sleep",0)</f>
        <v>sleep</v>
      </c>
      <c r="J33" t="str">
        <f t="shared" si="42"/>
        <v>sleep</v>
      </c>
      <c r="K33" t="str">
        <f t="shared" ref="K33:K35" si="44">IF(A33&gt;0,"blue",0)</f>
        <v>blue</v>
      </c>
      <c r="L33">
        <f t="shared" ref="L33:L35" si="45">IF(A33&gt;0,0,0)</f>
        <v>0</v>
      </c>
      <c r="M33" s="1">
        <f t="shared" si="40"/>
        <v>45415</v>
      </c>
      <c r="N33" s="1">
        <f t="shared" si="4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33"/>
        <v>45416.945833333331</v>
      </c>
      <c r="F34" s="5">
        <f t="shared" si="34"/>
        <v>45417.333333333336</v>
      </c>
      <c r="G34" s="5">
        <f t="shared" si="35"/>
        <v>45417.333333333336</v>
      </c>
      <c r="H34">
        <f t="shared" si="36"/>
        <v>558.00000000628643</v>
      </c>
      <c r="I34" t="str">
        <f t="shared" si="43"/>
        <v>sleep</v>
      </c>
      <c r="J34" t="str">
        <f t="shared" si="42"/>
        <v>sleep</v>
      </c>
      <c r="K34" t="str">
        <f t="shared" si="44"/>
        <v>blue</v>
      </c>
      <c r="L34">
        <f t="shared" si="45"/>
        <v>0</v>
      </c>
      <c r="M34" s="1">
        <f t="shared" si="40"/>
        <v>45416</v>
      </c>
      <c r="N34" s="1">
        <f t="shared" si="4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33"/>
        <v>45417.974999999999</v>
      </c>
      <c r="F35" s="5">
        <f t="shared" si="34"/>
        <v>45418.333333333336</v>
      </c>
      <c r="G35" s="5">
        <f t="shared" si="35"/>
        <v>45418.333333333336</v>
      </c>
      <c r="H35">
        <f t="shared" si="36"/>
        <v>516.00000000558794</v>
      </c>
      <c r="I35" t="str">
        <f t="shared" si="43"/>
        <v>sleep</v>
      </c>
      <c r="J35" t="str">
        <f t="shared" si="42"/>
        <v>sleep</v>
      </c>
      <c r="K35" t="str">
        <f t="shared" si="44"/>
        <v>blue</v>
      </c>
      <c r="L35">
        <f t="shared" si="45"/>
        <v>0</v>
      </c>
      <c r="M35" s="1">
        <f t="shared" si="40"/>
        <v>45417</v>
      </c>
      <c r="N35" s="1">
        <f t="shared" si="4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46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47">A36+(TIME(INT(C36),MOD(C36, 1)*60,0))</f>
        <v>45419.324999999997</v>
      </c>
      <c r="G36" s="5">
        <f t="shared" ref="G36:G44" si="48">F36+(1/24)*D36</f>
        <v>45419.324999999997</v>
      </c>
      <c r="H36">
        <f t="shared" ref="H36:H43" si="49">(G36-E36)*1440</f>
        <v>503.99999999790452</v>
      </c>
      <c r="I36" t="str">
        <f t="shared" ref="I36:I43" si="50">IF(A36&gt;0,"sleep",0)</f>
        <v>sleep</v>
      </c>
      <c r="J36" t="str">
        <f t="shared" ref="J36:J43" si="51">I36</f>
        <v>sleep</v>
      </c>
      <c r="K36" t="str">
        <f t="shared" ref="K36:K43" si="52">IF(A36&gt;0,"blue",0)</f>
        <v>blue</v>
      </c>
      <c r="L36">
        <f t="shared" ref="L36:L43" si="53">IF(A36&gt;0,0,0)</f>
        <v>0</v>
      </c>
      <c r="M36" s="1">
        <f t="shared" ref="M36:M43" si="54">INT(E36)</f>
        <v>45418</v>
      </c>
      <c r="N36" s="1">
        <f t="shared" ref="N36:N44" si="55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46"/>
        <v>45420</v>
      </c>
      <c r="F37" s="5">
        <f t="shared" si="47"/>
        <v>45420.333333333336</v>
      </c>
      <c r="G37" s="5">
        <f t="shared" si="48"/>
        <v>45420.358333333337</v>
      </c>
      <c r="H37">
        <f t="shared" si="49"/>
        <v>516.00000000558794</v>
      </c>
      <c r="I37" t="str">
        <f t="shared" si="50"/>
        <v>sleep</v>
      </c>
      <c r="J37" t="str">
        <f t="shared" si="51"/>
        <v>sleep</v>
      </c>
      <c r="K37" t="str">
        <f t="shared" si="52"/>
        <v>blue</v>
      </c>
      <c r="L37">
        <f t="shared" si="53"/>
        <v>0</v>
      </c>
      <c r="M37" s="1">
        <f t="shared" si="54"/>
        <v>45420</v>
      </c>
      <c r="N37" s="1">
        <f t="shared" si="55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46"/>
        <v>45421.025000000001</v>
      </c>
      <c r="F38" s="5">
        <f t="shared" si="47"/>
        <v>45421.333333333336</v>
      </c>
      <c r="G38" s="5">
        <f t="shared" si="48"/>
        <v>45421.379166666666</v>
      </c>
      <c r="H38">
        <f t="shared" si="49"/>
        <v>509.99999999650754</v>
      </c>
      <c r="I38" t="str">
        <f t="shared" si="50"/>
        <v>sleep</v>
      </c>
      <c r="J38" t="str">
        <f t="shared" si="51"/>
        <v>sleep</v>
      </c>
      <c r="K38" t="str">
        <f t="shared" si="52"/>
        <v>blue</v>
      </c>
      <c r="L38">
        <f t="shared" si="53"/>
        <v>0</v>
      </c>
      <c r="M38" s="1">
        <f t="shared" si="54"/>
        <v>45421</v>
      </c>
      <c r="N38" s="1">
        <f t="shared" si="55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46"/>
        <v>45421.995833333334</v>
      </c>
      <c r="F39" s="5">
        <f t="shared" si="47"/>
        <v>45422.333333333336</v>
      </c>
      <c r="G39" s="5">
        <f t="shared" si="48"/>
        <v>45422.375</v>
      </c>
      <c r="H39">
        <f t="shared" si="49"/>
        <v>545.99999999860302</v>
      </c>
      <c r="I39" t="str">
        <f t="shared" si="50"/>
        <v>sleep</v>
      </c>
      <c r="J39" t="str">
        <f t="shared" si="51"/>
        <v>sleep</v>
      </c>
      <c r="K39" t="str">
        <f t="shared" si="52"/>
        <v>blue</v>
      </c>
      <c r="L39">
        <f t="shared" si="53"/>
        <v>0</v>
      </c>
      <c r="M39" s="1">
        <f t="shared" si="54"/>
        <v>45421</v>
      </c>
      <c r="N39" s="1">
        <f t="shared" si="55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46"/>
        <v>45423.020833333336</v>
      </c>
      <c r="F40" s="5">
        <f t="shared" si="47"/>
        <v>45423.333333333336</v>
      </c>
      <c r="G40" s="5">
        <f t="shared" si="48"/>
        <v>45423.333333333336</v>
      </c>
      <c r="H40">
        <f t="shared" si="49"/>
        <v>450</v>
      </c>
      <c r="I40" t="str">
        <f t="shared" si="50"/>
        <v>sleep</v>
      </c>
      <c r="J40" t="str">
        <f t="shared" si="51"/>
        <v>sleep</v>
      </c>
      <c r="K40" t="str">
        <f t="shared" si="52"/>
        <v>blue</v>
      </c>
      <c r="L40">
        <f t="shared" si="53"/>
        <v>0</v>
      </c>
      <c r="M40" s="1">
        <f t="shared" si="54"/>
        <v>45423</v>
      </c>
      <c r="N40" s="1">
        <f t="shared" si="55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46"/>
        <v>45424.129166666666</v>
      </c>
      <c r="F41" s="5">
        <f t="shared" si="47"/>
        <v>45424.333333333336</v>
      </c>
      <c r="G41" s="5">
        <f t="shared" si="48"/>
        <v>45424.333333333336</v>
      </c>
      <c r="H41">
        <f t="shared" si="49"/>
        <v>294.00000000488944</v>
      </c>
      <c r="I41" t="str">
        <f t="shared" si="50"/>
        <v>sleep</v>
      </c>
      <c r="J41" t="str">
        <f t="shared" si="51"/>
        <v>sleep</v>
      </c>
      <c r="K41" t="str">
        <f t="shared" si="52"/>
        <v>blue</v>
      </c>
      <c r="L41">
        <f t="shared" si="53"/>
        <v>0</v>
      </c>
      <c r="M41" s="1">
        <f t="shared" si="54"/>
        <v>45424</v>
      </c>
      <c r="N41" s="1">
        <f t="shared" si="55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46"/>
        <v>45424.987500000003</v>
      </c>
      <c r="F42" s="5">
        <f t="shared" si="47"/>
        <v>45425.258333333331</v>
      </c>
      <c r="G42" s="5">
        <f t="shared" si="48"/>
        <v>45425.258333333331</v>
      </c>
      <c r="H42">
        <f t="shared" si="49"/>
        <v>389.99999999301508</v>
      </c>
      <c r="I42" t="str">
        <f t="shared" si="50"/>
        <v>sleep</v>
      </c>
      <c r="J42" t="str">
        <f t="shared" si="51"/>
        <v>sleep</v>
      </c>
      <c r="K42" t="str">
        <f t="shared" si="52"/>
        <v>blue</v>
      </c>
      <c r="L42">
        <f t="shared" si="53"/>
        <v>0</v>
      </c>
      <c r="M42" s="1">
        <f t="shared" si="54"/>
        <v>45424</v>
      </c>
      <c r="N42" s="1">
        <f t="shared" si="55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47"/>
        <v>45425.625</v>
      </c>
      <c r="G43" s="5">
        <f t="shared" si="48"/>
        <v>45425.625</v>
      </c>
      <c r="H43">
        <f t="shared" si="49"/>
        <v>59.99999999650754</v>
      </c>
      <c r="I43" t="str">
        <f t="shared" si="50"/>
        <v>sleep</v>
      </c>
      <c r="J43" t="str">
        <f t="shared" si="51"/>
        <v>sleep</v>
      </c>
      <c r="K43" t="str">
        <f t="shared" si="52"/>
        <v>blue</v>
      </c>
      <c r="L43">
        <f t="shared" si="53"/>
        <v>0</v>
      </c>
      <c r="M43" s="1">
        <f t="shared" si="54"/>
        <v>45425</v>
      </c>
      <c r="N43" s="1">
        <f t="shared" si="55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46"/>
        <v>45436.012499999997</v>
      </c>
      <c r="F44" s="5">
        <f t="shared" si="47"/>
        <v>45436.3</v>
      </c>
      <c r="G44" s="5">
        <f t="shared" si="48"/>
        <v>45436.304166666669</v>
      </c>
      <c r="H44">
        <f t="shared" ref="H44" si="56">(G44-E44)*1440</f>
        <v>420.00000000698492</v>
      </c>
      <c r="I44" t="str">
        <f t="shared" ref="I44:I49" si="57">IF(A44&gt;0,"sleep",0)</f>
        <v>sleep</v>
      </c>
      <c r="J44" t="str">
        <f t="shared" ref="J44:J49" si="58">I44</f>
        <v>sleep</v>
      </c>
      <c r="K44" t="str">
        <f t="shared" ref="K44:K49" si="59">IF(A44&gt;0,"blue",0)</f>
        <v>blue</v>
      </c>
      <c r="L44">
        <f t="shared" ref="L44:L49" si="60">IF(A44&gt;0,0,0)</f>
        <v>0</v>
      </c>
      <c r="M44" s="1">
        <f t="shared" ref="M44" si="61">INT(E44)</f>
        <v>45436</v>
      </c>
      <c r="N44" s="1">
        <f t="shared" si="55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 t="shared" ref="E45:E49" si="62"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 t="shared" ref="F45:F49" si="63">A45+(TIME(INT(C45),MOD(C45, 1)*60,0))</f>
        <v>45437.3</v>
      </c>
      <c r="G45" s="5">
        <f t="shared" ref="G45:G49" si="64">F45+(1/24)*D45</f>
        <v>45437.354166666672</v>
      </c>
      <c r="H45">
        <f t="shared" ref="H45:H49" si="65">(G45-E45)*1440</f>
        <v>540.00000001047738</v>
      </c>
      <c r="I45" t="str">
        <f t="shared" si="57"/>
        <v>sleep</v>
      </c>
      <c r="J45" t="str">
        <f t="shared" si="58"/>
        <v>sleep</v>
      </c>
      <c r="K45" t="str">
        <f t="shared" si="59"/>
        <v>blue</v>
      </c>
      <c r="L45">
        <f t="shared" si="60"/>
        <v>0</v>
      </c>
      <c r="M45" s="1">
        <f t="shared" ref="M45:M49" si="66">INT(E45)</f>
        <v>45436</v>
      </c>
      <c r="N45" s="1">
        <f t="shared" ref="N45:N49" si="67"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65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ref="H47:H48" si="68">(G47-E47)*1440</f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68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si="62"/>
        <v>45438.029166666667</v>
      </c>
      <c r="F49" s="5">
        <f t="shared" si="63"/>
        <v>45438.3125</v>
      </c>
      <c r="G49" s="5">
        <f t="shared" si="64"/>
        <v>45438.324999999997</v>
      </c>
      <c r="H49">
        <f t="shared" si="65"/>
        <v>425.99999999511056</v>
      </c>
      <c r="I49" t="str">
        <f t="shared" si="57"/>
        <v>sleep</v>
      </c>
      <c r="J49" t="str">
        <f t="shared" si="58"/>
        <v>sleep</v>
      </c>
      <c r="K49" t="str">
        <f t="shared" si="59"/>
        <v>blue</v>
      </c>
      <c r="L49">
        <f t="shared" si="60"/>
        <v>0</v>
      </c>
      <c r="M49" s="1">
        <f t="shared" si="66"/>
        <v>45438</v>
      </c>
      <c r="N49" s="1">
        <f t="shared" si="67"/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ref="E50" si="69">(IF((IF(INT((C50+D50)-B50)&lt;0,(24+INT((C50+D50)-B50)),INT((C50+D50)-B50)))&gt;12,A50-1,A50+0))+(TIME((IF(INT((C50+D50)-B50)&lt;0,(24+INT((C50+D50)-B50)),INT((C50+D50)-B50))),(MOD((C50+D50)-B50, 1)*60),0))</f>
        <v>45438.991666666669</v>
      </c>
      <c r="F50" s="5">
        <f t="shared" ref="F50" si="70">A50+(TIME(INT(C50),MOD(C50, 1)*60,0))</f>
        <v>45439.3125</v>
      </c>
      <c r="G50" s="5">
        <f t="shared" ref="G50" si="71">F50+(1/24)*D50</f>
        <v>45439.3125</v>
      </c>
      <c r="H50">
        <f t="shared" ref="H50:H51" si="72">(G50-E50)*1440</f>
        <v>461.99999999720603</v>
      </c>
      <c r="I50" t="str">
        <f t="shared" ref="I50" si="73">IF(A50&gt;0,"sleep",0)</f>
        <v>sleep</v>
      </c>
      <c r="J50" t="str">
        <f t="shared" ref="J50" si="74">I50</f>
        <v>sleep</v>
      </c>
      <c r="K50" t="str">
        <f t="shared" ref="K50" si="75">IF(A50&gt;0,"blue",0)</f>
        <v>blue</v>
      </c>
      <c r="L50">
        <f t="shared" ref="L50:L51" si="76">IF(A50&gt;0,0,0)</f>
        <v>0</v>
      </c>
      <c r="M50" s="1">
        <f t="shared" ref="M50" si="77">INT(E50)</f>
        <v>45438</v>
      </c>
      <c r="N50" s="1">
        <f t="shared" ref="N50" si="78"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ref="E51:E53" si="79">(IF((IF(INT((C51+D51)-B51)&lt;0,(24+INT((C51+D51)-B51)),INT((C51+D51)-B51)))&gt;12,A51-1,A51+0))+(TIME((IF(INT((C51+D51)-B51)&lt;0,(24+INT((C51+D51)-B51)),INT((C51+D51)-B51))),(MOD((C51+D51)-B51, 1)*60),0))</f>
        <v>45440.004166666666</v>
      </c>
      <c r="F51" s="5">
        <f t="shared" ref="F51:F53" si="80">A51+(TIME(INT(C51),MOD(C51, 1)*60,0))</f>
        <v>45440.3</v>
      </c>
      <c r="G51" s="5">
        <f t="shared" ref="G51:G53" si="81">F51+(1/24)*D51</f>
        <v>45440.370833333334</v>
      </c>
      <c r="H51">
        <f t="shared" si="72"/>
        <v>528.00000000279397</v>
      </c>
      <c r="I51" t="s">
        <v>190</v>
      </c>
      <c r="J51" t="s">
        <v>190</v>
      </c>
      <c r="K51" t="s">
        <v>191</v>
      </c>
      <c r="L51">
        <f t="shared" si="76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79"/>
        <v>45441.012499999997</v>
      </c>
      <c r="F52" s="5">
        <f t="shared" si="80"/>
        <v>45441.291666666664</v>
      </c>
      <c r="G52" s="5">
        <f t="shared" si="81"/>
        <v>45441.29583333333</v>
      </c>
      <c r="H52">
        <f t="shared" ref="H52" si="82">(G52-E52)*1440</f>
        <v>407.99999999930151</v>
      </c>
      <c r="I52" t="str">
        <f t="shared" ref="I52" si="83">IF(A52&gt;0,"sleep",0)</f>
        <v>sleep</v>
      </c>
      <c r="J52" t="str">
        <f t="shared" ref="J52" si="84">I52</f>
        <v>sleep</v>
      </c>
      <c r="K52" t="str">
        <f t="shared" ref="K52" si="85">IF(A52&gt;0,"blue",0)</f>
        <v>blue</v>
      </c>
      <c r="L52">
        <f t="shared" ref="L52" si="86">IF(A52&gt;0,0,0)</f>
        <v>0</v>
      </c>
      <c r="M52" s="1">
        <f t="shared" ref="M52" si="87">INT(E52)</f>
        <v>45441</v>
      </c>
      <c r="N52" s="1">
        <f t="shared" ref="N52" si="88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79"/>
        <v>45442.004166666666</v>
      </c>
      <c r="F53" s="5">
        <f t="shared" si="80"/>
        <v>45442.3125</v>
      </c>
      <c r="G53" s="5">
        <f t="shared" si="81"/>
        <v>45442.3125</v>
      </c>
      <c r="H53">
        <f t="shared" ref="H53:H54" si="89">(G53-E53)*1440</f>
        <v>444.00000000139698</v>
      </c>
      <c r="I53" t="str">
        <f t="shared" ref="I53:I54" si="90">IF(A53&gt;0,"sleep",0)</f>
        <v>sleep</v>
      </c>
      <c r="J53" t="str">
        <f t="shared" ref="J53:J54" si="91">I53</f>
        <v>sleep</v>
      </c>
      <c r="K53" t="str">
        <f t="shared" ref="K53:K54" si="92">IF(A53&gt;0,"blue",0)</f>
        <v>blue</v>
      </c>
      <c r="L53">
        <f t="shared" ref="L53:L54" si="93">IF(A53&gt;0,0,0)</f>
        <v>0</v>
      </c>
      <c r="M53" s="1">
        <f t="shared" ref="M53:M54" si="94">INT(E53)</f>
        <v>45442</v>
      </c>
      <c r="N53" s="1">
        <f t="shared" ref="N53:N54" si="95">INT(F53)</f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ref="E54:E58" si="96">(IF((IF(INT((C54+D54)-B54)&lt;0,(24+INT((C54+D54)-B54)),INT((C54+D54)-B54)))&gt;12,A54-1,A54+0))+(TIME((IF(INT((C54+D54)-B54)&lt;0,(24+INT((C54+D54)-B54)),INT((C54+D54)-B54))),(MOD((C54+D54)-B54, 1)*60),0))</f>
        <v>45443.037499999999</v>
      </c>
      <c r="F54" s="5">
        <f t="shared" ref="F54:F58" si="97">A54+(TIME(INT(C54),MOD(C54, 1)*60,0))</f>
        <v>45443.3</v>
      </c>
      <c r="G54" s="5">
        <f t="shared" ref="G54:G58" si="98">F54+(1/24)*D54</f>
        <v>45443.358333333337</v>
      </c>
      <c r="H54">
        <f t="shared" si="89"/>
        <v>462.00000000768341</v>
      </c>
      <c r="I54" t="str">
        <f t="shared" si="90"/>
        <v>sleep</v>
      </c>
      <c r="J54" t="str">
        <f t="shared" si="91"/>
        <v>sleep</v>
      </c>
      <c r="K54" t="str">
        <f t="shared" si="92"/>
        <v>blue</v>
      </c>
      <c r="L54">
        <f t="shared" si="93"/>
        <v>0</v>
      </c>
      <c r="M54" s="1">
        <f t="shared" si="94"/>
        <v>45443</v>
      </c>
      <c r="N54" s="1">
        <f t="shared" si="9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96"/>
        <v>45444.183333333334</v>
      </c>
      <c r="F55" s="5">
        <f t="shared" si="97"/>
        <v>45444.4375</v>
      </c>
      <c r="G55" s="5">
        <f t="shared" si="98"/>
        <v>45444.4375</v>
      </c>
      <c r="H55">
        <f t="shared" ref="H55:H58" si="99">(G55-E55)*1440</f>
        <v>365.99999999860302</v>
      </c>
      <c r="I55" t="str">
        <f t="shared" ref="I55:I57" si="100">IF(A55&gt;0,"sleep",0)</f>
        <v>sleep</v>
      </c>
      <c r="J55" t="str">
        <f t="shared" ref="J55:J57" si="101">I55</f>
        <v>sleep</v>
      </c>
      <c r="K55" t="str">
        <f t="shared" ref="K55:K57" si="102">IF(A55&gt;0,"blue",0)</f>
        <v>blue</v>
      </c>
      <c r="L55">
        <f t="shared" ref="L55:L57" si="103">IF(A55&gt;0,0,0)</f>
        <v>0</v>
      </c>
      <c r="M55" s="1">
        <f t="shared" ref="M55:M58" si="104">INT(E55)</f>
        <v>45444</v>
      </c>
      <c r="N55" s="1">
        <f t="shared" ref="N55:N58" si="105">INT(F55)</f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96"/>
        <v>45445.041666666664</v>
      </c>
      <c r="F56" s="5">
        <f t="shared" si="97"/>
        <v>45445.333333333336</v>
      </c>
      <c r="G56" s="5">
        <f t="shared" si="98"/>
        <v>45445.395833333336</v>
      </c>
      <c r="H56">
        <f t="shared" si="99"/>
        <v>510.00000000698492</v>
      </c>
      <c r="I56" t="str">
        <f t="shared" si="100"/>
        <v>sleep</v>
      </c>
      <c r="J56" t="str">
        <f t="shared" si="101"/>
        <v>sleep</v>
      </c>
      <c r="K56" t="str">
        <f t="shared" si="102"/>
        <v>blue</v>
      </c>
      <c r="L56">
        <f t="shared" si="103"/>
        <v>0</v>
      </c>
      <c r="M56" s="1">
        <f t="shared" si="104"/>
        <v>45445</v>
      </c>
      <c r="N56" s="1">
        <f t="shared" si="10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96"/>
        <v>45445.958333333336</v>
      </c>
      <c r="F57" s="5">
        <f t="shared" si="97"/>
        <v>45446.020833333336</v>
      </c>
      <c r="G57" s="5">
        <f t="shared" si="98"/>
        <v>45446.020833333336</v>
      </c>
      <c r="H57">
        <f t="shared" si="99"/>
        <v>90</v>
      </c>
      <c r="I57" t="str">
        <f t="shared" si="100"/>
        <v>sleep</v>
      </c>
      <c r="J57" t="str">
        <f t="shared" si="101"/>
        <v>sleep</v>
      </c>
      <c r="K57" t="str">
        <f t="shared" si="102"/>
        <v>blue</v>
      </c>
      <c r="L57">
        <f t="shared" si="103"/>
        <v>0</v>
      </c>
      <c r="M57" s="1">
        <f t="shared" si="104"/>
        <v>45445</v>
      </c>
      <c r="N57" s="1">
        <f t="shared" si="10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96"/>
        <v>45446.104166666664</v>
      </c>
      <c r="F58" s="5">
        <f t="shared" si="97"/>
        <v>45446.416666666664</v>
      </c>
      <c r="G58" s="5">
        <f t="shared" si="98"/>
        <v>45446.395833333328</v>
      </c>
      <c r="H58">
        <f t="shared" si="99"/>
        <v>419.99999999650754</v>
      </c>
      <c r="I58" t="str">
        <f t="shared" ref="I58" si="106">IF(A58&gt;0,"sleep",0)</f>
        <v>sleep</v>
      </c>
      <c r="J58" t="str">
        <f t="shared" ref="J58" si="107">I58</f>
        <v>sleep</v>
      </c>
      <c r="K58" t="str">
        <f t="shared" ref="K58" si="108">IF(A58&gt;0,"blue",0)</f>
        <v>blue</v>
      </c>
      <c r="L58">
        <f t="shared" ref="L58" si="109">IF(A58&gt;0,0,0)</f>
        <v>0</v>
      </c>
      <c r="M58" s="1">
        <f t="shared" si="104"/>
        <v>45446</v>
      </c>
      <c r="N58" s="1">
        <f t="shared" si="10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ref="E59:E60" si="110">(IF((IF(INT((C59+D59)-B59)&lt;0,(24+INT((C59+D59)-B59)),INT((C59+D59)-B59)))&gt;12,A59-1,A59+0))+(TIME((IF(INT((C59+D59)-B59)&lt;0,(24+INT((C59+D59)-B59)),INT((C59+D59)-B59))),(MOD((C59+D59)-B59, 1)*60),0))</f>
        <v>45447.074999999997</v>
      </c>
      <c r="F59" s="5">
        <f t="shared" ref="F59:F60" si="111">A59+(TIME(INT(C59),MOD(C59, 1)*60,0))</f>
        <v>45447.333333333336</v>
      </c>
      <c r="G59" s="5">
        <f t="shared" ref="G59:G60" si="112">F59+(1/24)*D59</f>
        <v>45447.366666666669</v>
      </c>
      <c r="H59">
        <f t="shared" ref="H59:H60" si="113">(G59-E59)*1440</f>
        <v>420.00000000698492</v>
      </c>
      <c r="I59" t="str">
        <f t="shared" ref="I59:I60" si="114">IF(A59&gt;0,"sleep",0)</f>
        <v>sleep</v>
      </c>
      <c r="J59" t="str">
        <f t="shared" ref="J59:J60" si="115">I59</f>
        <v>sleep</v>
      </c>
      <c r="K59" t="str">
        <f t="shared" ref="K59:K60" si="116">IF(A59&gt;0,"blue",0)</f>
        <v>blue</v>
      </c>
      <c r="L59">
        <f t="shared" ref="L59:L60" si="117">IF(A59&gt;0,0,0)</f>
        <v>0</v>
      </c>
      <c r="M59" s="1">
        <f t="shared" ref="M59:M60" si="118">INT(E59)</f>
        <v>45447</v>
      </c>
      <c r="N59" s="1">
        <f t="shared" ref="N59:N60" si="119">INT(F59)</f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110"/>
        <v>45448.04583333333</v>
      </c>
      <c r="F60" s="5">
        <f t="shared" si="111"/>
        <v>45448.270833333336</v>
      </c>
      <c r="G60" s="5">
        <f t="shared" si="112"/>
        <v>45448.354166666672</v>
      </c>
      <c r="H60">
        <f t="shared" si="113"/>
        <v>444.00000001187436</v>
      </c>
      <c r="I60" t="str">
        <f t="shared" si="114"/>
        <v>sleep</v>
      </c>
      <c r="J60" t="str">
        <f t="shared" si="115"/>
        <v>sleep</v>
      </c>
      <c r="K60" t="str">
        <f t="shared" si="116"/>
        <v>blue</v>
      </c>
      <c r="L60">
        <f t="shared" si="117"/>
        <v>0</v>
      </c>
      <c r="M60" s="1">
        <f t="shared" si="118"/>
        <v>45448</v>
      </c>
      <c r="N60" s="1">
        <f t="shared" si="119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ref="E61:E62" si="120">(IF((IF(INT((C61+D61)-B61)&lt;0,(24+INT((C61+D61)-B61)),INT((C61+D61)-B61)))&gt;12,A61-1,A61+0))+(TIME((IF(INT((C61+D61)-B61)&lt;0,(24+INT((C61+D61)-B61)),INT((C61+D61)-B61))),(MOD((C61+D61)-B61, 1)*60),0))</f>
        <v>45453.116666666669</v>
      </c>
      <c r="F61" s="5">
        <f t="shared" ref="F61:F62" si="121">A61+(TIME(INT(C61),MOD(C61, 1)*60,0))</f>
        <v>45453.354166666664</v>
      </c>
      <c r="G61" s="5">
        <f t="shared" ref="G61:G63" si="122">F61+(1/24)*D61</f>
        <v>45453.395833333328</v>
      </c>
      <c r="H61">
        <f t="shared" ref="H61:H63" si="123">(G61-E61)*1440</f>
        <v>401.99999999022111</v>
      </c>
      <c r="I61" t="str">
        <f t="shared" ref="I61:I62" si="124">IF(A61&gt;0,"sleep",0)</f>
        <v>sleep</v>
      </c>
      <c r="J61" t="str">
        <f t="shared" ref="J61:J63" si="125">I61</f>
        <v>sleep</v>
      </c>
      <c r="K61" t="str">
        <f t="shared" ref="K61:K62" si="126">IF(A61&gt;0,"blue",0)</f>
        <v>blue</v>
      </c>
      <c r="L61">
        <f t="shared" ref="L61:L62" si="127">IF(A61&gt;0,0,0)</f>
        <v>0</v>
      </c>
      <c r="M61" s="1">
        <f t="shared" ref="M61:M63" si="128">INT(E61)</f>
        <v>45453</v>
      </c>
      <c r="N61" s="1">
        <f t="shared" ref="N61:N63" si="129">INT(F61)</f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120"/>
        <v>45454</v>
      </c>
      <c r="F62" s="5">
        <f t="shared" si="121"/>
        <v>45454.3125</v>
      </c>
      <c r="G62" s="5">
        <f t="shared" si="122"/>
        <v>45454.354166666664</v>
      </c>
      <c r="H62">
        <f t="shared" si="123"/>
        <v>509.99999999650754</v>
      </c>
      <c r="I62" t="str">
        <f t="shared" si="124"/>
        <v>sleep</v>
      </c>
      <c r="J62" t="str">
        <f t="shared" si="125"/>
        <v>sleep</v>
      </c>
      <c r="K62" t="str">
        <f t="shared" si="126"/>
        <v>blue</v>
      </c>
      <c r="L62">
        <f t="shared" si="127"/>
        <v>0</v>
      </c>
      <c r="M62" s="1">
        <f t="shared" si="128"/>
        <v>45454</v>
      </c>
      <c r="N62" s="1">
        <f t="shared" si="129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>(IF((IF(INT((C63+D63)-B63)&lt;0,(24+INT((C63+D63)-B63)),INT((C63+D63)-B63)))&gt;12,A63-1,A63+0))+(TIME((IF(INT((C63+D63)-B63)&lt;0,(24+INT((C63+D63)-B63)),INT((C63+D63)-B63))),(MOD((C63+D63)-B63, 1)*60),0))</f>
        <v>45455.008333333331</v>
      </c>
      <c r="F63" s="5">
        <f>A63+(TIME(INT(C63),MOD(C63, 1)*60,0))</f>
        <v>45455.3125</v>
      </c>
      <c r="G63" s="5">
        <f t="shared" si="122"/>
        <v>45455.354166666664</v>
      </c>
      <c r="H63">
        <f t="shared" si="123"/>
        <v>497.99999999930151</v>
      </c>
      <c r="I63" t="str">
        <f>IF(A63&gt;0,"sleep",0)</f>
        <v>sleep</v>
      </c>
      <c r="J63" t="str">
        <f t="shared" si="125"/>
        <v>sleep</v>
      </c>
      <c r="K63" t="str">
        <f>IF(A63&gt;0,"blue",0)</f>
        <v>blue</v>
      </c>
      <c r="L63">
        <f>IF(A63&gt;0,0,0)</f>
        <v>0</v>
      </c>
      <c r="M63" s="1">
        <f t="shared" si="128"/>
        <v>45455</v>
      </c>
      <c r="N63" s="1">
        <f t="shared" si="129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ref="E64" si="130">(IF((IF(INT((C64+D64)-B64)&lt;0,(24+INT((C64+D64)-B64)),INT((C64+D64)-B64)))&gt;12,A64-1,A64+0))+(TIME((IF(INT((C64+D64)-B64)&lt;0,(24+INT((C64+D64)-B64)),INT((C64+D64)-B64))),(MOD((C64+D64)-B64, 1)*60),0))</f>
        <v>45456.033333333333</v>
      </c>
      <c r="F64" s="5">
        <f t="shared" ref="F64" si="131">A64+(TIME(INT(C64),MOD(C64, 1)*60,0))</f>
        <v>45456.333333333336</v>
      </c>
      <c r="G64" s="5">
        <f t="shared" ref="G64:G72" si="132">F64+(1/24)*D64</f>
        <v>45456.337500000001</v>
      </c>
      <c r="H64">
        <f t="shared" ref="H64:H72" si="133">(G64-E64)*1440</f>
        <v>438.00000000279397</v>
      </c>
      <c r="I64" t="str">
        <f t="shared" ref="I64" si="134">IF(A64&gt;0,"sleep",0)</f>
        <v>sleep</v>
      </c>
      <c r="J64" t="str">
        <f t="shared" ref="J64:J66" si="135">I64</f>
        <v>sleep</v>
      </c>
      <c r="K64" t="str">
        <f t="shared" ref="K64" si="136">IF(A64&gt;0,"blue",0)</f>
        <v>blue</v>
      </c>
      <c r="L64">
        <f t="shared" ref="L64" si="137">IF(A64&gt;0,0,0)</f>
        <v>0</v>
      </c>
      <c r="M64" s="1">
        <f t="shared" ref="M64:M66" si="138">INT(E64)</f>
        <v>45456</v>
      </c>
      <c r="N64" s="1">
        <f t="shared" ref="N64:N66" si="139">INT(F64)</f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ref="E65" si="140">(IF((IF(INT((C65+D65)-B65)&lt;0,(24+INT((C65+D65)-B65)),INT((C65+D65)-B65)))&gt;12,A65-1,A65+0))+(TIME((IF(INT((C65+D65)-B65)&lt;0,(24+INT((C65+D65)-B65)),INT((C65+D65)-B65))),(MOD((C65+D65)-B65, 1)*60),0))</f>
        <v>45456.375</v>
      </c>
      <c r="F65" s="5">
        <f t="shared" ref="F65" si="141">A65+(TIME(INT(C65),MOD(C65, 1)*60,0))</f>
        <v>45456.458333333336</v>
      </c>
      <c r="G65" s="5">
        <f t="shared" ref="G65" si="142">F65+(1/24)*D65</f>
        <v>45456.5</v>
      </c>
      <c r="H65">
        <f t="shared" ref="H65" si="143">(G65-E65)*1440</f>
        <v>180</v>
      </c>
      <c r="I65" t="str">
        <f t="shared" ref="I65" si="144">IF(A65&gt;0,"sleep",0)</f>
        <v>sleep</v>
      </c>
      <c r="J65" t="str">
        <f t="shared" ref="J65" si="145">I65</f>
        <v>sleep</v>
      </c>
      <c r="K65" t="str">
        <f t="shared" ref="K65" si="146">IF(A65&gt;0,"blue",0)</f>
        <v>blue</v>
      </c>
      <c r="L65">
        <f t="shared" ref="L65" si="147">IF(A65&gt;0,0,0)</f>
        <v>0</v>
      </c>
      <c r="M65" s="1">
        <f t="shared" ref="M65" si="148">INT(E65)</f>
        <v>45456</v>
      </c>
      <c r="N65" s="1">
        <f t="shared" ref="N65" si="149">INT(F65)</f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150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151">A66+(TIME(INT(C66),MOD(C66, 1)*60,0))</f>
        <v>45457.354166666664</v>
      </c>
      <c r="G66" s="5">
        <f t="shared" si="132"/>
        <v>45457.370833333334</v>
      </c>
      <c r="H66">
        <f t="shared" si="133"/>
        <v>468.00000000628643</v>
      </c>
      <c r="I66" t="str">
        <f>IF(A66&gt;0,"sleep",0)</f>
        <v>sleep</v>
      </c>
      <c r="J66" t="str">
        <f t="shared" si="135"/>
        <v>sleep</v>
      </c>
      <c r="K66" t="str">
        <f>IF(A66&gt;0,"blue",0)</f>
        <v>blue</v>
      </c>
      <c r="L66">
        <f>IF(A66&gt;0,0,0)</f>
        <v>0</v>
      </c>
      <c r="M66" s="1">
        <f t="shared" si="138"/>
        <v>45457</v>
      </c>
      <c r="N66" s="1">
        <f t="shared" si="139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150"/>
        <v>45458.01666666667</v>
      </c>
      <c r="F67" s="5">
        <f t="shared" si="151"/>
        <v>45458.354166666664</v>
      </c>
      <c r="G67" s="5">
        <f t="shared" si="132"/>
        <v>45458.354166666664</v>
      </c>
      <c r="H67">
        <f t="shared" si="133"/>
        <v>485.9999999916181</v>
      </c>
      <c r="I67" t="str">
        <f t="shared" ref="I67" si="152">IF(A67&gt;0,"sleep",0)</f>
        <v>sleep</v>
      </c>
      <c r="J67" t="str">
        <f t="shared" ref="J67:J69" si="153">I67</f>
        <v>sleep</v>
      </c>
      <c r="K67" t="str">
        <f t="shared" ref="K67" si="154">IF(A67&gt;0,"blue",0)</f>
        <v>blue</v>
      </c>
      <c r="L67">
        <f t="shared" ref="L67" si="155">IF(A67&gt;0,0,0)</f>
        <v>0</v>
      </c>
      <c r="M67" s="1">
        <f t="shared" ref="M67:M71" si="156">INT(E67)</f>
        <v>45458</v>
      </c>
      <c r="N67" s="1">
        <f t="shared" ref="N67:N71" si="157">INT(F67)</f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150"/>
        <v>45459.033333333333</v>
      </c>
      <c r="F68" s="5">
        <f t="shared" si="151"/>
        <v>45459.354166666664</v>
      </c>
      <c r="G68" s="5">
        <f t="shared" si="132"/>
        <v>45459.366666666661</v>
      </c>
      <c r="H68">
        <f t="shared" si="133"/>
        <v>479.99999999301508</v>
      </c>
      <c r="I68" t="str">
        <f>IF(A68&gt;0,"sleep",0)</f>
        <v>sleep</v>
      </c>
      <c r="J68" t="str">
        <f t="shared" si="153"/>
        <v>sleep</v>
      </c>
      <c r="K68" t="str">
        <f>IF(A68&gt;0,"blue",0)</f>
        <v>blue</v>
      </c>
      <c r="L68">
        <f>IF(A68&gt;0,0,0)</f>
        <v>0</v>
      </c>
      <c r="M68" s="1">
        <f t="shared" si="156"/>
        <v>45459</v>
      </c>
      <c r="N68" s="1">
        <f t="shared" si="157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150"/>
        <v>45460</v>
      </c>
      <c r="F69" s="5">
        <f t="shared" si="151"/>
        <v>45460.3125</v>
      </c>
      <c r="G69" s="5">
        <f t="shared" si="132"/>
        <v>45460.316666666666</v>
      </c>
      <c r="H69">
        <f t="shared" si="133"/>
        <v>455.99999999860302</v>
      </c>
      <c r="I69" t="str">
        <f t="shared" ref="I69:I70" si="158">IF(A69&gt;0,"sleep",0)</f>
        <v>sleep</v>
      </c>
      <c r="J69" t="str">
        <f t="shared" si="153"/>
        <v>sleep</v>
      </c>
      <c r="K69" t="str">
        <f t="shared" ref="K69:K70" si="159">IF(A69&gt;0,"blue",0)</f>
        <v>blue</v>
      </c>
      <c r="L69">
        <f t="shared" ref="L69:L70" si="160">IF(A69&gt;0,0,0)</f>
        <v>0</v>
      </c>
      <c r="M69" s="1">
        <f t="shared" si="156"/>
        <v>45460</v>
      </c>
      <c r="N69" s="1">
        <f t="shared" si="157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150"/>
        <v>45461.083333333336</v>
      </c>
      <c r="F70" s="5">
        <f t="shared" si="151"/>
        <v>45461.3125</v>
      </c>
      <c r="G70" s="5">
        <f t="shared" si="132"/>
        <v>45461.3125</v>
      </c>
      <c r="H70">
        <f t="shared" si="133"/>
        <v>329.99999999650754</v>
      </c>
      <c r="I70" t="str">
        <f t="shared" si="158"/>
        <v>sleep</v>
      </c>
      <c r="J70" t="str">
        <f t="shared" ref="J70:J72" si="161">I70</f>
        <v>sleep</v>
      </c>
      <c r="K70" t="str">
        <f t="shared" si="159"/>
        <v>blue</v>
      </c>
      <c r="L70">
        <f t="shared" si="160"/>
        <v>0</v>
      </c>
      <c r="M70" s="1">
        <f t="shared" si="156"/>
        <v>45461</v>
      </c>
      <c r="N70" s="1">
        <f t="shared" si="157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150"/>
        <v>45461.966666666667</v>
      </c>
      <c r="F71" s="5">
        <f t="shared" si="151"/>
        <v>45462.3125</v>
      </c>
      <c r="G71" s="5">
        <f t="shared" si="132"/>
        <v>45462.370833333334</v>
      </c>
      <c r="H71">
        <f t="shared" si="133"/>
        <v>582.00000000069849</v>
      </c>
      <c r="I71" t="str">
        <f>IF(A71&gt;0,"sleep",0)</f>
        <v>sleep</v>
      </c>
      <c r="J71" t="str">
        <f t="shared" si="161"/>
        <v>sleep</v>
      </c>
      <c r="K71" t="str">
        <f>IF(A71&gt;0,"blue",0)</f>
        <v>blue</v>
      </c>
      <c r="L71">
        <f>IF(A71&gt;0,0,0)</f>
        <v>0</v>
      </c>
      <c r="M71" s="1">
        <f t="shared" si="156"/>
        <v>45461</v>
      </c>
      <c r="N71" s="1">
        <f t="shared" si="157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150"/>
        <v>45462.962500000001</v>
      </c>
      <c r="F72" s="5">
        <f t="shared" si="151"/>
        <v>45463.3125</v>
      </c>
      <c r="G72" s="5">
        <f t="shared" si="132"/>
        <v>45463.3125</v>
      </c>
      <c r="H72">
        <f t="shared" si="133"/>
        <v>503.99999999790452</v>
      </c>
      <c r="I72" t="str">
        <f t="shared" ref="I72:I74" si="162">IF(A72&gt;0,"sleep",0)</f>
        <v>sleep</v>
      </c>
      <c r="J72" t="str">
        <f t="shared" si="161"/>
        <v>sleep</v>
      </c>
      <c r="K72" t="str">
        <f t="shared" ref="K72:K74" si="163">IF(A72&gt;0,"blue",0)</f>
        <v>blue</v>
      </c>
      <c r="L72">
        <f t="shared" ref="L72:L74" si="164">IF(A72&gt;0,0,0)</f>
        <v>0</v>
      </c>
      <c r="M72" s="1">
        <f t="shared" ref="M72:M74" si="165">INT(E72)</f>
        <v>45462</v>
      </c>
      <c r="N72" s="1">
        <f t="shared" ref="N72:N74" si="166">INT(F72)</f>
        <v>45463</v>
      </c>
      <c r="O72" t="s">
        <v>130</v>
      </c>
    </row>
    <row r="73" spans="1:15" x14ac:dyDescent="0.2">
      <c r="A73" s="1">
        <v>45464</v>
      </c>
      <c r="E73" s="5">
        <f t="shared" ref="E73:E84" si="167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168">A73+(TIME(INT(C73),MOD(C73, 1)*60,0))</f>
        <v>45464</v>
      </c>
      <c r="G73" s="5">
        <f t="shared" ref="G73:G84" si="169">F73+(1/24)*D73</f>
        <v>45464</v>
      </c>
      <c r="H73">
        <f t="shared" ref="H73:H84" si="170">(G73-E73)*1440</f>
        <v>0</v>
      </c>
      <c r="I73" t="str">
        <f t="shared" si="162"/>
        <v>sleep</v>
      </c>
      <c r="J73" t="str">
        <f t="shared" ref="J73:J84" si="171">I73</f>
        <v>sleep</v>
      </c>
      <c r="K73" t="str">
        <f t="shared" si="163"/>
        <v>blue</v>
      </c>
      <c r="L73">
        <f t="shared" si="164"/>
        <v>0</v>
      </c>
      <c r="M73" s="1">
        <f t="shared" si="165"/>
        <v>45464</v>
      </c>
      <c r="N73" s="1">
        <f t="shared" si="166"/>
        <v>45464</v>
      </c>
      <c r="O73" t="s">
        <v>130</v>
      </c>
    </row>
    <row r="74" spans="1:15" x14ac:dyDescent="0.2">
      <c r="A74" s="1">
        <v>45465</v>
      </c>
      <c r="E74" s="5">
        <f t="shared" si="167"/>
        <v>45465</v>
      </c>
      <c r="F74" s="5">
        <f t="shared" si="168"/>
        <v>45465</v>
      </c>
      <c r="G74" s="5">
        <f t="shared" si="169"/>
        <v>45465</v>
      </c>
      <c r="H74">
        <f t="shared" si="170"/>
        <v>0</v>
      </c>
      <c r="I74" t="str">
        <f t="shared" si="162"/>
        <v>sleep</v>
      </c>
      <c r="J74" t="str">
        <f t="shared" si="171"/>
        <v>sleep</v>
      </c>
      <c r="K74" t="str">
        <f t="shared" si="163"/>
        <v>blue</v>
      </c>
      <c r="L74">
        <f t="shared" si="164"/>
        <v>0</v>
      </c>
      <c r="M74" s="1">
        <f t="shared" si="165"/>
        <v>45465</v>
      </c>
      <c r="N74" s="1">
        <f t="shared" si="166"/>
        <v>45465</v>
      </c>
      <c r="O74" t="s">
        <v>325</v>
      </c>
    </row>
    <row r="75" spans="1:15" x14ac:dyDescent="0.2">
      <c r="A75" s="1">
        <v>45466</v>
      </c>
      <c r="E75" s="5">
        <f t="shared" si="167"/>
        <v>45466</v>
      </c>
      <c r="F75" s="5">
        <f t="shared" si="168"/>
        <v>45466</v>
      </c>
      <c r="G75" s="5">
        <f t="shared" si="169"/>
        <v>45466</v>
      </c>
      <c r="H75">
        <f t="shared" si="170"/>
        <v>0</v>
      </c>
      <c r="I75" t="str">
        <f t="shared" ref="I75:I84" si="172">IF(A75&gt;0,"sleep",0)</f>
        <v>sleep</v>
      </c>
      <c r="J75" t="str">
        <f t="shared" si="171"/>
        <v>sleep</v>
      </c>
      <c r="K75" t="str">
        <f t="shared" ref="K75:K84" si="173">IF(A75&gt;0,"blue",0)</f>
        <v>blue</v>
      </c>
      <c r="L75">
        <f t="shared" ref="L75:L84" si="174">IF(A75&gt;0,0,0)</f>
        <v>0</v>
      </c>
      <c r="M75" s="1">
        <f t="shared" ref="M75:M84" si="175">INT(E75)</f>
        <v>45466</v>
      </c>
      <c r="N75" s="1">
        <f t="shared" ref="N75:N84" si="176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167"/>
        <v>45467.054166666669</v>
      </c>
      <c r="F76" s="5">
        <f t="shared" si="168"/>
        <v>45467.291666666664</v>
      </c>
      <c r="G76" s="5">
        <f t="shared" si="169"/>
        <v>45467.291666666664</v>
      </c>
      <c r="H76">
        <f t="shared" si="170"/>
        <v>341.99999999371357</v>
      </c>
      <c r="I76" t="str">
        <f t="shared" si="172"/>
        <v>sleep</v>
      </c>
      <c r="J76" t="str">
        <f t="shared" si="171"/>
        <v>sleep</v>
      </c>
      <c r="K76" t="str">
        <f t="shared" si="173"/>
        <v>blue</v>
      </c>
      <c r="L76">
        <f t="shared" si="174"/>
        <v>0</v>
      </c>
      <c r="M76" s="1">
        <f t="shared" si="175"/>
        <v>45467</v>
      </c>
      <c r="N76" s="1">
        <f t="shared" si="176"/>
        <v>45467</v>
      </c>
      <c r="O76" t="s">
        <v>325</v>
      </c>
    </row>
    <row r="77" spans="1:15" x14ac:dyDescent="0.2">
      <c r="A77" s="1">
        <v>45468</v>
      </c>
      <c r="E77" s="5">
        <f t="shared" si="167"/>
        <v>45468</v>
      </c>
      <c r="F77" s="5">
        <f t="shared" si="168"/>
        <v>45468</v>
      </c>
      <c r="G77" s="5">
        <f t="shared" si="169"/>
        <v>45468</v>
      </c>
      <c r="H77">
        <f t="shared" si="170"/>
        <v>0</v>
      </c>
      <c r="I77" t="str">
        <f t="shared" si="172"/>
        <v>sleep</v>
      </c>
      <c r="J77" t="str">
        <f t="shared" si="171"/>
        <v>sleep</v>
      </c>
      <c r="K77" t="str">
        <f t="shared" si="173"/>
        <v>blue</v>
      </c>
      <c r="L77">
        <f t="shared" si="174"/>
        <v>0</v>
      </c>
      <c r="M77" s="1">
        <f t="shared" si="175"/>
        <v>45468</v>
      </c>
      <c r="N77" s="1">
        <f t="shared" si="176"/>
        <v>45468</v>
      </c>
      <c r="O77" t="s">
        <v>130</v>
      </c>
    </row>
    <row r="78" spans="1:15" x14ac:dyDescent="0.2">
      <c r="A78" s="1">
        <v>45469</v>
      </c>
      <c r="E78" s="5">
        <f t="shared" si="167"/>
        <v>45469</v>
      </c>
      <c r="F78" s="5">
        <f t="shared" si="168"/>
        <v>45469</v>
      </c>
      <c r="G78" s="5">
        <f t="shared" si="169"/>
        <v>45469</v>
      </c>
      <c r="H78">
        <f t="shared" si="170"/>
        <v>0</v>
      </c>
      <c r="I78" t="str">
        <f t="shared" si="172"/>
        <v>sleep</v>
      </c>
      <c r="J78" t="str">
        <f t="shared" si="171"/>
        <v>sleep</v>
      </c>
      <c r="K78" t="str">
        <f t="shared" si="173"/>
        <v>blue</v>
      </c>
      <c r="L78">
        <f t="shared" si="174"/>
        <v>0</v>
      </c>
      <c r="M78" s="1">
        <f t="shared" si="175"/>
        <v>45469</v>
      </c>
      <c r="N78" s="1">
        <f t="shared" si="176"/>
        <v>45469</v>
      </c>
      <c r="O78" t="s">
        <v>130</v>
      </c>
    </row>
    <row r="79" spans="1:15" x14ac:dyDescent="0.2">
      <c r="A79" s="1">
        <v>45470</v>
      </c>
      <c r="E79" s="5">
        <f t="shared" si="167"/>
        <v>45470</v>
      </c>
      <c r="F79" s="5">
        <f t="shared" si="168"/>
        <v>45470</v>
      </c>
      <c r="G79" s="5">
        <f t="shared" si="169"/>
        <v>45470</v>
      </c>
      <c r="H79">
        <f t="shared" si="170"/>
        <v>0</v>
      </c>
      <c r="I79" t="str">
        <f t="shared" si="172"/>
        <v>sleep</v>
      </c>
      <c r="J79" t="str">
        <f t="shared" si="171"/>
        <v>sleep</v>
      </c>
      <c r="K79" t="str">
        <f t="shared" si="173"/>
        <v>blue</v>
      </c>
      <c r="L79">
        <f t="shared" si="174"/>
        <v>0</v>
      </c>
      <c r="M79" s="1">
        <f t="shared" si="175"/>
        <v>45470</v>
      </c>
      <c r="N79" s="1">
        <f t="shared" si="176"/>
        <v>45470</v>
      </c>
      <c r="O79" t="s">
        <v>130</v>
      </c>
    </row>
    <row r="80" spans="1:15" x14ac:dyDescent="0.2">
      <c r="A80" s="1">
        <v>45471</v>
      </c>
      <c r="E80" s="5">
        <f t="shared" si="167"/>
        <v>45471</v>
      </c>
      <c r="F80" s="5">
        <f t="shared" si="168"/>
        <v>45471</v>
      </c>
      <c r="G80" s="5">
        <f t="shared" si="169"/>
        <v>45471</v>
      </c>
      <c r="H80">
        <f t="shared" si="170"/>
        <v>0</v>
      </c>
      <c r="I80" t="str">
        <f t="shared" si="172"/>
        <v>sleep</v>
      </c>
      <c r="J80" t="str">
        <f t="shared" si="171"/>
        <v>sleep</v>
      </c>
      <c r="K80" t="str">
        <f t="shared" si="173"/>
        <v>blue</v>
      </c>
      <c r="L80">
        <f t="shared" si="174"/>
        <v>0</v>
      </c>
      <c r="M80" s="1">
        <f t="shared" si="175"/>
        <v>45471</v>
      </c>
      <c r="N80" s="1">
        <f t="shared" si="176"/>
        <v>45471</v>
      </c>
      <c r="O80" t="s">
        <v>130</v>
      </c>
    </row>
    <row r="81" spans="1:15" x14ac:dyDescent="0.2">
      <c r="A81" s="1">
        <v>45472</v>
      </c>
      <c r="E81" s="5">
        <f t="shared" si="167"/>
        <v>45472</v>
      </c>
      <c r="F81" s="5">
        <f t="shared" si="168"/>
        <v>45472</v>
      </c>
      <c r="G81" s="5">
        <f t="shared" si="169"/>
        <v>45472</v>
      </c>
      <c r="H81">
        <f t="shared" si="170"/>
        <v>0</v>
      </c>
      <c r="I81" t="str">
        <f t="shared" si="172"/>
        <v>sleep</v>
      </c>
      <c r="J81" t="str">
        <f t="shared" si="171"/>
        <v>sleep</v>
      </c>
      <c r="K81" t="str">
        <f t="shared" si="173"/>
        <v>blue</v>
      </c>
      <c r="L81">
        <f t="shared" si="174"/>
        <v>0</v>
      </c>
      <c r="M81" s="1">
        <f t="shared" si="175"/>
        <v>45472</v>
      </c>
      <c r="N81" s="1">
        <f t="shared" si="176"/>
        <v>45472</v>
      </c>
      <c r="O81" t="s">
        <v>130</v>
      </c>
    </row>
    <row r="82" spans="1:15" x14ac:dyDescent="0.2">
      <c r="A82" s="1">
        <v>45473</v>
      </c>
      <c r="E82" s="5">
        <f t="shared" si="167"/>
        <v>45473</v>
      </c>
      <c r="F82" s="5">
        <f t="shared" si="168"/>
        <v>45473</v>
      </c>
      <c r="G82" s="5">
        <f t="shared" si="169"/>
        <v>45473</v>
      </c>
      <c r="H82">
        <f t="shared" si="170"/>
        <v>0</v>
      </c>
      <c r="I82" t="str">
        <f t="shared" si="172"/>
        <v>sleep</v>
      </c>
      <c r="J82" t="str">
        <f t="shared" si="171"/>
        <v>sleep</v>
      </c>
      <c r="K82" t="str">
        <f t="shared" si="173"/>
        <v>blue</v>
      </c>
      <c r="L82">
        <f t="shared" si="174"/>
        <v>0</v>
      </c>
      <c r="M82" s="1">
        <f t="shared" si="175"/>
        <v>45473</v>
      </c>
      <c r="N82" s="1">
        <f t="shared" si="176"/>
        <v>45473</v>
      </c>
      <c r="O82" t="s">
        <v>130</v>
      </c>
    </row>
    <row r="83" spans="1:15" x14ac:dyDescent="0.2">
      <c r="A83" s="1">
        <v>45474</v>
      </c>
      <c r="E83" s="5">
        <f t="shared" si="167"/>
        <v>45474</v>
      </c>
      <c r="F83" s="5">
        <f t="shared" si="168"/>
        <v>45474</v>
      </c>
      <c r="G83" s="5">
        <f t="shared" si="169"/>
        <v>45474</v>
      </c>
      <c r="H83">
        <f t="shared" si="170"/>
        <v>0</v>
      </c>
      <c r="I83" t="str">
        <f t="shared" si="172"/>
        <v>sleep</v>
      </c>
      <c r="J83" t="str">
        <f t="shared" si="171"/>
        <v>sleep</v>
      </c>
      <c r="K83" t="str">
        <f t="shared" si="173"/>
        <v>blue</v>
      </c>
      <c r="L83">
        <f t="shared" si="174"/>
        <v>0</v>
      </c>
      <c r="M83" s="1">
        <f t="shared" si="175"/>
        <v>45474</v>
      </c>
      <c r="N83" s="1">
        <f t="shared" si="176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167"/>
        <v>45475.012499999997</v>
      </c>
      <c r="F84" s="5">
        <f t="shared" si="168"/>
        <v>45475.3</v>
      </c>
      <c r="G84" s="5">
        <f t="shared" si="169"/>
        <v>45475.308333333334</v>
      </c>
      <c r="H84">
        <f t="shared" si="170"/>
        <v>426.00000000558794</v>
      </c>
      <c r="I84" t="str">
        <f t="shared" si="172"/>
        <v>sleep</v>
      </c>
      <c r="J84" t="str">
        <f t="shared" si="171"/>
        <v>sleep</v>
      </c>
      <c r="K84" t="str">
        <f t="shared" si="173"/>
        <v>blue</v>
      </c>
      <c r="L84">
        <f t="shared" si="174"/>
        <v>0</v>
      </c>
      <c r="M84" s="1">
        <f t="shared" si="175"/>
        <v>45475</v>
      </c>
      <c r="N84" s="1">
        <f t="shared" si="176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 t="shared" ref="E85" si="177"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 t="shared" ref="F85" si="178">A85+(TIME(INT(C85),MOD(C85, 1)*60,0))</f>
        <v>45561.270833333336</v>
      </c>
      <c r="G85" s="5">
        <f t="shared" ref="G85" si="179">F85+(1/24)*D85</f>
        <v>45561.275000000001</v>
      </c>
      <c r="H85">
        <f t="shared" ref="H85" si="180">(G85-E85)*1440</f>
        <v>461.99999999720603</v>
      </c>
      <c r="I85" t="str">
        <f t="shared" ref="I85" si="181">IF(A85&gt;0,"sleep",0)</f>
        <v>sleep</v>
      </c>
      <c r="J85" t="str">
        <f t="shared" ref="J85" si="182">I85</f>
        <v>sleep</v>
      </c>
      <c r="K85" t="str">
        <f t="shared" ref="K85" si="183">IF(A85&gt;0,"blue",0)</f>
        <v>blue</v>
      </c>
      <c r="L85">
        <f t="shared" ref="L85" si="184">IF(A85&gt;0,0,0)</f>
        <v>0</v>
      </c>
      <c r="M85" s="1">
        <f t="shared" ref="M85" si="185">INT(E85)</f>
        <v>45560</v>
      </c>
      <c r="N85" s="1">
        <f t="shared" ref="N85:N89" si="18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18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188">A86+(TIME(INT(C86),MOD(C86, 1)*60,0))</f>
        <v>45580.270833333336</v>
      </c>
      <c r="G86" s="5">
        <f t="shared" ref="G86:G94" si="189">F86+(1/24)*D86</f>
        <v>45580.270833333336</v>
      </c>
      <c r="H86">
        <f t="shared" ref="H86:H89" si="190">(G86-E86)*1440</f>
        <v>426.00000000558794</v>
      </c>
      <c r="I86" t="str">
        <f t="shared" ref="I86:I88" si="191">IF(A86&gt;0,"sleep",0)</f>
        <v>sleep</v>
      </c>
      <c r="J86" t="str">
        <f t="shared" ref="J86:J88" si="192">I86</f>
        <v>sleep</v>
      </c>
      <c r="K86" t="str">
        <f t="shared" ref="K86:K88" si="193">IF(A86&gt;0,"blue",0)</f>
        <v>blue</v>
      </c>
      <c r="L86">
        <f t="shared" ref="L86:L88" si="194">IF(A86&gt;0,0,0)</f>
        <v>0</v>
      </c>
      <c r="M86" s="1">
        <f t="shared" ref="M86:M89" si="195">INT(E86)</f>
        <v>45579</v>
      </c>
      <c r="N86" s="1">
        <f t="shared" si="18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187"/>
        <v>45580.962500000001</v>
      </c>
      <c r="F87" s="5">
        <f t="shared" si="188"/>
        <v>45581.270833333336</v>
      </c>
      <c r="G87" s="5">
        <f t="shared" si="189"/>
        <v>45581.304166666669</v>
      </c>
      <c r="H87">
        <f t="shared" si="190"/>
        <v>492.00000000069849</v>
      </c>
      <c r="I87" t="str">
        <f t="shared" si="191"/>
        <v>sleep</v>
      </c>
      <c r="J87" t="str">
        <f t="shared" si="192"/>
        <v>sleep</v>
      </c>
      <c r="K87" t="str">
        <f t="shared" si="193"/>
        <v>blue</v>
      </c>
      <c r="L87">
        <f t="shared" si="194"/>
        <v>0</v>
      </c>
      <c r="M87" s="1">
        <f t="shared" si="195"/>
        <v>45580</v>
      </c>
      <c r="N87" s="1">
        <f t="shared" si="18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187"/>
        <v>45581.95</v>
      </c>
      <c r="F88" s="5">
        <f t="shared" si="188"/>
        <v>45582.291666666664</v>
      </c>
      <c r="G88" s="5">
        <f t="shared" si="189"/>
        <v>45582.299999999996</v>
      </c>
      <c r="H88">
        <f t="shared" si="190"/>
        <v>503.99999999790452</v>
      </c>
      <c r="I88" t="str">
        <f t="shared" si="191"/>
        <v>sleep</v>
      </c>
      <c r="J88" t="str">
        <f t="shared" si="192"/>
        <v>sleep</v>
      </c>
      <c r="K88" t="str">
        <f t="shared" si="193"/>
        <v>blue</v>
      </c>
      <c r="L88">
        <f t="shared" si="194"/>
        <v>0</v>
      </c>
      <c r="M88" s="1">
        <f t="shared" si="195"/>
        <v>45581</v>
      </c>
      <c r="N88" s="1">
        <f t="shared" si="18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190"/>
        <v>18.000000006286427</v>
      </c>
      <c r="I89" t="str">
        <f t="shared" ref="I89" si="196">IF(A89&gt;0,"sleep",0)</f>
        <v>sleep</v>
      </c>
      <c r="J89" t="str">
        <f t="shared" ref="J89" si="197">I89</f>
        <v>sleep</v>
      </c>
      <c r="K89" t="str">
        <f t="shared" ref="K89" si="198">IF(A89&gt;0,"blue",0)</f>
        <v>blue</v>
      </c>
      <c r="L89">
        <f t="shared" ref="L89" si="199">IF(A89&gt;0,0,0)</f>
        <v>0</v>
      </c>
      <c r="M89" s="1">
        <f t="shared" si="195"/>
        <v>45582</v>
      </c>
      <c r="N89" s="1">
        <f t="shared" si="18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187"/>
        <v>45583.012499999997</v>
      </c>
      <c r="F90" s="5">
        <f t="shared" si="188"/>
        <v>45583.25</v>
      </c>
      <c r="G90" s="5">
        <f t="shared" si="189"/>
        <v>45583.275000000001</v>
      </c>
      <c r="H90">
        <f t="shared" ref="H90:H94" si="200">(G90-E90)*1440</f>
        <v>378.00000000628643</v>
      </c>
      <c r="I90" t="str">
        <f t="shared" ref="I90:I91" si="201">IF(A90&gt;0,"sleep",0)</f>
        <v>sleep</v>
      </c>
      <c r="J90" t="str">
        <f t="shared" ref="J90:J91" si="202">I90</f>
        <v>sleep</v>
      </c>
      <c r="K90" t="str">
        <f t="shared" ref="K90:K91" si="203">IF(A90&gt;0,"blue",0)</f>
        <v>blue</v>
      </c>
      <c r="L90">
        <f t="shared" ref="L90:L91" si="204">IF(A90&gt;0,0,0)</f>
        <v>0</v>
      </c>
      <c r="M90" s="1">
        <f t="shared" ref="M90:M91" si="205">INT(E90)</f>
        <v>45583</v>
      </c>
      <c r="N90" s="1">
        <f t="shared" ref="N90:N91" si="206">INT(F90)</f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187"/>
        <v>45583.537499999999</v>
      </c>
      <c r="F91" s="5">
        <f t="shared" si="188"/>
        <v>45583.604166666664</v>
      </c>
      <c r="G91" s="5">
        <f t="shared" si="189"/>
        <v>45583.604166666664</v>
      </c>
      <c r="H91">
        <f t="shared" si="200"/>
        <v>95.999999998603016</v>
      </c>
      <c r="I91" t="str">
        <f t="shared" si="201"/>
        <v>sleep</v>
      </c>
      <c r="J91" t="str">
        <f t="shared" si="202"/>
        <v>sleep</v>
      </c>
      <c r="K91" t="str">
        <f t="shared" si="203"/>
        <v>blue</v>
      </c>
      <c r="L91">
        <f t="shared" si="204"/>
        <v>0</v>
      </c>
      <c r="M91" s="1">
        <f t="shared" si="205"/>
        <v>45583</v>
      </c>
      <c r="N91" s="1">
        <f t="shared" si="20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187"/>
        <v>45584</v>
      </c>
      <c r="F92" s="5">
        <f t="shared" si="188"/>
        <v>45584.354166666664</v>
      </c>
      <c r="G92" s="5">
        <f t="shared" si="189"/>
        <v>45584.395833333328</v>
      </c>
      <c r="H92">
        <f t="shared" si="200"/>
        <v>569.99999999301508</v>
      </c>
      <c r="I92" t="str">
        <f t="shared" ref="I92:I94" si="207">IF(A92&gt;0,"sleep",0)</f>
        <v>sleep</v>
      </c>
      <c r="J92" t="str">
        <f t="shared" ref="J92:J94" si="208">I92</f>
        <v>sleep</v>
      </c>
      <c r="K92" t="str">
        <f t="shared" ref="K92:K94" si="209">IF(A92&gt;0,"blue",0)</f>
        <v>blue</v>
      </c>
      <c r="L92">
        <f t="shared" ref="L92:L94" si="210">IF(A92&gt;0,0,0)</f>
        <v>0</v>
      </c>
      <c r="M92" s="1">
        <f t="shared" ref="M92:M94" si="211">INT(E92)</f>
        <v>45584</v>
      </c>
      <c r="N92" s="1">
        <f t="shared" ref="N92:N94" si="212">INT(F92)</f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187"/>
        <v>45585.0625</v>
      </c>
      <c r="F93" s="5">
        <f t="shared" si="188"/>
        <v>45585.354166666664</v>
      </c>
      <c r="G93" s="5">
        <f t="shared" si="189"/>
        <v>45585.395833333328</v>
      </c>
      <c r="H93">
        <f t="shared" si="200"/>
        <v>479.99999999301508</v>
      </c>
      <c r="I93" t="str">
        <f t="shared" si="207"/>
        <v>sleep</v>
      </c>
      <c r="J93" t="str">
        <f t="shared" si="208"/>
        <v>sleep</v>
      </c>
      <c r="K93" t="str">
        <f t="shared" si="209"/>
        <v>blue</v>
      </c>
      <c r="L93">
        <f t="shared" si="210"/>
        <v>0</v>
      </c>
      <c r="M93" s="1">
        <f t="shared" si="211"/>
        <v>45585</v>
      </c>
      <c r="N93" s="1">
        <f t="shared" si="212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188"/>
        <v>45586.262499999997</v>
      </c>
      <c r="G94" s="5">
        <f t="shared" si="189"/>
        <v>45586.266666666663</v>
      </c>
      <c r="H94">
        <f t="shared" si="200"/>
        <v>443.9999999909196</v>
      </c>
      <c r="I94" t="str">
        <f t="shared" si="207"/>
        <v>sleep</v>
      </c>
      <c r="J94" t="str">
        <f t="shared" si="208"/>
        <v>sleep</v>
      </c>
      <c r="K94" t="str">
        <f t="shared" si="209"/>
        <v>blue</v>
      </c>
      <c r="L94">
        <f t="shared" si="210"/>
        <v>0</v>
      </c>
      <c r="M94" s="1">
        <f t="shared" si="211"/>
        <v>45585</v>
      </c>
      <c r="N94" s="1">
        <f t="shared" si="212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 t="shared" ref="F95:F97" si="213">A95+(TIME(INT(C95),MOD(C95, 1)*60,0))</f>
        <v>45587.291666666664</v>
      </c>
      <c r="G95" s="5">
        <f t="shared" ref="G95:G97" si="214">F95+(1/24)*D95</f>
        <v>45587.299999999996</v>
      </c>
      <c r="H95">
        <f t="shared" ref="H95:H96" si="215">(G95-E95)*1440</f>
        <v>491.99999999022111</v>
      </c>
      <c r="I95" t="str">
        <f t="shared" ref="I95:I96" si="216">IF(A95&gt;0,"sleep",0)</f>
        <v>sleep</v>
      </c>
      <c r="J95" t="str">
        <f t="shared" ref="J95:J96" si="217">I95</f>
        <v>sleep</v>
      </c>
      <c r="K95" t="str">
        <f t="shared" ref="K95:K96" si="218">IF(A95&gt;0,"blue",0)</f>
        <v>blue</v>
      </c>
      <c r="L95">
        <f t="shared" ref="L95:L96" si="219">IF(A95&gt;0,0,0)</f>
        <v>0</v>
      </c>
      <c r="M95" s="1">
        <f t="shared" ref="M95:M96" si="220">INT(E95)</f>
        <v>45586</v>
      </c>
      <c r="N95" s="1">
        <f t="shared" ref="N95:N96" si="221">INT(F95)</f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187"/>
        <v>45588.070833333331</v>
      </c>
      <c r="F96" s="5">
        <f t="shared" si="213"/>
        <v>45588.308333333334</v>
      </c>
      <c r="G96" s="5">
        <f t="shared" si="214"/>
        <v>45588.320833333331</v>
      </c>
      <c r="H96">
        <f t="shared" si="215"/>
        <v>360</v>
      </c>
      <c r="I96" t="str">
        <f t="shared" si="216"/>
        <v>sleep</v>
      </c>
      <c r="J96" t="str">
        <f t="shared" si="217"/>
        <v>sleep</v>
      </c>
      <c r="K96" t="str">
        <f t="shared" si="218"/>
        <v>blue</v>
      </c>
      <c r="L96">
        <f t="shared" si="219"/>
        <v>0</v>
      </c>
      <c r="M96" s="1">
        <f t="shared" si="220"/>
        <v>45588</v>
      </c>
      <c r="N96" s="1">
        <f t="shared" si="221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 t="shared" si="213"/>
        <v>45588.633333333331</v>
      </c>
      <c r="G97" s="5">
        <f t="shared" si="214"/>
        <v>45588.633333333331</v>
      </c>
      <c r="H97">
        <f t="shared" ref="H97:H98" si="222">(G97-E97)*1440</f>
        <v>17.999999995809048</v>
      </c>
      <c r="I97" t="str">
        <f t="shared" ref="I97:I98" si="223">IF(A97&gt;0,"sleep",0)</f>
        <v>sleep</v>
      </c>
      <c r="J97" t="str">
        <f t="shared" ref="J97:J98" si="224">I97</f>
        <v>sleep</v>
      </c>
      <c r="K97" t="str">
        <f t="shared" ref="K97:K98" si="225">IF(A97&gt;0,"blue",0)</f>
        <v>blue</v>
      </c>
      <c r="L97">
        <f t="shared" ref="L97:L98" si="226">IF(A97&gt;0,0,0)</f>
        <v>0</v>
      </c>
      <c r="M97" s="1">
        <f t="shared" ref="M97:M98" si="227">INT(E97)</f>
        <v>45588</v>
      </c>
      <c r="N97" s="1">
        <f t="shared" ref="N97:N98" si="228">INT(F97)</f>
        <v>45588</v>
      </c>
      <c r="O97" t="s">
        <v>130</v>
      </c>
    </row>
    <row r="98" spans="1:15" x14ac:dyDescent="0.2">
      <c r="A98" s="1">
        <v>45589</v>
      </c>
      <c r="E98" s="5">
        <f t="shared" ref="E98" si="229"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230">A98+(TIME(INT(C98),MOD(C98, 1)*60,0))</f>
        <v>45589</v>
      </c>
      <c r="G98" s="5">
        <f t="shared" ref="G98:G103" si="231">F98+(1/24)*D98</f>
        <v>45589</v>
      </c>
      <c r="H98">
        <f t="shared" si="222"/>
        <v>0</v>
      </c>
      <c r="I98" t="str">
        <f t="shared" si="223"/>
        <v>sleep</v>
      </c>
      <c r="J98" t="str">
        <f t="shared" si="224"/>
        <v>sleep</v>
      </c>
      <c r="K98" t="str">
        <f t="shared" si="225"/>
        <v>blue</v>
      </c>
      <c r="L98">
        <f t="shared" si="226"/>
        <v>0</v>
      </c>
      <c r="M98" s="1">
        <f t="shared" si="227"/>
        <v>45589</v>
      </c>
      <c r="N98" s="1">
        <f t="shared" si="228"/>
        <v>45589</v>
      </c>
    </row>
    <row r="99" spans="1:15" x14ac:dyDescent="0.2">
      <c r="A99" s="1">
        <v>45590</v>
      </c>
      <c r="E99" s="5">
        <f t="shared" ref="E99:E101" si="232">(IF((IF(INT((C99+D99)-B99)&lt;0,(24+INT((C99+D99)-B99)),INT((C99+D99)-B99)))&gt;12,A99-1,A99+0))+(TIME((IF(INT((C99+D99)-B99)&lt;0,(24+INT((C99+D99)-B99)),INT((C99+D99)-B99))),(MOD((C99+D99)-B99, 1)*60),0))</f>
        <v>45590</v>
      </c>
      <c r="F99" s="5">
        <f t="shared" ref="F99:F101" si="233">A99+(TIME(INT(C99),MOD(C99, 1)*60,0))</f>
        <v>45590</v>
      </c>
      <c r="G99" s="5">
        <f t="shared" ref="G99:G101" si="234">F99+(1/24)*D99</f>
        <v>45590</v>
      </c>
      <c r="H99">
        <f t="shared" ref="H99:H101" si="235">(G99-E99)*1440</f>
        <v>0</v>
      </c>
      <c r="I99" t="str">
        <f t="shared" ref="I99:I101" si="236">IF(A99&gt;0,"sleep",0)</f>
        <v>sleep</v>
      </c>
      <c r="J99" t="str">
        <f t="shared" ref="J99:J101" si="237">I99</f>
        <v>sleep</v>
      </c>
      <c r="K99" t="str">
        <f t="shared" ref="K99:K101" si="238">IF(A99&gt;0,"blue",0)</f>
        <v>blue</v>
      </c>
      <c r="L99">
        <f t="shared" ref="L99:L101" si="239">IF(A99&gt;0,0,0)</f>
        <v>0</v>
      </c>
      <c r="M99" s="1">
        <f t="shared" ref="M99:M101" si="240">INT(E99)</f>
        <v>45590</v>
      </c>
      <c r="N99" s="1">
        <f t="shared" ref="N99:N101" si="241">INT(F99)</f>
        <v>45590</v>
      </c>
    </row>
    <row r="100" spans="1:15" x14ac:dyDescent="0.2">
      <c r="A100" s="1">
        <v>45591</v>
      </c>
      <c r="E100" s="5">
        <f t="shared" si="232"/>
        <v>45591</v>
      </c>
      <c r="F100" s="5">
        <f t="shared" si="233"/>
        <v>45591</v>
      </c>
      <c r="G100" s="5">
        <f t="shared" si="234"/>
        <v>45591</v>
      </c>
      <c r="H100">
        <f t="shared" si="235"/>
        <v>0</v>
      </c>
      <c r="I100" t="str">
        <f t="shared" si="236"/>
        <v>sleep</v>
      </c>
      <c r="J100" t="str">
        <f t="shared" si="237"/>
        <v>sleep</v>
      </c>
      <c r="K100" t="str">
        <f t="shared" si="238"/>
        <v>blue</v>
      </c>
      <c r="L100">
        <f t="shared" si="239"/>
        <v>0</v>
      </c>
      <c r="M100" s="1">
        <f t="shared" si="240"/>
        <v>45591</v>
      </c>
      <c r="N100" s="1">
        <f t="shared" si="241"/>
        <v>45591</v>
      </c>
    </row>
    <row r="101" spans="1:15" x14ac:dyDescent="0.2">
      <c r="A101" s="1">
        <v>45592</v>
      </c>
      <c r="E101" s="5">
        <f t="shared" si="232"/>
        <v>45592</v>
      </c>
      <c r="F101" s="5">
        <f t="shared" si="233"/>
        <v>45592</v>
      </c>
      <c r="G101" s="5">
        <f t="shared" si="234"/>
        <v>45592</v>
      </c>
      <c r="H101">
        <f t="shared" si="235"/>
        <v>0</v>
      </c>
      <c r="I101" t="str">
        <f t="shared" si="236"/>
        <v>sleep</v>
      </c>
      <c r="J101" t="str">
        <f t="shared" si="237"/>
        <v>sleep</v>
      </c>
      <c r="K101" t="str">
        <f t="shared" si="238"/>
        <v>blue</v>
      </c>
      <c r="L101">
        <f t="shared" si="239"/>
        <v>0</v>
      </c>
      <c r="M101" s="1">
        <f t="shared" si="240"/>
        <v>45592</v>
      </c>
      <c r="N101" s="1">
        <f t="shared" si="241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 t="shared" ref="E102" si="242"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230"/>
        <v>45593.220833333333</v>
      </c>
      <c r="G102" s="5">
        <f t="shared" si="231"/>
        <v>45593.224999999999</v>
      </c>
      <c r="H102">
        <f t="shared" ref="H102:H103" si="243">(G102-E102)*1440</f>
        <v>383.99999999441206</v>
      </c>
      <c r="I102" t="str">
        <f t="shared" ref="I102:I103" si="244">IF(A102&gt;0,"sleep",0)</f>
        <v>sleep</v>
      </c>
      <c r="J102" t="str">
        <f t="shared" ref="J102:J103" si="245">I102</f>
        <v>sleep</v>
      </c>
      <c r="K102" t="str">
        <f t="shared" ref="K102:K103" si="246">IF(A102&gt;0,"blue",0)</f>
        <v>blue</v>
      </c>
      <c r="L102">
        <f t="shared" ref="L102:L103" si="247">IF(A102&gt;0,0,0)</f>
        <v>0</v>
      </c>
      <c r="M102" s="1">
        <f t="shared" ref="M102:M103" si="248">INT(E102)</f>
        <v>45592</v>
      </c>
      <c r="N102" s="1">
        <f t="shared" ref="N102:N103" si="249">INT(F102)</f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230"/>
        <v>45593.416666666664</v>
      </c>
      <c r="G103" s="5">
        <f t="shared" si="231"/>
        <v>45593.416666666664</v>
      </c>
      <c r="H103">
        <f t="shared" si="243"/>
        <v>101.99999999720603</v>
      </c>
      <c r="I103" t="str">
        <f t="shared" si="244"/>
        <v>sleep</v>
      </c>
      <c r="J103" t="str">
        <f t="shared" si="245"/>
        <v>sleep</v>
      </c>
      <c r="K103" t="str">
        <f t="shared" si="246"/>
        <v>blue</v>
      </c>
      <c r="L103">
        <f t="shared" si="247"/>
        <v>0</v>
      </c>
      <c r="M103" s="1">
        <f t="shared" si="248"/>
        <v>45593</v>
      </c>
      <c r="N103" s="1">
        <f t="shared" si="249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07" si="250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07" si="251">A104+(TIME(INT(C104),MOD(C104, 1)*60,0))</f>
        <v>45594.291666666664</v>
      </c>
      <c r="G104" s="5">
        <f t="shared" ref="G104:G107" si="252">F104+(1/24)*D104</f>
        <v>45594.341666666667</v>
      </c>
      <c r="H104">
        <f t="shared" ref="H104:H107" si="253">(G104-E104)*1440</f>
        <v>545.99999999860302</v>
      </c>
      <c r="I104" t="str">
        <f t="shared" ref="I104:I105" si="254">IF(A104&gt;0,"sleep",0)</f>
        <v>sleep</v>
      </c>
      <c r="J104" t="str">
        <f t="shared" ref="J104:J105" si="255">I104</f>
        <v>sleep</v>
      </c>
      <c r="K104" t="str">
        <f t="shared" ref="K104:K105" si="256">IF(A104&gt;0,"blue",0)</f>
        <v>blue</v>
      </c>
      <c r="L104">
        <f t="shared" ref="L104:L105" si="257">IF(A104&gt;0,0,0)</f>
        <v>0</v>
      </c>
      <c r="M104" s="1">
        <f t="shared" ref="M104:M106" si="258">INT(E104)</f>
        <v>45593</v>
      </c>
      <c r="N104" s="1">
        <f t="shared" ref="N104:N106" si="259">INT(F104)</f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250"/>
        <v>45595.004166666666</v>
      </c>
      <c r="F105" s="5">
        <f t="shared" si="251"/>
        <v>45595.291666666664</v>
      </c>
      <c r="G105" s="5">
        <f t="shared" si="252"/>
        <v>45595.304166666661</v>
      </c>
      <c r="H105">
        <f t="shared" si="253"/>
        <v>431.99999999371357</v>
      </c>
      <c r="I105" t="str">
        <f t="shared" si="254"/>
        <v>sleep</v>
      </c>
      <c r="J105" t="str">
        <f t="shared" si="255"/>
        <v>sleep</v>
      </c>
      <c r="K105" t="str">
        <f t="shared" si="256"/>
        <v>blue</v>
      </c>
      <c r="L105">
        <f t="shared" si="257"/>
        <v>0</v>
      </c>
      <c r="M105" s="1">
        <f t="shared" si="258"/>
        <v>45595</v>
      </c>
      <c r="N105" s="1">
        <f t="shared" si="259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250"/>
        <v>45595.991666666669</v>
      </c>
      <c r="F106" s="5">
        <f t="shared" si="251"/>
        <v>45596.279166666667</v>
      </c>
      <c r="G106" s="5">
        <f t="shared" si="252"/>
        <v>45596.3125</v>
      </c>
      <c r="H106">
        <f t="shared" si="253"/>
        <v>461.99999999720603</v>
      </c>
      <c r="I106" t="str">
        <f t="shared" ref="I106:I107" si="260">IF(A106&gt;0,"sleep",0)</f>
        <v>sleep</v>
      </c>
      <c r="J106" t="str">
        <f t="shared" ref="J106:J107" si="261">I106</f>
        <v>sleep</v>
      </c>
      <c r="K106" t="str">
        <f t="shared" ref="K106:K107" si="262">IF(A106&gt;0,"blue",0)</f>
        <v>blue</v>
      </c>
      <c r="L106">
        <f t="shared" ref="L106:L107" si="263">IF(A106&gt;0,0,0)</f>
        <v>0</v>
      </c>
      <c r="M106" s="1">
        <f t="shared" si="258"/>
        <v>45595</v>
      </c>
      <c r="N106" s="1">
        <f t="shared" si="259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250"/>
        <v>45596.970833333333</v>
      </c>
      <c r="F107" s="5">
        <f t="shared" si="251"/>
        <v>45597.279166666667</v>
      </c>
      <c r="G107" s="5">
        <f t="shared" si="252"/>
        <v>45597.291666666664</v>
      </c>
      <c r="H107">
        <f t="shared" si="253"/>
        <v>461.99999999720603</v>
      </c>
      <c r="I107" t="str">
        <f t="shared" si="260"/>
        <v>sleep</v>
      </c>
      <c r="J107" t="str">
        <f t="shared" si="261"/>
        <v>sleep</v>
      </c>
      <c r="K107" t="str">
        <f t="shared" si="262"/>
        <v>blue</v>
      </c>
      <c r="L107">
        <f t="shared" si="263"/>
        <v>0</v>
      </c>
      <c r="M107" s="1">
        <f t="shared" ref="M107" si="264">INT(E107)</f>
        <v>45596</v>
      </c>
      <c r="N107" s="1">
        <f t="shared" ref="N107" si="265">INT(F107)</f>
        <v>45597</v>
      </c>
      <c r="O107" t="s">
        <v>130</v>
      </c>
    </row>
    <row r="108" spans="1:15" x14ac:dyDescent="0.2">
      <c r="A108" s="1">
        <v>45598</v>
      </c>
      <c r="E108" s="5">
        <f t="shared" ref="E108" si="266">(IF((IF(INT((C108+D108)-B108)&lt;0,(24+INT((C108+D108)-B108)),INT((C108+D108)-B108)))&gt;12,A108-1,A108+0))+(TIME((IF(INT((C108+D108)-B108)&lt;0,(24+INT((C108+D108)-B108)),INT((C108+D108)-B108))),(MOD((C108+D108)-B108, 1)*60),0))</f>
        <v>45598</v>
      </c>
      <c r="F108" s="5">
        <f t="shared" ref="F108" si="267">A108+(TIME(INT(C108),MOD(C108, 1)*60,0))</f>
        <v>45598</v>
      </c>
      <c r="G108" s="5">
        <f t="shared" ref="G108" si="268">F108+(1/24)*D108</f>
        <v>45598</v>
      </c>
      <c r="H108">
        <f t="shared" ref="H108" si="269">(G108-E108)*1440</f>
        <v>0</v>
      </c>
      <c r="I108" t="str">
        <f t="shared" ref="I108" si="270">IF(A108&gt;0,"sleep",0)</f>
        <v>sleep</v>
      </c>
      <c r="J108" t="str">
        <f t="shared" ref="J108" si="271">I108</f>
        <v>sleep</v>
      </c>
      <c r="K108" t="str">
        <f t="shared" ref="K108" si="272">IF(A108&gt;0,"blue",0)</f>
        <v>blue</v>
      </c>
      <c r="L108">
        <f t="shared" ref="L108" si="273">IF(A108&gt;0,0,0)</f>
        <v>0</v>
      </c>
      <c r="M108" s="1">
        <f t="shared" ref="M108" si="274">INT(E108)</f>
        <v>45598</v>
      </c>
      <c r="N108" s="1">
        <f t="shared" ref="N108" si="275">INT(F108)</f>
        <v>45598</v>
      </c>
      <c r="O108" t="s">
        <v>130</v>
      </c>
    </row>
    <row r="109" spans="1:15" x14ac:dyDescent="0.2">
      <c r="A109" s="1">
        <v>45599</v>
      </c>
      <c r="E109" s="5">
        <f t="shared" ref="E109:E111" si="276">(IF((IF(INT((C109+D109)-B109)&lt;0,(24+INT((C109+D109)-B109)),INT((C109+D109)-B109)))&gt;12,A109-1,A109+0))+(TIME((IF(INT((C109+D109)-B109)&lt;0,(24+INT((C109+D109)-B109)),INT((C109+D109)-B109))),(MOD((C109+D109)-B109, 1)*60),0))</f>
        <v>45599</v>
      </c>
      <c r="F109" s="5">
        <f t="shared" ref="F109:F111" si="277">A109+(TIME(INT(C109),MOD(C109, 1)*60,0))</f>
        <v>45599</v>
      </c>
      <c r="G109" s="5">
        <f t="shared" ref="G109:G111" si="278">F109+(1/24)*D109</f>
        <v>45599</v>
      </c>
      <c r="H109">
        <f t="shared" ref="H109:H111" si="279">(G109-E109)*1440</f>
        <v>0</v>
      </c>
      <c r="I109" t="str">
        <f t="shared" ref="I109:I110" si="280">IF(A109&gt;0,"sleep",0)</f>
        <v>sleep</v>
      </c>
      <c r="J109" t="str">
        <f t="shared" ref="J109:J110" si="281">I109</f>
        <v>sleep</v>
      </c>
      <c r="K109" t="str">
        <f t="shared" ref="K109:K110" si="282">IF(A109&gt;0,"blue",0)</f>
        <v>blue</v>
      </c>
      <c r="L109">
        <f t="shared" ref="L109:L110" si="283">IF(A109&gt;0,0,0)</f>
        <v>0</v>
      </c>
      <c r="M109" s="1">
        <f t="shared" ref="M109:M111" si="284">INT(E109)</f>
        <v>45599</v>
      </c>
      <c r="N109" s="1">
        <f t="shared" ref="N109:N111" si="285">INT(F109)</f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276"/>
        <v>45599.966666666667</v>
      </c>
      <c r="F110" s="5">
        <f t="shared" si="277"/>
        <v>45600.279166666667</v>
      </c>
      <c r="G110" s="5">
        <f t="shared" si="278"/>
        <v>45600.308333333334</v>
      </c>
      <c r="H110">
        <f t="shared" si="279"/>
        <v>492.00000000069849</v>
      </c>
      <c r="I110" t="str">
        <f t="shared" si="280"/>
        <v>sleep</v>
      </c>
      <c r="J110" t="str">
        <f t="shared" si="281"/>
        <v>sleep</v>
      </c>
      <c r="K110" t="str">
        <f t="shared" si="282"/>
        <v>blue</v>
      </c>
      <c r="L110">
        <f t="shared" si="283"/>
        <v>0</v>
      </c>
      <c r="M110" s="1">
        <f t="shared" si="284"/>
        <v>45599</v>
      </c>
      <c r="N110" s="1">
        <f t="shared" si="285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276"/>
        <v>45600.9375</v>
      </c>
      <c r="F111" s="5">
        <f t="shared" si="277"/>
        <v>45601.279166666667</v>
      </c>
      <c r="G111" s="5">
        <f t="shared" si="278"/>
        <v>45601.283333333333</v>
      </c>
      <c r="H111">
        <f t="shared" si="279"/>
        <v>497.99999999930151</v>
      </c>
      <c r="I111" t="str">
        <f t="shared" ref="I111:I112" si="286">IF(A111&gt;0,"sleep",0)</f>
        <v>sleep</v>
      </c>
      <c r="J111" t="str">
        <f t="shared" ref="J111:J112" si="287">I111</f>
        <v>sleep</v>
      </c>
      <c r="K111" t="str">
        <f t="shared" ref="K111:K112" si="288">IF(A111&gt;0,"blue",0)</f>
        <v>blue</v>
      </c>
      <c r="L111">
        <f t="shared" ref="L111:L112" si="289">IF(A111&gt;0,0,0)</f>
        <v>0</v>
      </c>
      <c r="M111" s="1">
        <f t="shared" si="284"/>
        <v>45600</v>
      </c>
      <c r="N111" s="1">
        <f t="shared" si="285"/>
        <v>45601</v>
      </c>
      <c r="O111" t="s">
        <v>130</v>
      </c>
    </row>
    <row r="112" spans="1:15" x14ac:dyDescent="0.2">
      <c r="A112" s="1">
        <v>45602</v>
      </c>
      <c r="E112" s="5">
        <f t="shared" ref="E112:E114" si="290">(IF((IF(INT((C112+D112)-B112)&lt;0,(24+INT((C112+D112)-B112)),INT((C112+D112)-B112)))&gt;12,A112-1,A112+0))+(TIME((IF(INT((C112+D112)-B112)&lt;0,(24+INT((C112+D112)-B112)),INT((C112+D112)-B112))),(MOD((C112+D112)-B112, 1)*60),0))</f>
        <v>45602</v>
      </c>
      <c r="F112" s="5">
        <f t="shared" ref="F112:F114" si="291">A112+(TIME(INT(C112),MOD(C112, 1)*60,0))</f>
        <v>45602</v>
      </c>
      <c r="G112" s="5">
        <f t="shared" ref="G112:G114" si="292">F112+(1/24)*D112</f>
        <v>45602</v>
      </c>
      <c r="H112">
        <f t="shared" ref="H112:H114" si="293">(G112-E112)*1440</f>
        <v>0</v>
      </c>
      <c r="I112" t="str">
        <f t="shared" si="286"/>
        <v>sleep</v>
      </c>
      <c r="J112" t="str">
        <f t="shared" si="287"/>
        <v>sleep</v>
      </c>
      <c r="K112" t="str">
        <f t="shared" si="288"/>
        <v>blue</v>
      </c>
      <c r="L112">
        <f t="shared" si="289"/>
        <v>0</v>
      </c>
      <c r="M112" s="1">
        <f t="shared" ref="M112:M114" si="294">INT(E112)</f>
        <v>45602</v>
      </c>
      <c r="N112" s="1">
        <f t="shared" ref="N112:N114" si="295">INT(F112)</f>
        <v>45602</v>
      </c>
      <c r="O112" t="s">
        <v>130</v>
      </c>
    </row>
    <row r="113" spans="1:15" x14ac:dyDescent="0.2">
      <c r="A113" s="1">
        <v>45603</v>
      </c>
      <c r="E113" s="5">
        <f t="shared" si="290"/>
        <v>45603</v>
      </c>
      <c r="F113" s="5">
        <f t="shared" si="291"/>
        <v>45603</v>
      </c>
      <c r="G113" s="5">
        <f t="shared" si="292"/>
        <v>45603</v>
      </c>
      <c r="H113">
        <f t="shared" si="293"/>
        <v>0</v>
      </c>
      <c r="I113" t="str">
        <f t="shared" ref="I113:I114" si="296">IF(A113&gt;0,"sleep",0)</f>
        <v>sleep</v>
      </c>
      <c r="J113" t="str">
        <f t="shared" ref="J113:J114" si="297">I113</f>
        <v>sleep</v>
      </c>
      <c r="K113" t="str">
        <f t="shared" ref="K113:K114" si="298">IF(A113&gt;0,"blue",0)</f>
        <v>blue</v>
      </c>
      <c r="L113">
        <f t="shared" ref="L113:L114" si="299">IF(A113&gt;0,0,0)</f>
        <v>0</v>
      </c>
      <c r="M113" s="1">
        <f t="shared" si="294"/>
        <v>45603</v>
      </c>
      <c r="N113" s="1">
        <f t="shared" si="295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290"/>
        <v>45603.979166666664</v>
      </c>
      <c r="F114" s="5">
        <f t="shared" si="291"/>
        <v>45604.279166666667</v>
      </c>
      <c r="G114" s="5">
        <f t="shared" si="292"/>
        <v>45604.283333333333</v>
      </c>
      <c r="H114">
        <f t="shared" si="293"/>
        <v>438.00000000279397</v>
      </c>
      <c r="I114" t="str">
        <f t="shared" si="296"/>
        <v>sleep</v>
      </c>
      <c r="J114" t="str">
        <f t="shared" si="297"/>
        <v>sleep</v>
      </c>
      <c r="K114" t="str">
        <f t="shared" si="298"/>
        <v>blue</v>
      </c>
      <c r="L114">
        <f t="shared" si="299"/>
        <v>0</v>
      </c>
      <c r="M114" s="1">
        <f t="shared" si="294"/>
        <v>45603</v>
      </c>
      <c r="N114" s="1">
        <f t="shared" si="295"/>
        <v>45604</v>
      </c>
      <c r="O114" t="s">
        <v>130</v>
      </c>
    </row>
    <row r="115" spans="1:15" x14ac:dyDescent="0.2">
      <c r="A115" s="1">
        <v>45605</v>
      </c>
      <c r="E115" s="5">
        <f t="shared" ref="E115:E123" si="300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301">A115+(TIME(INT(C115),MOD(C115, 1)*60,0))</f>
        <v>45605</v>
      </c>
      <c r="G115" s="5">
        <f t="shared" ref="G115:G123" si="302">F115+(1/24)*D115</f>
        <v>45605</v>
      </c>
      <c r="H115">
        <f t="shared" ref="H115:H120" si="303">(G115-E115)*1440</f>
        <v>0</v>
      </c>
      <c r="I115" t="str">
        <f t="shared" ref="I115:I117" si="304">IF(A115&gt;0,"sleep",0)</f>
        <v>sleep</v>
      </c>
      <c r="J115" t="str">
        <f t="shared" ref="J115:J117" si="305">I115</f>
        <v>sleep</v>
      </c>
      <c r="K115" t="str">
        <f t="shared" ref="K115:K117" si="306">IF(A115&gt;0,"blue",0)</f>
        <v>blue</v>
      </c>
      <c r="L115">
        <f t="shared" ref="L115:L117" si="307">IF(A115&gt;0,0,0)</f>
        <v>0</v>
      </c>
      <c r="M115" s="1">
        <f t="shared" ref="M115:M117" si="308">INT(E115)</f>
        <v>45605</v>
      </c>
      <c r="N115" s="1">
        <f t="shared" ref="N115:N117" si="309">INT(F115)</f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300"/>
        <v>45606.004166666666</v>
      </c>
      <c r="F116" s="5">
        <f t="shared" si="301"/>
        <v>45606.333333333336</v>
      </c>
      <c r="G116" s="5">
        <f t="shared" si="302"/>
        <v>45606.350000000006</v>
      </c>
      <c r="H116">
        <f t="shared" si="303"/>
        <v>498.00000000977889</v>
      </c>
      <c r="I116" t="str">
        <f t="shared" si="304"/>
        <v>sleep</v>
      </c>
      <c r="J116" t="str">
        <f t="shared" si="305"/>
        <v>sleep</v>
      </c>
      <c r="K116" t="str">
        <f t="shared" si="306"/>
        <v>blue</v>
      </c>
      <c r="L116">
        <f t="shared" si="307"/>
        <v>0</v>
      </c>
      <c r="M116" s="1">
        <f t="shared" si="308"/>
        <v>45606</v>
      </c>
      <c r="N116" s="1">
        <f t="shared" si="309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300"/>
        <v>45607.0625</v>
      </c>
      <c r="F117" s="5">
        <f t="shared" si="301"/>
        <v>45607.354166666664</v>
      </c>
      <c r="G117" s="5">
        <f t="shared" si="302"/>
        <v>45607.341666666667</v>
      </c>
      <c r="H117">
        <f t="shared" si="303"/>
        <v>402.00000000069849</v>
      </c>
      <c r="I117" t="str">
        <f t="shared" si="304"/>
        <v>sleep</v>
      </c>
      <c r="J117" t="str">
        <f t="shared" si="305"/>
        <v>sleep</v>
      </c>
      <c r="K117" t="str">
        <f t="shared" si="306"/>
        <v>blue</v>
      </c>
      <c r="L117">
        <f t="shared" si="307"/>
        <v>0</v>
      </c>
      <c r="M117" s="1">
        <f t="shared" si="308"/>
        <v>45607</v>
      </c>
      <c r="N117" s="1">
        <f t="shared" si="309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300"/>
        <v>45607.987500000003</v>
      </c>
      <c r="F118" s="5">
        <f t="shared" si="301"/>
        <v>45608.291666666664</v>
      </c>
      <c r="G118" s="5">
        <f t="shared" si="302"/>
        <v>45608.299999999996</v>
      </c>
      <c r="H118">
        <f t="shared" si="303"/>
        <v>449.99999998952262</v>
      </c>
      <c r="I118" t="str">
        <f t="shared" ref="I118:I120" si="310">IF(A118&gt;0,"sleep",0)</f>
        <v>sleep</v>
      </c>
      <c r="J118" t="str">
        <f t="shared" ref="J118:J120" si="311">I118</f>
        <v>sleep</v>
      </c>
      <c r="K118" t="str">
        <f t="shared" ref="K118:K120" si="312">IF(A118&gt;0,"blue",0)</f>
        <v>blue</v>
      </c>
      <c r="L118">
        <f t="shared" ref="L118:L120" si="313">IF(A118&gt;0,0,0)</f>
        <v>0</v>
      </c>
      <c r="M118" s="1">
        <f t="shared" ref="M118:M120" si="314">INT(E118)</f>
        <v>45607</v>
      </c>
      <c r="N118" s="1">
        <f t="shared" ref="N118:N120" si="315">INT(F118)</f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300"/>
        <v>45608.995833333334</v>
      </c>
      <c r="F119" s="5">
        <f t="shared" si="301"/>
        <v>45609.270833333336</v>
      </c>
      <c r="G119" s="5">
        <f t="shared" si="302"/>
        <v>45609.283333333333</v>
      </c>
      <c r="H119">
        <f t="shared" si="303"/>
        <v>413.99999999790452</v>
      </c>
      <c r="I119" t="str">
        <f t="shared" si="310"/>
        <v>sleep</v>
      </c>
      <c r="J119" t="str">
        <f t="shared" si="311"/>
        <v>sleep</v>
      </c>
      <c r="K119" t="str">
        <f t="shared" si="312"/>
        <v>blue</v>
      </c>
      <c r="L119">
        <f t="shared" si="313"/>
        <v>0</v>
      </c>
      <c r="M119" s="1">
        <f t="shared" si="314"/>
        <v>45608</v>
      </c>
      <c r="N119" s="1">
        <f t="shared" si="315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301"/>
        <v>45609.791666666664</v>
      </c>
      <c r="G120" s="5">
        <f t="shared" si="302"/>
        <v>45609.791666666664</v>
      </c>
      <c r="H120">
        <f t="shared" si="303"/>
        <v>29.999999993015081</v>
      </c>
      <c r="I120" t="str">
        <f t="shared" si="310"/>
        <v>sleep</v>
      </c>
      <c r="J120" t="str">
        <f t="shared" si="311"/>
        <v>sleep</v>
      </c>
      <c r="K120" t="str">
        <f t="shared" si="312"/>
        <v>blue</v>
      </c>
      <c r="L120">
        <f t="shared" si="313"/>
        <v>0</v>
      </c>
      <c r="M120" s="1">
        <f t="shared" si="314"/>
        <v>45609</v>
      </c>
      <c r="N120" s="1">
        <f t="shared" si="315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300"/>
        <v>45609.945833333331</v>
      </c>
      <c r="F121" s="5">
        <f t="shared" si="301"/>
        <v>45610.291666666664</v>
      </c>
      <c r="G121" s="5">
        <f t="shared" si="302"/>
        <v>45610.291666666664</v>
      </c>
      <c r="H121">
        <f t="shared" ref="H121:H123" si="316">(G121-E121)*1440</f>
        <v>497.99999999930151</v>
      </c>
      <c r="I121" t="str">
        <f t="shared" ref="I121:I122" si="317">IF(A121&gt;0,"sleep",0)</f>
        <v>sleep</v>
      </c>
      <c r="J121" t="str">
        <f t="shared" ref="J121:J122" si="318">I121</f>
        <v>sleep</v>
      </c>
      <c r="K121" t="str">
        <f t="shared" ref="K121:K122" si="319">IF(A121&gt;0,"blue",0)</f>
        <v>blue</v>
      </c>
      <c r="L121">
        <f t="shared" ref="L121:L122" si="320">IF(A121&gt;0,0,0)</f>
        <v>0</v>
      </c>
      <c r="M121" s="1">
        <f t="shared" ref="M121:M122" si="321">INT(E121)</f>
        <v>45609</v>
      </c>
      <c r="N121" s="1">
        <f t="shared" ref="N121:N122" si="322">INT(F121)</f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300"/>
        <v>45610.995833333334</v>
      </c>
      <c r="F122" s="5">
        <f t="shared" si="301"/>
        <v>45611.291666666664</v>
      </c>
      <c r="G122" s="5">
        <f t="shared" si="302"/>
        <v>45611.304166666661</v>
      </c>
      <c r="H122">
        <f t="shared" si="316"/>
        <v>443.9999999909196</v>
      </c>
      <c r="I122" t="str">
        <f t="shared" si="317"/>
        <v>sleep</v>
      </c>
      <c r="J122" t="str">
        <f t="shared" si="318"/>
        <v>sleep</v>
      </c>
      <c r="K122" t="str">
        <f t="shared" si="319"/>
        <v>blue</v>
      </c>
      <c r="L122">
        <f t="shared" si="320"/>
        <v>0</v>
      </c>
      <c r="M122" s="1">
        <f t="shared" si="321"/>
        <v>45610</v>
      </c>
      <c r="N122" s="1">
        <f t="shared" si="322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300"/>
        <v>45611.995833333334</v>
      </c>
      <c r="F123" s="5">
        <f t="shared" si="301"/>
        <v>45612.291666666664</v>
      </c>
      <c r="G123" s="5">
        <f t="shared" si="302"/>
        <v>45612.291666666664</v>
      </c>
      <c r="H123">
        <f t="shared" si="316"/>
        <v>425.99999999511056</v>
      </c>
      <c r="I123" t="str">
        <f t="shared" ref="I123" si="323">IF(A123&gt;0,"sleep",0)</f>
        <v>sleep</v>
      </c>
      <c r="J123" t="str">
        <f t="shared" ref="J123" si="324">I123</f>
        <v>sleep</v>
      </c>
      <c r="K123" t="str">
        <f t="shared" ref="K123" si="325">IF(A123&gt;0,"blue",0)</f>
        <v>blue</v>
      </c>
      <c r="L123">
        <f t="shared" ref="L123" si="326">IF(A123&gt;0,0,0)</f>
        <v>0</v>
      </c>
      <c r="M123" s="1">
        <f t="shared" ref="M123" si="327">INT(E123)</f>
        <v>45611</v>
      </c>
      <c r="N123" s="1">
        <f t="shared" ref="N123" si="328">INT(F123)</f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32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1" si="330">A125+(TIME(INT(C125),MOD(C125, 1)*60,0))</f>
        <v>45614.26666666667</v>
      </c>
      <c r="G125" s="5">
        <f t="shared" ref="G125:G130" si="331">F125+(1/24)*D125</f>
        <v>45614.270833333336</v>
      </c>
      <c r="H125">
        <f t="shared" ref="H125:H126" si="332">(G125-E125)*1440</f>
        <v>444.00000000139698</v>
      </c>
      <c r="I125" t="str">
        <f t="shared" ref="I125" si="333">IF(A125&gt;0,"sleep",0)</f>
        <v>sleep</v>
      </c>
      <c r="J125" t="str">
        <f t="shared" ref="J125" si="334">I125</f>
        <v>sleep</v>
      </c>
      <c r="K125" t="str">
        <f t="shared" ref="K125" si="335">IF(A125&gt;0,"blue",0)</f>
        <v>blue</v>
      </c>
      <c r="L125">
        <f t="shared" ref="L125" si="336">IF(A125&gt;0,0,0)</f>
        <v>0</v>
      </c>
      <c r="M125" s="1">
        <f t="shared" ref="M125:M126" si="337">INT(E125)</f>
        <v>45613</v>
      </c>
      <c r="N125" s="1">
        <f t="shared" ref="N125:N126" si="338"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330"/>
        <v>45615.291666666664</v>
      </c>
      <c r="G126" s="5">
        <f t="shared" si="331"/>
        <v>45615.304166666661</v>
      </c>
      <c r="H126">
        <f t="shared" si="332"/>
        <v>497.99999998882413</v>
      </c>
      <c r="I126" t="str">
        <f t="shared" ref="I126" si="339">IF(A126&gt;0,"sleep",0)</f>
        <v>sleep</v>
      </c>
      <c r="J126" t="str">
        <f t="shared" ref="J126" si="340">I126</f>
        <v>sleep</v>
      </c>
      <c r="K126" t="str">
        <f t="shared" ref="K126" si="341">IF(A126&gt;0,"blue",0)</f>
        <v>blue</v>
      </c>
      <c r="L126">
        <f t="shared" ref="L126" si="342">IF(A126&gt;0,0,0)</f>
        <v>0</v>
      </c>
      <c r="M126" s="1">
        <f t="shared" si="337"/>
        <v>45614</v>
      </c>
      <c r="N126" s="1">
        <f t="shared" si="338"/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329"/>
        <v>45616.012499999997</v>
      </c>
      <c r="F127" s="5">
        <f t="shared" si="330"/>
        <v>45616.291666666664</v>
      </c>
      <c r="G127" s="5">
        <f t="shared" si="331"/>
        <v>45616.304166666661</v>
      </c>
      <c r="H127">
        <f>(G127-E127)*1440</f>
        <v>419.99999999650754</v>
      </c>
      <c r="I127" t="str">
        <f>IF(A127&gt;0,"sleep",0)</f>
        <v>sleep</v>
      </c>
      <c r="J127" t="str">
        <f t="shared" ref="J127:J128" si="343">I127</f>
        <v>sleep</v>
      </c>
      <c r="K127" t="str">
        <f>IF(A127&gt;0,"blue",0)</f>
        <v>blue</v>
      </c>
      <c r="L127">
        <f>IF(A127&gt;0,0,0)</f>
        <v>0</v>
      </c>
      <c r="M127" s="1">
        <f t="shared" ref="M127:N130" si="344">INT(E127)</f>
        <v>45616</v>
      </c>
      <c r="N127" s="1">
        <f t="shared" si="344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330"/>
        <v>45616.770833333336</v>
      </c>
      <c r="G128" s="5">
        <f t="shared" si="331"/>
        <v>45616.770833333336</v>
      </c>
      <c r="H128">
        <f>(G128-E128)*1440</f>
        <v>30.00000000349246</v>
      </c>
      <c r="I128" t="str">
        <f>IF(A128&gt;0,"sleep",0)</f>
        <v>sleep</v>
      </c>
      <c r="J128" t="str">
        <f t="shared" si="343"/>
        <v>sleep</v>
      </c>
      <c r="K128" t="str">
        <f>IF(A128&gt;0,"blue",0)</f>
        <v>blue</v>
      </c>
      <c r="L128">
        <f>IF(A128&gt;0,0,0)</f>
        <v>0</v>
      </c>
      <c r="M128" s="1">
        <f t="shared" si="344"/>
        <v>45616</v>
      </c>
      <c r="N128" s="1">
        <f t="shared" si="344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329"/>
        <v>45617.012499999997</v>
      </c>
      <c r="F129" s="5">
        <f t="shared" si="330"/>
        <v>45617.333333333336</v>
      </c>
      <c r="G129" s="5">
        <f t="shared" si="331"/>
        <v>45617.341666666667</v>
      </c>
      <c r="H129">
        <f>(G129-E129)*1440</f>
        <v>474.00000000488944</v>
      </c>
      <c r="I129" t="str">
        <f>IF(A129&gt;0,"sleep",0)</f>
        <v>sleep</v>
      </c>
      <c r="J129" t="str">
        <f t="shared" ref="J129:J130" si="345">I129</f>
        <v>sleep</v>
      </c>
      <c r="K129" t="str">
        <f>IF(A129&gt;0,"blue",0)</f>
        <v>blue</v>
      </c>
      <c r="L129">
        <f>IF(A129&gt;0,0,0)</f>
        <v>0</v>
      </c>
      <c r="M129" s="1">
        <f t="shared" si="344"/>
        <v>45617</v>
      </c>
      <c r="N129" s="1">
        <f t="shared" si="344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329"/>
        <v>45618.020833333336</v>
      </c>
      <c r="F130" s="5">
        <f t="shared" si="330"/>
        <v>45618.333333333336</v>
      </c>
      <c r="G130" s="5">
        <f t="shared" si="331"/>
        <v>45618.350000000006</v>
      </c>
      <c r="H130">
        <f>(G130-E130)*1440</f>
        <v>474.00000000488944</v>
      </c>
      <c r="I130" t="str">
        <f>IF(A130&gt;0,"sleep",0)</f>
        <v>sleep</v>
      </c>
      <c r="J130" t="str">
        <f t="shared" si="345"/>
        <v>sleep</v>
      </c>
      <c r="K130" t="str">
        <f>IF(A130&gt;0,"blue",0)</f>
        <v>blue</v>
      </c>
      <c r="L130">
        <f>IF(A130&gt;0,0,0)</f>
        <v>0</v>
      </c>
      <c r="M130" s="1">
        <f t="shared" ref="M130:M131" si="346">INT(E130)</f>
        <v>45618</v>
      </c>
      <c r="N130" s="1">
        <f t="shared" ref="N130:N131" si="347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 t="shared" ref="E131:E134" si="348"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 t="shared" ref="F131:F134" si="349">A131+(TIME(INT(C131),MOD(C131, 1)*60,0))</f>
        <v>45619.333333333336</v>
      </c>
      <c r="G131" s="5">
        <f t="shared" ref="G131:G134" si="350">F131+(1/24)*D131</f>
        <v>45619.333333333336</v>
      </c>
      <c r="H131">
        <f t="shared" ref="H131:H134" si="351">(G131-E131)*1440</f>
        <v>0</v>
      </c>
      <c r="I131" t="str">
        <f t="shared" ref="I131:I133" si="352">IF(A131&gt;0,"sleep",0)</f>
        <v>sleep</v>
      </c>
      <c r="J131" t="str">
        <f t="shared" ref="J131:J133" si="353">I131</f>
        <v>sleep</v>
      </c>
      <c r="K131" t="str">
        <f t="shared" ref="K131:K133" si="354">IF(A131&gt;0,"blue",0)</f>
        <v>blue</v>
      </c>
      <c r="L131">
        <f t="shared" ref="L131:L133" si="355">IF(A131&gt;0,0,0)</f>
        <v>0</v>
      </c>
      <c r="M131" s="1">
        <f t="shared" si="346"/>
        <v>45619</v>
      </c>
      <c r="N131" s="1">
        <f t="shared" si="347"/>
        <v>45619</v>
      </c>
      <c r="O131" t="s">
        <v>88</v>
      </c>
    </row>
    <row r="132" spans="1:15" x14ac:dyDescent="0.2">
      <c r="A132" s="1">
        <v>45620</v>
      </c>
      <c r="E132" s="5">
        <f t="shared" si="348"/>
        <v>45620</v>
      </c>
      <c r="F132" s="5">
        <f t="shared" si="349"/>
        <v>45620</v>
      </c>
      <c r="G132" s="5">
        <f t="shared" si="350"/>
        <v>45620</v>
      </c>
      <c r="H132">
        <f t="shared" si="351"/>
        <v>0</v>
      </c>
      <c r="I132" t="str">
        <f t="shared" si="352"/>
        <v>sleep</v>
      </c>
      <c r="J132" t="str">
        <f t="shared" si="353"/>
        <v>sleep</v>
      </c>
      <c r="K132" t="str">
        <f t="shared" si="354"/>
        <v>blue</v>
      </c>
      <c r="L132">
        <f t="shared" si="355"/>
        <v>0</v>
      </c>
      <c r="M132" s="1">
        <f t="shared" ref="M132:M134" si="356">INT(E132)</f>
        <v>45620</v>
      </c>
      <c r="N132" s="1">
        <f t="shared" ref="N132:N134" si="357">INT(F132)</f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 t="shared" si="348"/>
        <v>45621.008333333331</v>
      </c>
      <c r="F133" s="5">
        <f t="shared" si="349"/>
        <v>45621.291666666664</v>
      </c>
      <c r="G133" s="5">
        <f t="shared" si="350"/>
        <v>45621.354166666664</v>
      </c>
      <c r="H133">
        <f t="shared" si="351"/>
        <v>497.99999999930151</v>
      </c>
      <c r="I133" t="str">
        <f t="shared" si="352"/>
        <v>sleep</v>
      </c>
      <c r="J133" t="str">
        <f t="shared" si="353"/>
        <v>sleep</v>
      </c>
      <c r="K133" t="str">
        <f t="shared" si="354"/>
        <v>blue</v>
      </c>
      <c r="L133">
        <f t="shared" si="355"/>
        <v>0</v>
      </c>
      <c r="M133" s="1">
        <f t="shared" si="356"/>
        <v>45621</v>
      </c>
      <c r="N133" s="1">
        <f t="shared" si="357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 t="shared" si="348"/>
        <v>45621.991666666669</v>
      </c>
      <c r="F134" s="5">
        <f t="shared" si="349"/>
        <v>45622.291666666664</v>
      </c>
      <c r="G134" s="5">
        <f t="shared" si="350"/>
        <v>45622.29583333333</v>
      </c>
      <c r="H134">
        <f t="shared" si="351"/>
        <v>437.99999999231659</v>
      </c>
      <c r="I134" t="str">
        <f t="shared" ref="I134:I135" si="358">IF(A134&gt;0,"sleep",0)</f>
        <v>sleep</v>
      </c>
      <c r="J134" t="str">
        <f t="shared" ref="J134:J135" si="359">I134</f>
        <v>sleep</v>
      </c>
      <c r="K134" t="str">
        <f t="shared" ref="K134:K135" si="360">IF(A134&gt;0,"blue",0)</f>
        <v>blue</v>
      </c>
      <c r="L134">
        <f t="shared" ref="L134:L135" si="361">IF(A134&gt;0,0,0)</f>
        <v>0</v>
      </c>
      <c r="M134" s="1">
        <f t="shared" ref="M134:M135" si="362">INT(E134)</f>
        <v>45621</v>
      </c>
      <c r="N134" s="1">
        <f t="shared" ref="N134:N135" si="363">INT(F134)</f>
        <v>45622</v>
      </c>
      <c r="O134" t="s">
        <v>130</v>
      </c>
    </row>
    <row r="135" spans="1:15" x14ac:dyDescent="0.2">
      <c r="A135" s="1">
        <v>45623</v>
      </c>
      <c r="E135" s="5">
        <f t="shared" ref="E135:E141" si="364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1" si="365">A135+(TIME(INT(C135),MOD(C135, 1)*60,0))</f>
        <v>45623</v>
      </c>
      <c r="G135" s="5">
        <f t="shared" ref="G135:G141" si="366">F135+(1/24)*D135</f>
        <v>45623</v>
      </c>
      <c r="H135">
        <f t="shared" ref="H135:H141" si="367">(G135-E135)*1440</f>
        <v>0</v>
      </c>
      <c r="I135" t="str">
        <f t="shared" si="358"/>
        <v>sleep</v>
      </c>
      <c r="J135" t="str">
        <f t="shared" si="359"/>
        <v>sleep</v>
      </c>
      <c r="K135" t="str">
        <f t="shared" si="360"/>
        <v>blue</v>
      </c>
      <c r="L135">
        <f t="shared" si="361"/>
        <v>0</v>
      </c>
      <c r="M135" s="1">
        <f t="shared" si="362"/>
        <v>45623</v>
      </c>
      <c r="N135" s="1">
        <f t="shared" si="363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364"/>
        <v>45623.995833333334</v>
      </c>
      <c r="F136" s="5">
        <f t="shared" si="365"/>
        <v>45624.291666666664</v>
      </c>
      <c r="G136" s="5">
        <f t="shared" si="366"/>
        <v>45624.3125</v>
      </c>
      <c r="H136">
        <f t="shared" si="367"/>
        <v>455.99999999860302</v>
      </c>
      <c r="I136" t="str">
        <f t="shared" ref="I136:I138" si="368">IF(A136&gt;0,"sleep",0)</f>
        <v>sleep</v>
      </c>
      <c r="J136" t="str">
        <f t="shared" ref="J136:J138" si="369">I136</f>
        <v>sleep</v>
      </c>
      <c r="K136" t="str">
        <f t="shared" ref="K136:K138" si="370">IF(A136&gt;0,"blue",0)</f>
        <v>blue</v>
      </c>
      <c r="L136">
        <f t="shared" ref="L136:L138" si="371">IF(A136&gt;0,0,0)</f>
        <v>0</v>
      </c>
      <c r="M136" s="1">
        <f t="shared" ref="M136:M139" si="372">INT(E136)</f>
        <v>45623</v>
      </c>
      <c r="N136" s="1">
        <f t="shared" ref="N136:N140" si="373">INT(F136)</f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364"/>
        <v>45625.020833333336</v>
      </c>
      <c r="F137" s="5">
        <f t="shared" si="365"/>
        <v>45625.333333333336</v>
      </c>
      <c r="G137" s="5">
        <f t="shared" si="366"/>
        <v>45625.370833333334</v>
      </c>
      <c r="H137">
        <f t="shared" si="367"/>
        <v>503.99999999790452</v>
      </c>
      <c r="I137" t="str">
        <f t="shared" si="368"/>
        <v>sleep</v>
      </c>
      <c r="J137" t="str">
        <f t="shared" si="369"/>
        <v>sleep</v>
      </c>
      <c r="K137" t="str">
        <f t="shared" si="370"/>
        <v>blue</v>
      </c>
      <c r="L137">
        <f t="shared" si="371"/>
        <v>0</v>
      </c>
      <c r="M137" s="1">
        <f t="shared" si="372"/>
        <v>45625</v>
      </c>
      <c r="N137" s="1">
        <f t="shared" si="373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364"/>
        <v>45625.970833333333</v>
      </c>
      <c r="F138" s="5">
        <f t="shared" si="365"/>
        <v>45626.3125</v>
      </c>
      <c r="G138" s="5">
        <f t="shared" si="366"/>
        <v>45626.316666666666</v>
      </c>
      <c r="H138">
        <f t="shared" si="367"/>
        <v>497.99999999930151</v>
      </c>
      <c r="I138" t="str">
        <f t="shared" si="368"/>
        <v>sleep</v>
      </c>
      <c r="J138" t="str">
        <f t="shared" si="369"/>
        <v>sleep</v>
      </c>
      <c r="K138" t="str">
        <f t="shared" si="370"/>
        <v>blue</v>
      </c>
      <c r="L138">
        <f t="shared" si="371"/>
        <v>0</v>
      </c>
      <c r="M138" s="1">
        <f t="shared" si="372"/>
        <v>45625</v>
      </c>
      <c r="N138" s="1">
        <f t="shared" si="373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364"/>
        <v>45627.041666666664</v>
      </c>
      <c r="F139" s="5">
        <f t="shared" si="365"/>
        <v>45627.3125</v>
      </c>
      <c r="G139" s="5">
        <f t="shared" si="366"/>
        <v>45627.375</v>
      </c>
      <c r="H139">
        <f t="shared" si="367"/>
        <v>480.00000000349246</v>
      </c>
      <c r="I139" t="str">
        <f t="shared" ref="I139:I140" si="374">IF(A139&gt;0,"sleep",0)</f>
        <v>sleep</v>
      </c>
      <c r="J139" t="str">
        <f t="shared" ref="J139:J140" si="375">I139</f>
        <v>sleep</v>
      </c>
      <c r="K139" t="str">
        <f t="shared" ref="K139:K140" si="376">IF(A139&gt;0,"blue",0)</f>
        <v>blue</v>
      </c>
      <c r="L139">
        <f t="shared" ref="L139:L140" si="377">IF(A139&gt;0,0,0)</f>
        <v>0</v>
      </c>
      <c r="M139" s="1">
        <f t="shared" ref="M139:M141" si="378">INT(E139)</f>
        <v>45627</v>
      </c>
      <c r="N139" s="1">
        <f t="shared" si="373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364"/>
        <v>45628.05</v>
      </c>
      <c r="F140" s="5">
        <f t="shared" si="365"/>
        <v>45628.291666666664</v>
      </c>
      <c r="G140" s="5">
        <f t="shared" si="366"/>
        <v>45628.320833333331</v>
      </c>
      <c r="H140">
        <f t="shared" si="367"/>
        <v>389.99999999301508</v>
      </c>
      <c r="I140" t="str">
        <f t="shared" si="374"/>
        <v>sleep</v>
      </c>
      <c r="J140" t="str">
        <f t="shared" si="375"/>
        <v>sleep</v>
      </c>
      <c r="K140" t="str">
        <f t="shared" si="376"/>
        <v>blue</v>
      </c>
      <c r="L140">
        <f t="shared" si="377"/>
        <v>0</v>
      </c>
      <c r="M140" s="1">
        <f t="shared" si="378"/>
        <v>45628</v>
      </c>
      <c r="N140" s="1">
        <f t="shared" ref="N140:N141" si="379">INT(F140)</f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364"/>
        <v>45628.974999999999</v>
      </c>
      <c r="F141" s="5">
        <f t="shared" si="365"/>
        <v>45629.291666666664</v>
      </c>
      <c r="G141" s="5">
        <f t="shared" si="366"/>
        <v>45629.291666666664</v>
      </c>
      <c r="H141">
        <f t="shared" si="367"/>
        <v>455.99999999860302</v>
      </c>
      <c r="I141" t="str">
        <f t="shared" ref="I141" si="380">IF(A141&gt;0,"sleep",0)</f>
        <v>sleep</v>
      </c>
      <c r="J141" t="str">
        <f t="shared" ref="J141" si="381">I141</f>
        <v>sleep</v>
      </c>
      <c r="K141" t="str">
        <f t="shared" ref="K141" si="382">IF(A141&gt;0,"blue",0)</f>
        <v>blue</v>
      </c>
      <c r="L141">
        <f t="shared" ref="L141" si="383">IF(A141&gt;0,0,0)</f>
        <v>0</v>
      </c>
      <c r="M141" s="1">
        <f t="shared" ref="M141" si="384">INT(E141)</f>
        <v>45628</v>
      </c>
      <c r="N141" s="1">
        <f t="shared" si="379"/>
        <v>45629</v>
      </c>
      <c r="O141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52"/>
  <sheetViews>
    <sheetView topLeftCell="A125" zoomScale="150" workbookViewId="0">
      <selection activeCell="G156" sqref="G156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39" si="8">IF(A37&gt;0,"free_time",0)</f>
        <v>free_time</v>
      </c>
      <c r="I37" t="str">
        <f t="shared" ref="I37:I39" si="9">IF(A37&gt;0,"red",0)</f>
        <v>red</v>
      </c>
      <c r="J37">
        <f t="shared" ref="J37:J39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ref="H40:H41" si="11">IF(A40&gt;0,"free_time",0)</f>
        <v>free_time</v>
      </c>
      <c r="I40" t="str">
        <f t="shared" ref="I40:I41" si="12">IF(A40&gt;0,"red",0)</f>
        <v>red</v>
      </c>
      <c r="J40">
        <f t="shared" ref="J40:J41" si="13">IF(A40&gt;0,-1,0)</f>
        <v>-1</v>
      </c>
      <c r="K40" s="1">
        <f t="shared" ref="K40:K41" si="14"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11"/>
        <v>free_time</v>
      </c>
      <c r="I41" t="str">
        <f t="shared" si="12"/>
        <v>red</v>
      </c>
      <c r="J41">
        <f t="shared" si="13"/>
        <v>-1</v>
      </c>
      <c r="K41" s="1">
        <f t="shared" si="14"/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5">A42+(TIME(INT(D42), (MOD(D42,1)*60), 0))</f>
        <v>45414.333333333336</v>
      </c>
      <c r="F42" s="5">
        <f t="shared" ref="F42:F45" si="16">A42+(TIME(INT((D42+C42)), (MOD((D42+C42),1)*60), 0))</f>
        <v>45414.375</v>
      </c>
      <c r="G42">
        <f t="shared" ref="G42:G49" si="17">C42*60</f>
        <v>60</v>
      </c>
      <c r="H42" t="str">
        <f t="shared" ref="H42:H43" si="18">IF(A42&gt;0,"free_time",0)</f>
        <v>free_time</v>
      </c>
      <c r="I42" t="str">
        <f t="shared" ref="I42:I43" si="19">IF(A42&gt;0,"red",0)</f>
        <v>red</v>
      </c>
      <c r="J42">
        <f t="shared" ref="J42:J43" si="20">IF(A42&gt;0,-1,0)</f>
        <v>-1</v>
      </c>
      <c r="K42" s="1">
        <f t="shared" ref="K42:K71" si="21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5"/>
        <v>45414.8</v>
      </c>
      <c r="F43" s="5">
        <f t="shared" si="16"/>
        <v>45414.833333333336</v>
      </c>
      <c r="G43">
        <f t="shared" si="17"/>
        <v>48</v>
      </c>
      <c r="H43" t="str">
        <f t="shared" si="18"/>
        <v>free_time</v>
      </c>
      <c r="I43" t="str">
        <f t="shared" si="19"/>
        <v>red</v>
      </c>
      <c r="J43">
        <f t="shared" si="20"/>
        <v>-1</v>
      </c>
      <c r="K43" s="1">
        <f t="shared" si="21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5"/>
        <v>45415.341666666667</v>
      </c>
      <c r="F44" s="5">
        <f t="shared" si="16"/>
        <v>45415.35833333333</v>
      </c>
      <c r="G44">
        <f t="shared" si="17"/>
        <v>24</v>
      </c>
      <c r="H44" t="str">
        <f t="shared" ref="H44:H48" si="22">IF(A44&gt;0,"free_time",0)</f>
        <v>free_time</v>
      </c>
      <c r="I44" t="str">
        <f t="shared" ref="I44:I48" si="23">IF(A44&gt;0,"red",0)</f>
        <v>red</v>
      </c>
      <c r="J44">
        <f t="shared" ref="J44:J48" si="24">IF(A44&gt;0,-1,0)</f>
        <v>-1</v>
      </c>
      <c r="K44" s="1">
        <f t="shared" si="21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5"/>
        <v>45415.60833333333</v>
      </c>
      <c r="F45" s="5">
        <f t="shared" si="16"/>
        <v>45415.625</v>
      </c>
      <c r="G45">
        <f t="shared" si="17"/>
        <v>24</v>
      </c>
      <c r="H45" t="str">
        <f t="shared" si="22"/>
        <v>free_time</v>
      </c>
      <c r="I45" t="str">
        <f t="shared" si="23"/>
        <v>red</v>
      </c>
      <c r="J45">
        <f t="shared" si="24"/>
        <v>-1</v>
      </c>
      <c r="K45" s="1">
        <f t="shared" si="21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5"/>
        <v>45418.854166666664</v>
      </c>
      <c r="F46" s="5">
        <f t="shared" ref="F46:F49" si="25">A46+(TIME(INT((D46+C46)), (MOD((D46+C46),1)*60), 0))</f>
        <v>45418.895833333336</v>
      </c>
      <c r="G46">
        <f t="shared" si="17"/>
        <v>60</v>
      </c>
      <c r="H46" t="str">
        <f t="shared" si="22"/>
        <v>free_time</v>
      </c>
      <c r="I46" t="str">
        <f t="shared" si="23"/>
        <v>red</v>
      </c>
      <c r="J46">
        <f t="shared" si="24"/>
        <v>-1</v>
      </c>
      <c r="K46" s="1">
        <f t="shared" si="21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5"/>
        <v>45425.324999999997</v>
      </c>
      <c r="F47" s="5">
        <f t="shared" si="25"/>
        <v>45425.341666666667</v>
      </c>
      <c r="G47">
        <f t="shared" si="17"/>
        <v>24</v>
      </c>
      <c r="H47" t="str">
        <f t="shared" si="22"/>
        <v>free_time</v>
      </c>
      <c r="I47" t="str">
        <f t="shared" si="23"/>
        <v>red</v>
      </c>
      <c r="J47">
        <f t="shared" si="24"/>
        <v>-1</v>
      </c>
      <c r="K47" s="1">
        <f t="shared" si="21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5"/>
        <v>45437.375</v>
      </c>
      <c r="F48" s="5">
        <f t="shared" si="25"/>
        <v>45437.458333333336</v>
      </c>
      <c r="G48">
        <f t="shared" si="17"/>
        <v>120</v>
      </c>
      <c r="H48" t="str">
        <f t="shared" si="22"/>
        <v>free_time</v>
      </c>
      <c r="I48" t="str">
        <f t="shared" si="23"/>
        <v>red</v>
      </c>
      <c r="J48">
        <f t="shared" si="24"/>
        <v>-1</v>
      </c>
      <c r="K48" s="1">
        <f t="shared" si="21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5"/>
        <v>45437.479166666664</v>
      </c>
      <c r="F49" s="5">
        <f t="shared" si="25"/>
        <v>45437.529166666667</v>
      </c>
      <c r="G49">
        <f t="shared" si="17"/>
        <v>72</v>
      </c>
      <c r="H49" t="str">
        <f t="shared" ref="H49:H50" si="26">IF(A49&gt;0,"free_time",0)</f>
        <v>free_time</v>
      </c>
      <c r="I49" t="str">
        <f t="shared" ref="I49:I50" si="27">IF(A49&gt;0,"red",0)</f>
        <v>red</v>
      </c>
      <c r="J49">
        <f t="shared" ref="J49:J50" si="28">IF(A49&gt;0,-1,0)</f>
        <v>-1</v>
      </c>
      <c r="K49" s="1">
        <f t="shared" si="21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5"/>
        <v>45437.837500000001</v>
      </c>
      <c r="F50" s="5">
        <f t="shared" ref="F50:F71" si="29">A50+(TIME(INT((D50+C50)), (MOD((D50+C50),1)*60), 0))</f>
        <v>45437.916666666664</v>
      </c>
      <c r="G50">
        <f t="shared" ref="G50:G51" si="30">C50*60</f>
        <v>114</v>
      </c>
      <c r="H50" t="str">
        <f t="shared" si="26"/>
        <v>free_time</v>
      </c>
      <c r="I50" t="str">
        <f t="shared" si="27"/>
        <v>red</v>
      </c>
      <c r="J50">
        <f t="shared" si="28"/>
        <v>-1</v>
      </c>
      <c r="K50" s="1">
        <f t="shared" si="21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5"/>
        <v>45438.333333333336</v>
      </c>
      <c r="F51" s="5">
        <f t="shared" si="29"/>
        <v>45438.354166666664</v>
      </c>
      <c r="G51">
        <f t="shared" si="30"/>
        <v>30</v>
      </c>
      <c r="H51" t="str">
        <f t="shared" ref="H51:H53" si="31">IF(A51&gt;0,"free_time",0)</f>
        <v>free_time</v>
      </c>
      <c r="I51" t="str">
        <f t="shared" ref="I51:I53" si="32">IF(A51&gt;0,"red",0)</f>
        <v>red</v>
      </c>
      <c r="J51">
        <f t="shared" ref="J51:J53" si="33">IF(A51&gt;0,-1,0)</f>
        <v>-1</v>
      </c>
      <c r="K51" s="1">
        <f t="shared" si="21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5"/>
        <v>45438.5</v>
      </c>
      <c r="F52" s="5">
        <f t="shared" si="29"/>
        <v>45438.520833333336</v>
      </c>
      <c r="G52">
        <f t="shared" ref="G52:G71" si="34">C52*60</f>
        <v>30</v>
      </c>
      <c r="H52" t="str">
        <f t="shared" si="31"/>
        <v>free_time</v>
      </c>
      <c r="I52" t="str">
        <f t="shared" si="32"/>
        <v>red</v>
      </c>
      <c r="J52">
        <f t="shared" si="33"/>
        <v>-1</v>
      </c>
      <c r="K52" s="1">
        <f t="shared" si="21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5"/>
        <v>45438.770833333336</v>
      </c>
      <c r="F53" s="5">
        <f t="shared" si="29"/>
        <v>45438.787499999999</v>
      </c>
      <c r="G53">
        <f t="shared" si="34"/>
        <v>24</v>
      </c>
      <c r="H53" t="str">
        <f t="shared" si="31"/>
        <v>free_time</v>
      </c>
      <c r="I53" t="str">
        <f t="shared" si="32"/>
        <v>red</v>
      </c>
      <c r="J53">
        <f t="shared" si="33"/>
        <v>-1</v>
      </c>
      <c r="K53" s="1">
        <f t="shared" si="21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5"/>
        <v>45439.324999999997</v>
      </c>
      <c r="F54" s="5">
        <f t="shared" si="29"/>
        <v>45439.35</v>
      </c>
      <c r="G54">
        <f t="shared" si="34"/>
        <v>36</v>
      </c>
      <c r="H54" t="str">
        <f t="shared" ref="H54:H55" si="35">IF(A54&gt;0,"free_time",0)</f>
        <v>free_time</v>
      </c>
      <c r="I54" t="str">
        <f t="shared" ref="I54:I55" si="36">IF(A54&gt;0,"red",0)</f>
        <v>red</v>
      </c>
      <c r="J54">
        <f t="shared" ref="J54:J55" si="37">IF(A54&gt;0,-1,0)</f>
        <v>-1</v>
      </c>
      <c r="K54" s="1">
        <f t="shared" si="21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5"/>
        <v>45440.375</v>
      </c>
      <c r="F55" s="5">
        <f t="shared" si="29"/>
        <v>45440.416666666664</v>
      </c>
      <c r="G55">
        <f t="shared" si="34"/>
        <v>60</v>
      </c>
      <c r="H55" t="str">
        <f t="shared" si="35"/>
        <v>free_time</v>
      </c>
      <c r="I55" t="str">
        <f t="shared" si="36"/>
        <v>red</v>
      </c>
      <c r="J55">
        <f t="shared" si="37"/>
        <v>-1</v>
      </c>
      <c r="K55" s="1">
        <f t="shared" si="21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5"/>
        <v>45440.416666666664</v>
      </c>
      <c r="F56" s="5">
        <f t="shared" si="29"/>
        <v>45440.45</v>
      </c>
      <c r="G56">
        <f t="shared" si="34"/>
        <v>48</v>
      </c>
      <c r="H56" t="str">
        <f t="shared" ref="H56:H65" si="38">IF(A56&gt;0,"free_time",0)</f>
        <v>free_time</v>
      </c>
      <c r="I56" t="str">
        <f t="shared" ref="I56:I65" si="39">IF(A56&gt;0,"red",0)</f>
        <v>red</v>
      </c>
      <c r="J56">
        <f t="shared" ref="J56:J65" si="40">IF(A56&gt;0,-1,0)</f>
        <v>-1</v>
      </c>
      <c r="K56" s="1">
        <f t="shared" si="21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5"/>
        <v>45440.724999999999</v>
      </c>
      <c r="F57" s="5">
        <f t="shared" si="29"/>
        <v>45440.754166666666</v>
      </c>
      <c r="G57">
        <f t="shared" si="34"/>
        <v>42</v>
      </c>
      <c r="H57" t="str">
        <f t="shared" si="38"/>
        <v>free_time</v>
      </c>
      <c r="I57" t="str">
        <f t="shared" si="39"/>
        <v>red</v>
      </c>
      <c r="J57">
        <f t="shared" si="40"/>
        <v>-1</v>
      </c>
      <c r="K57" s="1">
        <f t="shared" si="21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5"/>
        <v>45440.833333333336</v>
      </c>
      <c r="F58" s="5">
        <f t="shared" si="29"/>
        <v>45440.9375</v>
      </c>
      <c r="G58">
        <f t="shared" si="34"/>
        <v>150</v>
      </c>
      <c r="H58" t="str">
        <f t="shared" si="38"/>
        <v>free_time</v>
      </c>
      <c r="I58" t="str">
        <f t="shared" si="39"/>
        <v>red</v>
      </c>
      <c r="J58">
        <f t="shared" si="40"/>
        <v>-1</v>
      </c>
      <c r="K58" s="1">
        <f t="shared" si="21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5"/>
        <v>45442.429166666669</v>
      </c>
      <c r="F59" s="5">
        <f t="shared" si="29"/>
        <v>45442.470833333333</v>
      </c>
      <c r="G59">
        <f t="shared" si="34"/>
        <v>60</v>
      </c>
      <c r="H59" t="str">
        <f t="shared" ref="H59:H62" si="41">IF(A59&gt;0,"free_time",0)</f>
        <v>free_time</v>
      </c>
      <c r="I59" t="str">
        <f t="shared" ref="I59:I62" si="42">IF(A59&gt;0,"red",0)</f>
        <v>red</v>
      </c>
      <c r="J59">
        <f t="shared" ref="J59:J62" si="43">IF(A59&gt;0,-1,0)</f>
        <v>-1</v>
      </c>
      <c r="K59" s="1">
        <f t="shared" si="21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5"/>
        <v>45443.458333333336</v>
      </c>
      <c r="F60" s="5">
        <f t="shared" si="29"/>
        <v>45443.541666666664</v>
      </c>
      <c r="G60">
        <f t="shared" si="34"/>
        <v>120</v>
      </c>
      <c r="H60" t="str">
        <f t="shared" si="41"/>
        <v>free_time</v>
      </c>
      <c r="I60" t="str">
        <f t="shared" si="42"/>
        <v>red</v>
      </c>
      <c r="J60">
        <f t="shared" si="43"/>
        <v>-1</v>
      </c>
      <c r="K60" s="1">
        <f t="shared" si="21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5"/>
        <v>45443.625</v>
      </c>
      <c r="F61" s="5">
        <f t="shared" si="29"/>
        <v>45443.708333333336</v>
      </c>
      <c r="G61">
        <f t="shared" si="34"/>
        <v>120</v>
      </c>
      <c r="H61" t="str">
        <f t="shared" si="41"/>
        <v>free_time</v>
      </c>
      <c r="I61" t="str">
        <f t="shared" si="42"/>
        <v>red</v>
      </c>
      <c r="J61">
        <f t="shared" si="43"/>
        <v>-1</v>
      </c>
      <c r="K61" s="1">
        <f t="shared" si="21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5"/>
        <v>45443.833333333336</v>
      </c>
      <c r="F62" s="5">
        <f t="shared" si="29"/>
        <v>45443.9375</v>
      </c>
      <c r="G62">
        <f t="shared" si="34"/>
        <v>150</v>
      </c>
      <c r="H62" t="str">
        <f t="shared" si="41"/>
        <v>free_time</v>
      </c>
      <c r="I62" t="str">
        <f t="shared" si="42"/>
        <v>red</v>
      </c>
      <c r="J62">
        <f t="shared" si="43"/>
        <v>-1</v>
      </c>
      <c r="K62" s="1">
        <f t="shared" si="21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5"/>
        <v>45444.875</v>
      </c>
      <c r="F63" s="5">
        <f t="shared" si="29"/>
        <v>45444.958333333336</v>
      </c>
      <c r="G63">
        <f t="shared" si="34"/>
        <v>120</v>
      </c>
      <c r="H63" t="str">
        <f t="shared" si="38"/>
        <v>free_time</v>
      </c>
      <c r="I63" t="str">
        <f t="shared" si="39"/>
        <v>red</v>
      </c>
      <c r="J63">
        <f t="shared" si="40"/>
        <v>-1</v>
      </c>
      <c r="K63" s="1">
        <f t="shared" si="21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5"/>
        <v>45445.841666666667</v>
      </c>
      <c r="F64" s="5">
        <f t="shared" si="29"/>
        <v>45445.9</v>
      </c>
      <c r="G64">
        <f t="shared" si="34"/>
        <v>84</v>
      </c>
      <c r="H64" t="str">
        <f t="shared" si="38"/>
        <v>free_time</v>
      </c>
      <c r="I64" t="str">
        <f t="shared" si="39"/>
        <v>red</v>
      </c>
      <c r="J64">
        <f t="shared" si="40"/>
        <v>-1</v>
      </c>
      <c r="K64" s="1">
        <f t="shared" si="21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5"/>
        <v>45446.416666666664</v>
      </c>
      <c r="F65" s="5">
        <f t="shared" si="29"/>
        <v>45446.5</v>
      </c>
      <c r="G65">
        <f t="shared" si="34"/>
        <v>120</v>
      </c>
      <c r="H65" t="str">
        <f t="shared" si="38"/>
        <v>free_time</v>
      </c>
      <c r="I65" t="str">
        <f t="shared" si="39"/>
        <v>red</v>
      </c>
      <c r="J65">
        <f t="shared" si="40"/>
        <v>-1</v>
      </c>
      <c r="K65" s="1">
        <f t="shared" si="21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5"/>
        <v>45446.583333333336</v>
      </c>
      <c r="F66" s="5">
        <f t="shared" si="29"/>
        <v>45446.637499999997</v>
      </c>
      <c r="G66">
        <f t="shared" si="34"/>
        <v>78</v>
      </c>
      <c r="H66" t="str">
        <f t="shared" ref="H66:H69" si="44">IF(A66&gt;0,"free_time",0)</f>
        <v>free_time</v>
      </c>
      <c r="I66" t="str">
        <f t="shared" ref="I66:I69" si="45">IF(A66&gt;0,"red",0)</f>
        <v>red</v>
      </c>
      <c r="J66">
        <f t="shared" ref="J66:J69" si="46">IF(A66&gt;0,-1,0)</f>
        <v>-1</v>
      </c>
      <c r="K66" s="1">
        <f t="shared" si="21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5"/>
        <v>45446.55</v>
      </c>
      <c r="F67" s="5">
        <f t="shared" si="29"/>
        <v>45446.57916666667</v>
      </c>
      <c r="G67">
        <f t="shared" si="34"/>
        <v>42</v>
      </c>
      <c r="H67" t="str">
        <f t="shared" si="44"/>
        <v>free_time</v>
      </c>
      <c r="I67" t="str">
        <f t="shared" si="45"/>
        <v>red</v>
      </c>
      <c r="J67">
        <f t="shared" si="46"/>
        <v>-1</v>
      </c>
      <c r="K67" s="1">
        <f t="shared" si="21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5"/>
        <v>45448.375</v>
      </c>
      <c r="F68" s="5">
        <f t="shared" si="29"/>
        <v>45448.429166666669</v>
      </c>
      <c r="G68">
        <f t="shared" si="34"/>
        <v>78</v>
      </c>
      <c r="H68" t="str">
        <f t="shared" si="44"/>
        <v>free_time</v>
      </c>
      <c r="I68" t="str">
        <f t="shared" si="45"/>
        <v>red</v>
      </c>
      <c r="J68">
        <f t="shared" si="46"/>
        <v>-1</v>
      </c>
      <c r="K68" s="1">
        <f t="shared" si="21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5"/>
        <v>45454.791666666664</v>
      </c>
      <c r="F69" s="5">
        <f t="shared" si="29"/>
        <v>45454.875</v>
      </c>
      <c r="G69">
        <f t="shared" si="34"/>
        <v>120</v>
      </c>
      <c r="H69" t="str">
        <f t="shared" si="44"/>
        <v>free_time</v>
      </c>
      <c r="I69" t="str">
        <f t="shared" si="45"/>
        <v>red</v>
      </c>
      <c r="J69">
        <f t="shared" si="46"/>
        <v>-1</v>
      </c>
      <c r="K69" s="1">
        <f t="shared" si="21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5"/>
        <v>45455.35833333333</v>
      </c>
      <c r="F70" s="5">
        <f t="shared" si="29"/>
        <v>45455.39166666667</v>
      </c>
      <c r="G70">
        <f t="shared" si="34"/>
        <v>48</v>
      </c>
      <c r="H70" t="str">
        <f t="shared" ref="H70:H71" si="47">IF(A70&gt;0,"free_time",0)</f>
        <v>free_time</v>
      </c>
      <c r="I70" t="str">
        <f t="shared" ref="I70:I71" si="48">IF(A70&gt;0,"red",0)</f>
        <v>red</v>
      </c>
      <c r="J70">
        <f t="shared" ref="J70:J71" si="49">IF(A70&gt;0,-1,0)</f>
        <v>-1</v>
      </c>
      <c r="K70" s="1">
        <f t="shared" si="21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5"/>
        <v>45456.5</v>
      </c>
      <c r="F71" s="5">
        <f t="shared" si="29"/>
        <v>45456.541666666664</v>
      </c>
      <c r="G71">
        <f t="shared" si="34"/>
        <v>60</v>
      </c>
      <c r="H71" t="str">
        <f t="shared" si="47"/>
        <v>free_time</v>
      </c>
      <c r="I71" t="str">
        <f t="shared" si="48"/>
        <v>red</v>
      </c>
      <c r="J71">
        <f t="shared" si="49"/>
        <v>-1</v>
      </c>
      <c r="K71" s="1">
        <f t="shared" si="21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50">A72+(TIME(INT(D72), (MOD(D72,1)*60), 0))</f>
        <v>45456.583333333336</v>
      </c>
      <c r="F72" s="5">
        <f t="shared" ref="F72:F101" si="51">A72+(TIME(INT((D72+C72)), (MOD((D72+C72),1)*60), 0))</f>
        <v>45456.683333333334</v>
      </c>
      <c r="G72">
        <f t="shared" ref="G72:G101" si="52">C72*60</f>
        <v>144</v>
      </c>
      <c r="H72" t="str">
        <f t="shared" ref="H72:H73" si="53">IF(A72&gt;0,"free_time",0)</f>
        <v>free_time</v>
      </c>
      <c r="I72" t="str">
        <f t="shared" ref="I72:I73" si="54">IF(A72&gt;0,"red",0)</f>
        <v>red</v>
      </c>
      <c r="J72">
        <f t="shared" ref="J72:J73" si="55">IF(A72&gt;0,-1,0)</f>
        <v>-1</v>
      </c>
      <c r="K72" s="1">
        <f t="shared" ref="K72:K101" si="5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50"/>
        <v>45456.779166666667</v>
      </c>
      <c r="F73" s="5">
        <f t="shared" si="51"/>
        <v>45456.904166666667</v>
      </c>
      <c r="G73">
        <f t="shared" si="52"/>
        <v>180</v>
      </c>
      <c r="H73" t="str">
        <f t="shared" si="53"/>
        <v>free_time</v>
      </c>
      <c r="I73" t="str">
        <f t="shared" si="54"/>
        <v>red</v>
      </c>
      <c r="J73">
        <f t="shared" si="55"/>
        <v>-1</v>
      </c>
      <c r="K73" s="1">
        <f t="shared" si="5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50"/>
        <v>45456.904166666667</v>
      </c>
      <c r="F74" s="5">
        <f t="shared" si="51"/>
        <v>45456.987500000003</v>
      </c>
      <c r="G74">
        <f t="shared" si="52"/>
        <v>120</v>
      </c>
      <c r="H74" t="str">
        <f t="shared" ref="H74:H75" si="57">IF(A74&gt;0,"free_time",0)</f>
        <v>free_time</v>
      </c>
      <c r="I74" t="str">
        <f t="shared" ref="I74:I75" si="58">IF(A74&gt;0,"red",0)</f>
        <v>red</v>
      </c>
      <c r="J74">
        <f t="shared" ref="J74:J75" si="59">IF(A74&gt;0,-1,0)</f>
        <v>-1</v>
      </c>
      <c r="K74" s="1">
        <f t="shared" si="5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50"/>
        <v>45457.370833333334</v>
      </c>
      <c r="F75" s="5">
        <f t="shared" si="51"/>
        <v>45457.387499999997</v>
      </c>
      <c r="G75">
        <f t="shared" si="52"/>
        <v>24</v>
      </c>
      <c r="H75" t="str">
        <f t="shared" si="57"/>
        <v>free_time</v>
      </c>
      <c r="I75" t="str">
        <f t="shared" si="58"/>
        <v>red</v>
      </c>
      <c r="J75">
        <f t="shared" si="59"/>
        <v>-1</v>
      </c>
      <c r="K75" s="1">
        <f t="shared" si="5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50"/>
        <v>45457.587500000001</v>
      </c>
      <c r="F76" s="5">
        <f t="shared" si="51"/>
        <v>45457.604166666664</v>
      </c>
      <c r="G76">
        <f t="shared" si="52"/>
        <v>24</v>
      </c>
      <c r="H76" t="str">
        <f t="shared" ref="H76:H77" si="60">IF(A76&gt;0,"free_time",0)</f>
        <v>free_time</v>
      </c>
      <c r="I76" t="str">
        <f t="shared" ref="I76:I77" si="61">IF(A76&gt;0,"red",0)</f>
        <v>red</v>
      </c>
      <c r="J76">
        <f t="shared" ref="J76:J77" si="62">IF(A76&gt;0,-1,0)</f>
        <v>-1</v>
      </c>
      <c r="K76" s="1">
        <f t="shared" si="5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50"/>
        <v>45458.375</v>
      </c>
      <c r="F77" s="5">
        <f t="shared" si="51"/>
        <v>45458.474999999999</v>
      </c>
      <c r="G77">
        <f t="shared" si="52"/>
        <v>144</v>
      </c>
      <c r="H77" t="str">
        <f t="shared" si="60"/>
        <v>free_time</v>
      </c>
      <c r="I77" t="str">
        <f t="shared" si="61"/>
        <v>red</v>
      </c>
      <c r="J77">
        <f t="shared" si="62"/>
        <v>-1</v>
      </c>
      <c r="K77" s="1">
        <f t="shared" si="5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50"/>
        <v>45458.508333333331</v>
      </c>
      <c r="F78" s="5">
        <f t="shared" si="51"/>
        <v>45458.558333333334</v>
      </c>
      <c r="G78">
        <f t="shared" si="52"/>
        <v>72</v>
      </c>
      <c r="H78" t="str">
        <f t="shared" ref="H78:H79" si="63">IF(A78&gt;0,"free_time",0)</f>
        <v>free_time</v>
      </c>
      <c r="I78" t="str">
        <f t="shared" ref="I78:I79" si="64">IF(A78&gt;0,"red",0)</f>
        <v>red</v>
      </c>
      <c r="J78">
        <f t="shared" ref="J78:J79" si="65">IF(A78&gt;0,-1,0)</f>
        <v>-1</v>
      </c>
      <c r="K78" s="1">
        <f t="shared" si="5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50"/>
        <v>45459.375</v>
      </c>
      <c r="F79" s="5">
        <f t="shared" si="51"/>
        <v>45459.429166666669</v>
      </c>
      <c r="G79">
        <f t="shared" si="52"/>
        <v>78</v>
      </c>
      <c r="H79" t="str">
        <f t="shared" si="63"/>
        <v>free_time</v>
      </c>
      <c r="I79" t="str">
        <f t="shared" si="64"/>
        <v>red</v>
      </c>
      <c r="J79">
        <f t="shared" si="65"/>
        <v>-1</v>
      </c>
      <c r="K79" s="1">
        <f t="shared" si="5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50"/>
        <v>45459.520833333336</v>
      </c>
      <c r="F80" s="5">
        <f t="shared" si="51"/>
        <v>45459.5625</v>
      </c>
      <c r="G80">
        <f t="shared" si="52"/>
        <v>60</v>
      </c>
      <c r="H80" t="str">
        <f t="shared" ref="H80:H82" si="66">IF(A80&gt;0,"free_time",0)</f>
        <v>free_time</v>
      </c>
      <c r="I80" t="str">
        <f t="shared" ref="I80:I82" si="67">IF(A80&gt;0,"red",0)</f>
        <v>red</v>
      </c>
      <c r="J80">
        <f t="shared" ref="J80:J82" si="68">IF(A80&gt;0,-1,0)</f>
        <v>-1</v>
      </c>
      <c r="K80" s="1">
        <f t="shared" si="5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50"/>
        <v>45460.375</v>
      </c>
      <c r="F81" s="5">
        <f t="shared" si="51"/>
        <v>45460.433333333334</v>
      </c>
      <c r="G81">
        <f t="shared" si="52"/>
        <v>84</v>
      </c>
      <c r="H81" t="str">
        <f t="shared" si="66"/>
        <v>free_time</v>
      </c>
      <c r="I81" t="str">
        <f t="shared" si="67"/>
        <v>red</v>
      </c>
      <c r="J81">
        <f t="shared" si="68"/>
        <v>-1</v>
      </c>
      <c r="K81" s="1">
        <f t="shared" si="5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50"/>
        <v>45460.520833333336</v>
      </c>
      <c r="F82" s="5">
        <f t="shared" si="51"/>
        <v>45460.529166666667</v>
      </c>
      <c r="G82">
        <f t="shared" si="52"/>
        <v>12</v>
      </c>
      <c r="H82" t="str">
        <f t="shared" si="66"/>
        <v>free_time</v>
      </c>
      <c r="I82" t="str">
        <f t="shared" si="67"/>
        <v>red</v>
      </c>
      <c r="J82">
        <f t="shared" si="68"/>
        <v>-1</v>
      </c>
      <c r="K82" s="1">
        <f t="shared" si="5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50"/>
        <v>45460.73333333333</v>
      </c>
      <c r="F83" s="5">
        <f t="shared" si="51"/>
        <v>45460.775000000001</v>
      </c>
      <c r="G83">
        <f t="shared" si="52"/>
        <v>60</v>
      </c>
      <c r="H83" t="str">
        <f t="shared" ref="H83:H84" si="69">IF(A83&gt;0,"free_time",0)</f>
        <v>free_time</v>
      </c>
      <c r="I83" t="str">
        <f t="shared" ref="I83:I84" si="70">IF(A83&gt;0,"red",0)</f>
        <v>red</v>
      </c>
      <c r="J83">
        <f t="shared" ref="J83:J84" si="71">IF(A83&gt;0,-1,0)</f>
        <v>-1</v>
      </c>
      <c r="K83" s="1">
        <f t="shared" si="5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50"/>
        <v>45461.42083333333</v>
      </c>
      <c r="F84" s="5">
        <f t="shared" si="51"/>
        <v>45461.45</v>
      </c>
      <c r="G84">
        <f t="shared" si="52"/>
        <v>42</v>
      </c>
      <c r="H84" t="str">
        <f t="shared" si="69"/>
        <v>free_time</v>
      </c>
      <c r="I84" t="str">
        <f t="shared" si="70"/>
        <v>red</v>
      </c>
      <c r="J84">
        <f t="shared" si="71"/>
        <v>-1</v>
      </c>
      <c r="K84" s="1">
        <f t="shared" si="5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50"/>
        <v>45462.375</v>
      </c>
      <c r="F85" s="5">
        <f t="shared" si="51"/>
        <v>45462.42083333333</v>
      </c>
      <c r="G85">
        <f t="shared" si="52"/>
        <v>66</v>
      </c>
      <c r="H85" t="str">
        <f t="shared" ref="H85:H87" si="72">IF(A85&gt;0,"free_time",0)</f>
        <v>free_time</v>
      </c>
      <c r="I85" t="str">
        <f t="shared" ref="I85:I87" si="73">IF(A85&gt;0,"red",0)</f>
        <v>red</v>
      </c>
      <c r="J85">
        <f t="shared" ref="J85:J87" si="74">IF(A85&gt;0,-1,0)</f>
        <v>-1</v>
      </c>
      <c r="K85" s="1">
        <f t="shared" si="5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50"/>
        <v>45461.5625</v>
      </c>
      <c r="F86" s="5">
        <f t="shared" si="51"/>
        <v>45461.645833333336</v>
      </c>
      <c r="G86">
        <f t="shared" si="52"/>
        <v>120</v>
      </c>
      <c r="H86" t="str">
        <f t="shared" si="72"/>
        <v>free_time</v>
      </c>
      <c r="I86" t="str">
        <f t="shared" si="73"/>
        <v>red</v>
      </c>
      <c r="J86">
        <f t="shared" si="74"/>
        <v>-1</v>
      </c>
      <c r="K86" s="1">
        <f t="shared" si="5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50"/>
        <v>45580.875</v>
      </c>
      <c r="F87" s="5">
        <f t="shared" si="51"/>
        <v>45580.89166666667</v>
      </c>
      <c r="G87">
        <f t="shared" si="52"/>
        <v>24</v>
      </c>
      <c r="H87" t="str">
        <f t="shared" si="72"/>
        <v>free_time</v>
      </c>
      <c r="I87" t="str">
        <f t="shared" si="73"/>
        <v>red</v>
      </c>
      <c r="J87">
        <f t="shared" si="74"/>
        <v>-1</v>
      </c>
      <c r="K87" s="1">
        <f t="shared" si="5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50"/>
        <v>45581.366666666669</v>
      </c>
      <c r="F88" s="5">
        <f t="shared" si="51"/>
        <v>45581.387499999997</v>
      </c>
      <c r="G88">
        <f t="shared" si="52"/>
        <v>30</v>
      </c>
      <c r="H88" t="str">
        <f t="shared" ref="H88:H90" si="75">IF(A88&gt;0,"free_time",0)</f>
        <v>free_time</v>
      </c>
      <c r="I88" t="str">
        <f t="shared" ref="I88:I90" si="76">IF(A88&gt;0,"red",0)</f>
        <v>red</v>
      </c>
      <c r="J88">
        <f t="shared" ref="J88:J90" si="77">IF(A88&gt;0,-1,0)</f>
        <v>-1</v>
      </c>
      <c r="K88" s="1">
        <f t="shared" si="5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50"/>
        <v>45581.412499999999</v>
      </c>
      <c r="F89" s="5">
        <f t="shared" si="51"/>
        <v>45581.429166666669</v>
      </c>
      <c r="G89">
        <f t="shared" si="52"/>
        <v>24</v>
      </c>
      <c r="H89" t="str">
        <f t="shared" si="75"/>
        <v>free_time</v>
      </c>
      <c r="I89" t="str">
        <f t="shared" si="76"/>
        <v>red</v>
      </c>
      <c r="J89">
        <f t="shared" si="77"/>
        <v>-1</v>
      </c>
      <c r="K89" s="1">
        <f t="shared" si="5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50"/>
        <v>45582.304166666669</v>
      </c>
      <c r="F90" s="5">
        <f t="shared" si="51"/>
        <v>45582.316666666666</v>
      </c>
      <c r="G90">
        <f t="shared" si="52"/>
        <v>18</v>
      </c>
      <c r="H90" t="str">
        <f t="shared" si="75"/>
        <v>free_time</v>
      </c>
      <c r="I90" t="str">
        <f t="shared" si="76"/>
        <v>red</v>
      </c>
      <c r="J90">
        <f t="shared" si="77"/>
        <v>-1</v>
      </c>
      <c r="K90" s="1">
        <f t="shared" si="5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50"/>
        <v>45582.604166666664</v>
      </c>
      <c r="F91" s="5">
        <f t="shared" si="51"/>
        <v>45582.616666666669</v>
      </c>
      <c r="G91">
        <f t="shared" si="52"/>
        <v>18</v>
      </c>
      <c r="H91" t="str">
        <f t="shared" ref="H91:H92" si="78">IF(A91&gt;0,"free_time",0)</f>
        <v>free_time</v>
      </c>
      <c r="I91" t="str">
        <f t="shared" ref="I91:I92" si="79">IF(A91&gt;0,"red",0)</f>
        <v>red</v>
      </c>
      <c r="J91">
        <f t="shared" ref="J91:J92" si="80">IF(A91&gt;0,-1,0)</f>
        <v>-1</v>
      </c>
      <c r="K91" s="1">
        <f t="shared" si="5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50"/>
        <v>45582.758333333331</v>
      </c>
      <c r="F92" s="5">
        <f t="shared" si="51"/>
        <v>45582.866666666669</v>
      </c>
      <c r="G92">
        <f t="shared" si="52"/>
        <v>156</v>
      </c>
      <c r="H92" t="str">
        <f t="shared" si="78"/>
        <v>free_time</v>
      </c>
      <c r="I92" t="str">
        <f t="shared" si="79"/>
        <v>red</v>
      </c>
      <c r="J92">
        <f t="shared" si="80"/>
        <v>-1</v>
      </c>
      <c r="K92" s="1">
        <f t="shared" si="5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50"/>
        <v>45583.291666666664</v>
      </c>
      <c r="F93" s="5">
        <f t="shared" si="51"/>
        <v>45583.316666666666</v>
      </c>
      <c r="G93">
        <f t="shared" si="52"/>
        <v>36</v>
      </c>
      <c r="H93" t="str">
        <f t="shared" ref="H93:H95" si="81">IF(A93&gt;0,"free_time",0)</f>
        <v>free_time</v>
      </c>
      <c r="I93" t="str">
        <f t="shared" ref="I93:I95" si="82">IF(A93&gt;0,"red",0)</f>
        <v>red</v>
      </c>
      <c r="J93">
        <f t="shared" ref="J93:J95" si="83">IF(A93&gt;0,-1,0)</f>
        <v>-1</v>
      </c>
      <c r="K93" s="1">
        <f t="shared" si="5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50"/>
        <v>45583.383333333331</v>
      </c>
      <c r="F94" s="5">
        <f t="shared" si="51"/>
        <v>45583.48333333333</v>
      </c>
      <c r="G94">
        <f t="shared" si="52"/>
        <v>144</v>
      </c>
      <c r="H94" t="str">
        <f t="shared" si="81"/>
        <v>free_time</v>
      </c>
      <c r="I94" t="str">
        <f t="shared" si="82"/>
        <v>red</v>
      </c>
      <c r="J94">
        <f t="shared" si="83"/>
        <v>-1</v>
      </c>
      <c r="K94" s="1">
        <f t="shared" si="5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50"/>
        <v>45586.841666666667</v>
      </c>
      <c r="F95" s="5">
        <f t="shared" si="51"/>
        <v>45586.854166666664</v>
      </c>
      <c r="G95">
        <f t="shared" si="52"/>
        <v>18</v>
      </c>
      <c r="H95" t="str">
        <f t="shared" si="81"/>
        <v>free_time</v>
      </c>
      <c r="I95" t="str">
        <f t="shared" si="82"/>
        <v>red</v>
      </c>
      <c r="J95">
        <f t="shared" si="83"/>
        <v>-1</v>
      </c>
      <c r="K95" s="1">
        <f t="shared" si="5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50"/>
        <v>45586.908333333333</v>
      </c>
      <c r="F96" s="5">
        <f t="shared" si="51"/>
        <v>45586.92083333333</v>
      </c>
      <c r="G96">
        <f t="shared" si="52"/>
        <v>18</v>
      </c>
      <c r="H96" t="str">
        <f t="shared" ref="H96:H97" si="84">IF(A96&gt;0,"free_time",0)</f>
        <v>free_time</v>
      </c>
      <c r="I96" t="str">
        <f t="shared" ref="I96:I97" si="85">IF(A96&gt;0,"red",0)</f>
        <v>red</v>
      </c>
      <c r="J96">
        <f t="shared" ref="J96:J97" si="86">IF(A96&gt;0,-1,0)</f>
        <v>-1</v>
      </c>
      <c r="K96" s="1">
        <f t="shared" si="5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50"/>
        <v>45586.958333333336</v>
      </c>
      <c r="F97" s="5">
        <f t="shared" si="51"/>
        <v>45586.974999999999</v>
      </c>
      <c r="G97">
        <f t="shared" si="52"/>
        <v>24</v>
      </c>
      <c r="H97" t="str">
        <f t="shared" si="84"/>
        <v>free_time</v>
      </c>
      <c r="I97" t="str">
        <f t="shared" si="85"/>
        <v>red</v>
      </c>
      <c r="J97">
        <f t="shared" si="86"/>
        <v>-1</v>
      </c>
      <c r="K97" s="1">
        <f t="shared" si="5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50"/>
        <v>45587.308333333334</v>
      </c>
      <c r="F98" s="5">
        <f t="shared" si="51"/>
        <v>45587.324999999997</v>
      </c>
      <c r="G98">
        <f t="shared" si="52"/>
        <v>24</v>
      </c>
      <c r="H98" t="str">
        <f t="shared" ref="H98:H99" si="87">IF(A98&gt;0,"free_time",0)</f>
        <v>free_time</v>
      </c>
      <c r="I98" t="str">
        <f t="shared" ref="I98:I99" si="88">IF(A98&gt;0,"red",0)</f>
        <v>red</v>
      </c>
      <c r="J98">
        <f t="shared" ref="J98:J99" si="89">IF(A98&gt;0,-1,0)</f>
        <v>-1</v>
      </c>
      <c r="K98" s="1">
        <f t="shared" si="5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50"/>
        <v>45587.662499999999</v>
      </c>
      <c r="F99" s="5">
        <f t="shared" si="51"/>
        <v>45587.67083333333</v>
      </c>
      <c r="G99">
        <f t="shared" si="52"/>
        <v>12</v>
      </c>
      <c r="H99" t="str">
        <f t="shared" si="87"/>
        <v>free_time</v>
      </c>
      <c r="I99" t="str">
        <f t="shared" si="88"/>
        <v>red</v>
      </c>
      <c r="J99">
        <f t="shared" si="89"/>
        <v>-1</v>
      </c>
      <c r="K99" s="1">
        <f t="shared" si="5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50"/>
        <v>45587.791666666664</v>
      </c>
      <c r="F100" s="5">
        <f t="shared" si="51"/>
        <v>45587.916666666664</v>
      </c>
      <c r="G100">
        <f t="shared" si="52"/>
        <v>180</v>
      </c>
      <c r="H100" t="str">
        <f t="shared" ref="H100:H101" si="90">IF(A100&gt;0,"free_time",0)</f>
        <v>free_time</v>
      </c>
      <c r="I100" t="str">
        <f t="shared" ref="I100:I101" si="91">IF(A100&gt;0,"red",0)</f>
        <v>red</v>
      </c>
      <c r="J100">
        <f t="shared" ref="J100:J101" si="92">IF(A100&gt;0,-1,0)</f>
        <v>-1</v>
      </c>
      <c r="K100" s="1">
        <f t="shared" si="5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50"/>
        <v>45588.745833333334</v>
      </c>
      <c r="F101" s="5">
        <f t="shared" si="51"/>
        <v>45588.754166666666</v>
      </c>
      <c r="G101">
        <f t="shared" si="52"/>
        <v>12</v>
      </c>
      <c r="H101" t="str">
        <f t="shared" si="90"/>
        <v>free_time</v>
      </c>
      <c r="I101" t="str">
        <f t="shared" si="91"/>
        <v>red</v>
      </c>
      <c r="J101">
        <f t="shared" si="92"/>
        <v>-1</v>
      </c>
      <c r="K101" s="1">
        <f t="shared" si="56"/>
        <v>45588</v>
      </c>
    </row>
    <row r="102" spans="1:11" x14ac:dyDescent="0.2">
      <c r="E102" s="5">
        <f t="shared" ref="E102" si="93">A102+(TIME(INT(D102), (MOD(D102,1)*60), 0))</f>
        <v>0</v>
      </c>
      <c r="F102" s="5">
        <f t="shared" ref="F102" si="94">A102+(TIME(INT((D102+C102)), (MOD((D102+C102),1)*60), 0))</f>
        <v>0</v>
      </c>
      <c r="G102">
        <f t="shared" ref="G102" si="95">C102*60</f>
        <v>0</v>
      </c>
      <c r="H102">
        <f t="shared" ref="H102" si="96">IF(A102&gt;0,"free_time",0)</f>
        <v>0</v>
      </c>
      <c r="I102">
        <f t="shared" ref="I102" si="97">IF(A102&gt;0,"red",0)</f>
        <v>0</v>
      </c>
      <c r="J102">
        <f t="shared" ref="J102" si="98">IF(A102&gt;0,-1,0)</f>
        <v>0</v>
      </c>
      <c r="K102" s="1">
        <f t="shared" ref="K102" si="99"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100">A103+(TIME(INT(D103), (MOD(D103,1)*60), 0))</f>
        <v>45593.4375</v>
      </c>
      <c r="F103" s="5">
        <f t="shared" ref="F103:F132" si="101">A103+(TIME(INT((D103+C103)), (MOD((D103+C103),1)*60), 0))</f>
        <v>45593.5625</v>
      </c>
      <c r="G103">
        <f t="shared" ref="G103:G132" si="102">C103*60</f>
        <v>180</v>
      </c>
      <c r="H103" t="str">
        <f t="shared" ref="H103:H118" si="103">IF(A103&gt;0,"free_time",0)</f>
        <v>free_time</v>
      </c>
      <c r="I103" t="str">
        <f t="shared" ref="I103:I118" si="104">IF(A103&gt;0,"red",0)</f>
        <v>red</v>
      </c>
      <c r="J103">
        <f t="shared" ref="J103:J118" si="105">IF(A103&gt;0,-1,0)</f>
        <v>-1</v>
      </c>
      <c r="K103" s="1">
        <f t="shared" ref="K103:K132" si="106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100"/>
        <v>45594.345833333333</v>
      </c>
      <c r="F104" s="5">
        <f t="shared" si="101"/>
        <v>45594.470833333333</v>
      </c>
      <c r="G104">
        <f t="shared" si="102"/>
        <v>180</v>
      </c>
      <c r="H104" t="str">
        <f t="shared" si="103"/>
        <v>free_time</v>
      </c>
      <c r="I104" t="str">
        <f t="shared" si="104"/>
        <v>red</v>
      </c>
      <c r="J104">
        <f t="shared" si="105"/>
        <v>-1</v>
      </c>
      <c r="K104" s="1">
        <f t="shared" si="106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100"/>
        <v>45594.75</v>
      </c>
      <c r="F105" s="5">
        <f t="shared" si="101"/>
        <v>45594.791666666664</v>
      </c>
      <c r="G105">
        <f t="shared" si="102"/>
        <v>60</v>
      </c>
      <c r="H105" t="str">
        <f t="shared" si="103"/>
        <v>free_time</v>
      </c>
      <c r="I105" t="str">
        <f t="shared" si="104"/>
        <v>red</v>
      </c>
      <c r="J105">
        <f t="shared" si="105"/>
        <v>-1</v>
      </c>
      <c r="K105" s="1">
        <f t="shared" si="106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100"/>
        <v>45595.3125</v>
      </c>
      <c r="F106" s="5">
        <f t="shared" si="101"/>
        <v>45595.32916666667</v>
      </c>
      <c r="G106">
        <f t="shared" si="102"/>
        <v>24</v>
      </c>
      <c r="H106" t="str">
        <f t="shared" si="103"/>
        <v>free_time</v>
      </c>
      <c r="I106" t="str">
        <f t="shared" si="104"/>
        <v>red</v>
      </c>
      <c r="J106">
        <f t="shared" si="105"/>
        <v>-1</v>
      </c>
      <c r="K106" s="1">
        <f t="shared" si="106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100"/>
        <v>45595.64166666667</v>
      </c>
      <c r="F107" s="5">
        <f t="shared" si="101"/>
        <v>45595.658333333333</v>
      </c>
      <c r="G107">
        <f t="shared" si="102"/>
        <v>24</v>
      </c>
      <c r="H107" t="str">
        <f t="shared" si="103"/>
        <v>free_time</v>
      </c>
      <c r="I107" t="str">
        <f t="shared" si="104"/>
        <v>red</v>
      </c>
      <c r="J107">
        <f t="shared" si="105"/>
        <v>-1</v>
      </c>
      <c r="K107" s="1">
        <f t="shared" si="106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100"/>
        <v>45596.474999999999</v>
      </c>
      <c r="F108" s="5">
        <f t="shared" si="101"/>
        <v>45596.57916666667</v>
      </c>
      <c r="G108">
        <f t="shared" si="102"/>
        <v>150</v>
      </c>
      <c r="H108" t="str">
        <f t="shared" si="103"/>
        <v>free_time</v>
      </c>
      <c r="I108" t="str">
        <f t="shared" si="104"/>
        <v>red</v>
      </c>
      <c r="J108">
        <f t="shared" si="105"/>
        <v>-1</v>
      </c>
      <c r="K108" s="1">
        <f t="shared" si="106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100"/>
        <v>45596.316666666666</v>
      </c>
      <c r="F109" s="5">
        <f t="shared" si="101"/>
        <v>45596.341666666667</v>
      </c>
      <c r="G109">
        <f t="shared" si="102"/>
        <v>36</v>
      </c>
      <c r="H109" t="str">
        <f t="shared" si="103"/>
        <v>free_time</v>
      </c>
      <c r="I109" t="str">
        <f t="shared" si="104"/>
        <v>red</v>
      </c>
      <c r="J109">
        <f t="shared" si="105"/>
        <v>-1</v>
      </c>
      <c r="K109" s="1">
        <f t="shared" si="106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100"/>
        <v>45597.3125</v>
      </c>
      <c r="F110" s="5">
        <f t="shared" si="101"/>
        <v>45597.333333333336</v>
      </c>
      <c r="G110">
        <f t="shared" si="102"/>
        <v>30</v>
      </c>
      <c r="H110" t="str">
        <f t="shared" si="103"/>
        <v>free_time</v>
      </c>
      <c r="I110" t="str">
        <f t="shared" si="104"/>
        <v>red</v>
      </c>
      <c r="J110">
        <f t="shared" si="105"/>
        <v>-1</v>
      </c>
      <c r="K110" s="1">
        <f t="shared" si="106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100"/>
        <v>45600.5</v>
      </c>
      <c r="F111" s="5">
        <f t="shared" si="101"/>
        <v>45600.554166666669</v>
      </c>
      <c r="G111">
        <f t="shared" si="102"/>
        <v>78</v>
      </c>
      <c r="H111" t="str">
        <f t="shared" si="103"/>
        <v>free_time</v>
      </c>
      <c r="I111" t="str">
        <f t="shared" si="104"/>
        <v>red</v>
      </c>
      <c r="J111">
        <f t="shared" si="105"/>
        <v>-1</v>
      </c>
      <c r="K111" s="1">
        <f t="shared" si="106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100"/>
        <v>45600.333333333336</v>
      </c>
      <c r="F112" s="5">
        <f t="shared" si="101"/>
        <v>45600.39166666667</v>
      </c>
      <c r="G112">
        <f t="shared" si="102"/>
        <v>84</v>
      </c>
      <c r="H112" t="str">
        <f t="shared" si="103"/>
        <v>free_time</v>
      </c>
      <c r="I112" t="str">
        <f t="shared" si="104"/>
        <v>red</v>
      </c>
      <c r="J112">
        <f t="shared" si="105"/>
        <v>-1</v>
      </c>
      <c r="K112" s="1">
        <f t="shared" si="106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100"/>
        <v>45604.354166666664</v>
      </c>
      <c r="F113" s="5">
        <f t="shared" si="101"/>
        <v>45604.42083333333</v>
      </c>
      <c r="G113">
        <f t="shared" si="102"/>
        <v>96</v>
      </c>
      <c r="H113" t="str">
        <f t="shared" si="103"/>
        <v>free_time</v>
      </c>
      <c r="I113" t="str">
        <f t="shared" si="104"/>
        <v>red</v>
      </c>
      <c r="J113">
        <f t="shared" si="105"/>
        <v>-1</v>
      </c>
      <c r="K113" s="1">
        <f t="shared" si="106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100"/>
        <v>45607.395833333336</v>
      </c>
      <c r="F114" s="5">
        <f t="shared" si="101"/>
        <v>45607.425000000003</v>
      </c>
      <c r="G114">
        <f t="shared" si="102"/>
        <v>42</v>
      </c>
      <c r="H114" t="str">
        <f t="shared" si="103"/>
        <v>free_time</v>
      </c>
      <c r="I114" t="str">
        <f t="shared" si="104"/>
        <v>red</v>
      </c>
      <c r="J114">
        <f t="shared" si="105"/>
        <v>-1</v>
      </c>
      <c r="K114" s="1">
        <f t="shared" si="106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100"/>
        <v>45607.574999999997</v>
      </c>
      <c r="F115" s="5">
        <f t="shared" si="101"/>
        <v>45607.591666666667</v>
      </c>
      <c r="G115">
        <f t="shared" si="102"/>
        <v>24</v>
      </c>
      <c r="H115" t="str">
        <f t="shared" si="103"/>
        <v>free_time</v>
      </c>
      <c r="I115" t="str">
        <f t="shared" si="104"/>
        <v>red</v>
      </c>
      <c r="J115">
        <f t="shared" si="105"/>
        <v>-1</v>
      </c>
      <c r="K115" s="1">
        <f t="shared" si="106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100"/>
        <v>45608.304166666669</v>
      </c>
      <c r="F116" s="5">
        <f t="shared" si="101"/>
        <v>45608.324999999997</v>
      </c>
      <c r="G116">
        <f t="shared" si="102"/>
        <v>30</v>
      </c>
      <c r="H116" t="str">
        <f t="shared" si="103"/>
        <v>free_time</v>
      </c>
      <c r="I116" t="str">
        <f t="shared" si="104"/>
        <v>red</v>
      </c>
      <c r="J116">
        <f t="shared" si="105"/>
        <v>-1</v>
      </c>
      <c r="K116" s="1">
        <f t="shared" si="106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100"/>
        <v>45608.791666666664</v>
      </c>
      <c r="F117" s="5">
        <f t="shared" si="101"/>
        <v>45608.824999999997</v>
      </c>
      <c r="G117">
        <f t="shared" si="102"/>
        <v>48</v>
      </c>
      <c r="H117" t="str">
        <f t="shared" si="103"/>
        <v>free_time</v>
      </c>
      <c r="I117" t="str">
        <f t="shared" si="104"/>
        <v>red</v>
      </c>
      <c r="J117">
        <f t="shared" si="105"/>
        <v>-1</v>
      </c>
      <c r="K117" s="1">
        <f t="shared" si="106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100"/>
        <v>45609.283333333333</v>
      </c>
      <c r="F118" s="5">
        <f t="shared" si="101"/>
        <v>45609.3</v>
      </c>
      <c r="G118">
        <f t="shared" si="102"/>
        <v>24</v>
      </c>
      <c r="H118" t="str">
        <f t="shared" si="103"/>
        <v>free_time</v>
      </c>
      <c r="I118" t="str">
        <f t="shared" si="104"/>
        <v>red</v>
      </c>
      <c r="J118">
        <f t="shared" si="105"/>
        <v>-1</v>
      </c>
      <c r="K118" s="1">
        <f t="shared" si="106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100"/>
        <v>45609.558333333334</v>
      </c>
      <c r="F119" s="5">
        <f t="shared" si="101"/>
        <v>45609.64166666667</v>
      </c>
      <c r="G119">
        <f t="shared" si="102"/>
        <v>120</v>
      </c>
      <c r="H119" t="str">
        <f t="shared" ref="H119:H120" si="107">IF(A119&gt;0,"free_time",0)</f>
        <v>free_time</v>
      </c>
      <c r="I119" t="str">
        <f t="shared" ref="I119:I120" si="108">IF(A119&gt;0,"red",0)</f>
        <v>red</v>
      </c>
      <c r="J119">
        <f t="shared" ref="J119:J120" si="109">IF(A119&gt;0,-1,0)</f>
        <v>-1</v>
      </c>
      <c r="K119" s="1">
        <f t="shared" si="106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100"/>
        <v>45610.304166666669</v>
      </c>
      <c r="F120" s="5">
        <f t="shared" si="101"/>
        <v>45610.404166666667</v>
      </c>
      <c r="G120">
        <f t="shared" si="102"/>
        <v>144</v>
      </c>
      <c r="H120" t="str">
        <f t="shared" si="107"/>
        <v>free_time</v>
      </c>
      <c r="I120" t="str">
        <f t="shared" si="108"/>
        <v>red</v>
      </c>
      <c r="J120">
        <f t="shared" si="109"/>
        <v>-1</v>
      </c>
      <c r="K120" s="1">
        <f t="shared" si="106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100"/>
        <v>45611.308333333334</v>
      </c>
      <c r="F121" s="5">
        <f t="shared" si="101"/>
        <v>45611.35</v>
      </c>
      <c r="G121">
        <f t="shared" si="102"/>
        <v>60</v>
      </c>
      <c r="H121" t="str">
        <f t="shared" ref="H121:H123" si="110">IF(A121&gt;0,"free_time",0)</f>
        <v>free_time</v>
      </c>
      <c r="I121" t="str">
        <f t="shared" ref="I121:I123" si="111">IF(A121&gt;0,"red",0)</f>
        <v>red</v>
      </c>
      <c r="J121">
        <f t="shared" ref="J121:J123" si="112">IF(A121&gt;0,-1,0)</f>
        <v>-1</v>
      </c>
      <c r="K121" s="1">
        <f t="shared" si="106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100"/>
        <v>45612.3</v>
      </c>
      <c r="F122" s="5">
        <f t="shared" si="101"/>
        <v>45612.341666666667</v>
      </c>
      <c r="G122">
        <f t="shared" si="102"/>
        <v>60</v>
      </c>
      <c r="H122" t="str">
        <f t="shared" si="110"/>
        <v>free_time</v>
      </c>
      <c r="I122" t="str">
        <f t="shared" si="111"/>
        <v>red</v>
      </c>
      <c r="J122">
        <f t="shared" si="112"/>
        <v>-1</v>
      </c>
      <c r="K122" s="1">
        <f t="shared" si="106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100"/>
        <v>45614.354166666664</v>
      </c>
      <c r="F123" s="5">
        <f t="shared" si="101"/>
        <v>45614.425000000003</v>
      </c>
      <c r="G123">
        <f t="shared" si="102"/>
        <v>102</v>
      </c>
      <c r="H123" t="str">
        <f t="shared" si="110"/>
        <v>free_time</v>
      </c>
      <c r="I123" t="str">
        <f t="shared" si="111"/>
        <v>red</v>
      </c>
      <c r="J123">
        <f t="shared" si="112"/>
        <v>-1</v>
      </c>
      <c r="K123" s="1">
        <f t="shared" si="106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100"/>
        <v>45614.583333333336</v>
      </c>
      <c r="F124" s="5">
        <f t="shared" si="101"/>
        <v>45614.591666666667</v>
      </c>
      <c r="G124">
        <f t="shared" si="102"/>
        <v>12</v>
      </c>
      <c r="H124" t="str">
        <f t="shared" ref="H124:H125" si="113">IF(A124&gt;0,"free_time",0)</f>
        <v>free_time</v>
      </c>
      <c r="I124" t="str">
        <f t="shared" ref="I124:I125" si="114">IF(A124&gt;0,"red",0)</f>
        <v>red</v>
      </c>
      <c r="J124">
        <f t="shared" ref="J124:J125" si="115">IF(A124&gt;0,-1,0)</f>
        <v>-1</v>
      </c>
      <c r="K124" s="1">
        <f t="shared" si="106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100"/>
        <v>45615.333333333336</v>
      </c>
      <c r="F125" s="5">
        <f t="shared" si="101"/>
        <v>45615.387499999997</v>
      </c>
      <c r="G125">
        <f t="shared" si="102"/>
        <v>78</v>
      </c>
      <c r="H125" t="str">
        <f t="shared" si="113"/>
        <v>free_time</v>
      </c>
      <c r="I125" t="str">
        <f t="shared" si="114"/>
        <v>red</v>
      </c>
      <c r="J125">
        <f t="shared" si="115"/>
        <v>-1</v>
      </c>
      <c r="K125" s="1">
        <f t="shared" si="106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100"/>
        <v>45615.854166666664</v>
      </c>
      <c r="F126" s="5">
        <f t="shared" si="101"/>
        <v>45615.9375</v>
      </c>
      <c r="G126">
        <f t="shared" si="102"/>
        <v>120</v>
      </c>
      <c r="H126" t="str">
        <f t="shared" ref="H126:H127" si="116">IF(A126&gt;0,"free_time",0)</f>
        <v>free_time</v>
      </c>
      <c r="I126" t="str">
        <f t="shared" ref="I126:I127" si="117">IF(A126&gt;0,"red",0)</f>
        <v>red</v>
      </c>
      <c r="J126">
        <f t="shared" ref="J126:J127" si="118">IF(A126&gt;0,-1,0)</f>
        <v>-1</v>
      </c>
      <c r="K126" s="1">
        <f t="shared" si="106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100"/>
        <v>45615.9375</v>
      </c>
      <c r="F127" s="5">
        <f t="shared" si="101"/>
        <v>45615.008333333331</v>
      </c>
      <c r="G127">
        <f t="shared" si="102"/>
        <v>102</v>
      </c>
      <c r="H127" t="str">
        <f t="shared" si="116"/>
        <v>free_time</v>
      </c>
      <c r="I127" t="str">
        <f t="shared" si="117"/>
        <v>red</v>
      </c>
      <c r="J127">
        <f t="shared" si="118"/>
        <v>-1</v>
      </c>
      <c r="K127" s="1">
        <f t="shared" si="106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100"/>
        <v>45616.308333333334</v>
      </c>
      <c r="F128" s="5">
        <f t="shared" si="101"/>
        <v>45616.341666666667</v>
      </c>
      <c r="G128">
        <f t="shared" si="102"/>
        <v>48</v>
      </c>
      <c r="H128" t="str">
        <f t="shared" ref="H128:H129" si="119">IF(A128&gt;0,"free_time",0)</f>
        <v>free_time</v>
      </c>
      <c r="I128" t="str">
        <f t="shared" ref="I128:I129" si="120">IF(A128&gt;0,"red",0)</f>
        <v>red</v>
      </c>
      <c r="J128">
        <f t="shared" ref="J128:J129" si="121">IF(A128&gt;0,-1,0)</f>
        <v>-1</v>
      </c>
      <c r="K128" s="1">
        <f t="shared" si="106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100"/>
        <v>45617.416666666664</v>
      </c>
      <c r="F129" s="5">
        <f t="shared" si="101"/>
        <v>45617.470833333333</v>
      </c>
      <c r="G129">
        <f t="shared" si="102"/>
        <v>78</v>
      </c>
      <c r="H129" t="str">
        <f t="shared" si="119"/>
        <v>free_time</v>
      </c>
      <c r="I129" t="str">
        <f t="shared" si="120"/>
        <v>red</v>
      </c>
      <c r="J129">
        <f t="shared" si="121"/>
        <v>-1</v>
      </c>
      <c r="K129" s="1">
        <f t="shared" si="106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100"/>
        <v>45617.354166666664</v>
      </c>
      <c r="F130" s="5">
        <f t="shared" si="101"/>
        <v>45617.370833333334</v>
      </c>
      <c r="G130">
        <f t="shared" si="102"/>
        <v>24</v>
      </c>
      <c r="H130" t="str">
        <f t="shared" ref="H130:H132" si="122">IF(A130&gt;0,"free_time",0)</f>
        <v>free_time</v>
      </c>
      <c r="I130" t="str">
        <f t="shared" ref="I130:I132" si="123">IF(A130&gt;0,"red",0)</f>
        <v>red</v>
      </c>
      <c r="J130">
        <f t="shared" ref="J130:J132" si="124">IF(A130&gt;0,-1,0)</f>
        <v>-1</v>
      </c>
      <c r="K130" s="1">
        <f t="shared" si="106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100"/>
        <v>45618.429166666669</v>
      </c>
      <c r="F131" s="5">
        <f t="shared" si="101"/>
        <v>45618.512499999997</v>
      </c>
      <c r="G131">
        <f t="shared" si="102"/>
        <v>120</v>
      </c>
      <c r="H131" t="str">
        <f t="shared" si="122"/>
        <v>free_time</v>
      </c>
      <c r="I131" t="str">
        <f t="shared" si="123"/>
        <v>red</v>
      </c>
      <c r="J131">
        <f t="shared" si="124"/>
        <v>-1</v>
      </c>
      <c r="K131" s="1">
        <f t="shared" si="106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100"/>
        <v>45618.854166666664</v>
      </c>
      <c r="F132" s="5">
        <f t="shared" si="101"/>
        <v>45618.9375</v>
      </c>
      <c r="G132">
        <f t="shared" si="102"/>
        <v>120</v>
      </c>
      <c r="H132" t="str">
        <f t="shared" si="122"/>
        <v>free_time</v>
      </c>
      <c r="I132" t="str">
        <f t="shared" si="123"/>
        <v>red</v>
      </c>
      <c r="J132">
        <f t="shared" si="124"/>
        <v>-1</v>
      </c>
      <c r="K132" s="1">
        <f t="shared" si="106"/>
        <v>45618</v>
      </c>
    </row>
    <row r="133" spans="1:11" x14ac:dyDescent="0.2">
      <c r="E133" s="5">
        <f t="shared" ref="E133:E138" si="125">A133+(TIME(INT(D133), (MOD(D133,1)*60), 0))</f>
        <v>0</v>
      </c>
      <c r="F133" s="5">
        <f t="shared" ref="F133:F138" si="126">A133+(TIME(INT((D133+C133)), (MOD((D133+C133),1)*60), 0))</f>
        <v>0</v>
      </c>
      <c r="G133">
        <f t="shared" ref="G133:G138" si="127">C133*60</f>
        <v>0</v>
      </c>
      <c r="H133">
        <f t="shared" ref="H133:H134" si="128">IF(A133&gt;0,"free_time",0)</f>
        <v>0</v>
      </c>
      <c r="I133">
        <f t="shared" ref="I133:I134" si="129">IF(A133&gt;0,"red",0)</f>
        <v>0</v>
      </c>
      <c r="J133">
        <f t="shared" ref="J133:J134" si="130">IF(A133&gt;0,-1,0)</f>
        <v>0</v>
      </c>
      <c r="K133" s="1">
        <f t="shared" ref="K133:K138" si="131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 t="shared" si="125"/>
        <v>45621.354166666664</v>
      </c>
      <c r="F134" s="5">
        <f t="shared" si="126"/>
        <v>45621.408333333333</v>
      </c>
      <c r="G134">
        <f t="shared" si="127"/>
        <v>78</v>
      </c>
      <c r="H134" t="str">
        <f t="shared" si="128"/>
        <v>free_time</v>
      </c>
      <c r="I134" t="str">
        <f t="shared" si="129"/>
        <v>red</v>
      </c>
      <c r="J134">
        <f t="shared" si="130"/>
        <v>-1</v>
      </c>
      <c r="K134" s="1">
        <f t="shared" si="131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 t="shared" si="125"/>
        <v>45622.875</v>
      </c>
      <c r="F135" s="5">
        <f t="shared" si="126"/>
        <v>45622.958333333336</v>
      </c>
      <c r="G135">
        <f t="shared" si="127"/>
        <v>120</v>
      </c>
      <c r="H135" t="str">
        <f t="shared" ref="H135:H136" si="132">IF(A135&gt;0,"free_time",0)</f>
        <v>free_time</v>
      </c>
      <c r="I135" t="str">
        <f t="shared" ref="I135:I136" si="133">IF(A135&gt;0,"red",0)</f>
        <v>red</v>
      </c>
      <c r="J135">
        <f t="shared" ref="J135:J136" si="134">IF(A135&gt;0,-1,0)</f>
        <v>-1</v>
      </c>
      <c r="K135" s="1">
        <f t="shared" si="131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 t="shared" si="125"/>
        <v>45622.304166666669</v>
      </c>
      <c r="F136" s="5">
        <f t="shared" si="126"/>
        <v>45622.32916666667</v>
      </c>
      <c r="G136">
        <f t="shared" si="127"/>
        <v>36</v>
      </c>
      <c r="H136" t="str">
        <f t="shared" si="132"/>
        <v>free_time</v>
      </c>
      <c r="I136" t="str">
        <f t="shared" si="133"/>
        <v>red</v>
      </c>
      <c r="J136">
        <f t="shared" si="134"/>
        <v>-1</v>
      </c>
      <c r="K136" s="1">
        <f t="shared" si="131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52" si="135">A137+(TIME(INT(D137), (MOD(D137,1)*60), 0))</f>
        <v>45622.583333333336</v>
      </c>
      <c r="F137" s="5">
        <f t="shared" ref="F137:F152" si="136">A137+(TIME(INT((D137+C137)), (MOD((D137+C137),1)*60), 0))</f>
        <v>45622.591666666667</v>
      </c>
      <c r="G137">
        <f t="shared" si="127"/>
        <v>12</v>
      </c>
      <c r="H137" t="str">
        <f t="shared" ref="H137:H138" si="137">IF(A137&gt;0,"free_time",0)</f>
        <v>free_time</v>
      </c>
      <c r="I137" t="str">
        <f t="shared" ref="I137:I138" si="138">IF(A137&gt;0,"red",0)</f>
        <v>red</v>
      </c>
      <c r="J137">
        <f t="shared" ref="J137:J138" si="139">IF(A137&gt;0,-1,0)</f>
        <v>-1</v>
      </c>
      <c r="K137" s="1">
        <f t="shared" si="131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135"/>
        <v>45622.820833333331</v>
      </c>
      <c r="F138" s="5">
        <f t="shared" si="136"/>
        <v>45622.833333333336</v>
      </c>
      <c r="G138">
        <f t="shared" si="127"/>
        <v>18</v>
      </c>
      <c r="H138" t="str">
        <f t="shared" si="137"/>
        <v>free_time</v>
      </c>
      <c r="I138" t="str">
        <f t="shared" si="138"/>
        <v>red</v>
      </c>
      <c r="J138">
        <f t="shared" si="139"/>
        <v>-1</v>
      </c>
      <c r="K138" s="1">
        <f t="shared" si="131"/>
        <v>45622</v>
      </c>
    </row>
    <row r="139" spans="1:11" x14ac:dyDescent="0.2">
      <c r="A139" s="1">
        <v>45623</v>
      </c>
      <c r="E139" s="5">
        <f t="shared" si="135"/>
        <v>45623</v>
      </c>
      <c r="F139" s="5">
        <f t="shared" si="136"/>
        <v>45623</v>
      </c>
      <c r="G139">
        <f t="shared" ref="G139:G146" si="140">C139*60</f>
        <v>0</v>
      </c>
      <c r="H139" t="str">
        <f t="shared" ref="H139:H141" si="141">IF(A139&gt;0,"free_time",0)</f>
        <v>free_time</v>
      </c>
      <c r="I139" t="str">
        <f t="shared" ref="I139:I141" si="142">IF(A139&gt;0,"red",0)</f>
        <v>red</v>
      </c>
      <c r="J139">
        <f t="shared" ref="J139:J141" si="143">IF(A139&gt;0,-1,0)</f>
        <v>-1</v>
      </c>
      <c r="K139" s="1">
        <f t="shared" ref="K139:K145" si="144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135"/>
        <v>45624.316666666666</v>
      </c>
      <c r="F140" s="5">
        <f t="shared" si="136"/>
        <v>45624.35</v>
      </c>
      <c r="G140">
        <f t="shared" si="140"/>
        <v>48</v>
      </c>
      <c r="H140" t="str">
        <f t="shared" si="141"/>
        <v>free_time</v>
      </c>
      <c r="I140" t="str">
        <f t="shared" si="142"/>
        <v>red</v>
      </c>
      <c r="J140">
        <f t="shared" si="143"/>
        <v>-1</v>
      </c>
      <c r="K140" s="1">
        <f t="shared" si="144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135"/>
        <v>45624.39166666667</v>
      </c>
      <c r="F141" s="5">
        <f t="shared" si="136"/>
        <v>45624.412499999999</v>
      </c>
      <c r="G141">
        <f t="shared" si="140"/>
        <v>30</v>
      </c>
      <c r="H141" t="str">
        <f t="shared" si="141"/>
        <v>free_time</v>
      </c>
      <c r="I141" t="str">
        <f t="shared" si="142"/>
        <v>red</v>
      </c>
      <c r="J141">
        <f t="shared" si="143"/>
        <v>-1</v>
      </c>
      <c r="K141" s="1">
        <f t="shared" si="144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135"/>
        <v>45624.933333333334</v>
      </c>
      <c r="F142" s="5">
        <f t="shared" si="136"/>
        <v>45624.01666666667</v>
      </c>
      <c r="G142">
        <f t="shared" si="140"/>
        <v>120</v>
      </c>
      <c r="H142" t="str">
        <f t="shared" ref="H142:H147" si="145">IF(A142&gt;0,"free_time",0)</f>
        <v>free_time</v>
      </c>
      <c r="I142" t="str">
        <f t="shared" ref="I142:I147" si="146">IF(A142&gt;0,"red",0)</f>
        <v>red</v>
      </c>
      <c r="J142">
        <f t="shared" ref="J142:J147" si="147">IF(A142&gt;0,-1,0)</f>
        <v>-1</v>
      </c>
      <c r="K142" s="1">
        <f t="shared" si="144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135"/>
        <v>45625.770833333336</v>
      </c>
      <c r="F143" s="5">
        <f t="shared" si="136"/>
        <v>45625.9375</v>
      </c>
      <c r="G143">
        <f t="shared" si="140"/>
        <v>240</v>
      </c>
      <c r="H143" t="str">
        <f t="shared" si="145"/>
        <v>free_time</v>
      </c>
      <c r="I143" t="str">
        <f t="shared" si="146"/>
        <v>red</v>
      </c>
      <c r="J143">
        <f t="shared" si="147"/>
        <v>-1</v>
      </c>
      <c r="K143" s="1">
        <f t="shared" si="144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135"/>
        <v>45626.770833333336</v>
      </c>
      <c r="F144" s="5">
        <f t="shared" si="136"/>
        <v>45626.854166666664</v>
      </c>
      <c r="G144">
        <f t="shared" si="140"/>
        <v>120</v>
      </c>
      <c r="H144" t="str">
        <f t="shared" si="145"/>
        <v>free_time</v>
      </c>
      <c r="I144" t="str">
        <f t="shared" si="146"/>
        <v>red</v>
      </c>
      <c r="J144">
        <f t="shared" si="147"/>
        <v>-1</v>
      </c>
      <c r="K144" s="1">
        <f t="shared" si="144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135"/>
        <v>45626.875</v>
      </c>
      <c r="F145" s="5">
        <f t="shared" si="136"/>
        <v>45626.933333333334</v>
      </c>
      <c r="G145">
        <f t="shared" si="140"/>
        <v>84</v>
      </c>
      <c r="H145" t="str">
        <f t="shared" si="145"/>
        <v>free_time</v>
      </c>
      <c r="I145" t="str">
        <f t="shared" si="146"/>
        <v>red</v>
      </c>
      <c r="J145">
        <f t="shared" si="147"/>
        <v>-1</v>
      </c>
      <c r="K145" s="1">
        <f t="shared" si="144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135"/>
        <v>45626.958333333336</v>
      </c>
      <c r="F146" s="5">
        <f t="shared" si="136"/>
        <v>45626.995833333334</v>
      </c>
      <c r="G146">
        <f t="shared" ref="G146:G152" si="148">C146*60</f>
        <v>54</v>
      </c>
      <c r="H146" t="str">
        <f t="shared" si="145"/>
        <v>free_time</v>
      </c>
      <c r="I146" t="str">
        <f t="shared" si="146"/>
        <v>red</v>
      </c>
      <c r="J146">
        <f t="shared" si="147"/>
        <v>-1</v>
      </c>
      <c r="K146" s="1">
        <f t="shared" ref="K146:K152" si="149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135"/>
        <v>45627.004166666666</v>
      </c>
      <c r="F147" s="5">
        <f t="shared" si="136"/>
        <v>45627.041666666664</v>
      </c>
      <c r="G147">
        <f t="shared" si="148"/>
        <v>54</v>
      </c>
      <c r="H147" t="str">
        <f t="shared" si="145"/>
        <v>free_time</v>
      </c>
      <c r="I147" t="str">
        <f t="shared" si="146"/>
        <v>red</v>
      </c>
      <c r="J147">
        <f t="shared" si="147"/>
        <v>-1</v>
      </c>
      <c r="K147" s="1">
        <f t="shared" si="149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135"/>
        <v>45627.379166666666</v>
      </c>
      <c r="F148" s="5">
        <f t="shared" si="136"/>
        <v>45627.416666666664</v>
      </c>
      <c r="G148">
        <f t="shared" si="148"/>
        <v>54</v>
      </c>
      <c r="H148" t="str">
        <f t="shared" ref="H148:H149" si="150">IF(A148&gt;0,"free_time",0)</f>
        <v>free_time</v>
      </c>
      <c r="I148" t="str">
        <f t="shared" ref="I148:I149" si="151">IF(A148&gt;0,"red",0)</f>
        <v>red</v>
      </c>
      <c r="J148">
        <f t="shared" ref="J148:J149" si="152">IF(A148&gt;0,-1,0)</f>
        <v>-1</v>
      </c>
      <c r="K148" s="1">
        <f t="shared" si="149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135"/>
        <v>45627.966666666667</v>
      </c>
      <c r="F149" s="5">
        <f t="shared" si="136"/>
        <v>45627.995833333334</v>
      </c>
      <c r="G149">
        <f t="shared" si="148"/>
        <v>42</v>
      </c>
      <c r="H149" t="str">
        <f t="shared" si="150"/>
        <v>free_time</v>
      </c>
      <c r="I149" t="str">
        <f t="shared" si="151"/>
        <v>red</v>
      </c>
      <c r="J149">
        <f t="shared" si="152"/>
        <v>-1</v>
      </c>
      <c r="K149" s="1">
        <f t="shared" si="149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135"/>
        <v>45628.320833333331</v>
      </c>
      <c r="F150" s="5">
        <f t="shared" si="136"/>
        <v>45628.345833333333</v>
      </c>
      <c r="G150">
        <f t="shared" si="148"/>
        <v>36</v>
      </c>
      <c r="H150" t="str">
        <f t="shared" ref="H150:H151" si="153">IF(A150&gt;0,"free_time",0)</f>
        <v>free_time</v>
      </c>
      <c r="I150" t="str">
        <f t="shared" ref="I150:I151" si="154">IF(A150&gt;0,"red",0)</f>
        <v>red</v>
      </c>
      <c r="J150">
        <f t="shared" ref="J150:J151" si="155">IF(A150&gt;0,-1,0)</f>
        <v>-1</v>
      </c>
      <c r="K150" s="1">
        <f t="shared" si="149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135"/>
        <v>45628.629166666666</v>
      </c>
      <c r="F151" s="5">
        <f t="shared" si="136"/>
        <v>45628.645833333336</v>
      </c>
      <c r="G151">
        <f t="shared" si="148"/>
        <v>24</v>
      </c>
      <c r="H151" t="str">
        <f t="shared" si="153"/>
        <v>free_time</v>
      </c>
      <c r="I151" t="str">
        <f t="shared" si="154"/>
        <v>red</v>
      </c>
      <c r="J151">
        <f t="shared" si="155"/>
        <v>-1</v>
      </c>
      <c r="K151" s="1">
        <f t="shared" si="149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135"/>
        <v>45628.791666666664</v>
      </c>
      <c r="F152" s="5">
        <f t="shared" si="136"/>
        <v>45628.958333333336</v>
      </c>
      <c r="G152">
        <f t="shared" si="148"/>
        <v>240</v>
      </c>
      <c r="H152" t="str">
        <f t="shared" ref="H152" si="156">IF(A152&gt;0,"free_time",0)</f>
        <v>free_time</v>
      </c>
      <c r="I152" t="str">
        <f t="shared" ref="I152" si="157">IF(A152&gt;0,"red",0)</f>
        <v>red</v>
      </c>
      <c r="J152">
        <f t="shared" ref="J152" si="158">IF(A152&gt;0,-1,0)</f>
        <v>-1</v>
      </c>
      <c r="K152" s="1">
        <f t="shared" si="149"/>
        <v>45628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198"/>
  <sheetViews>
    <sheetView topLeftCell="A169" zoomScale="150" workbookViewId="0">
      <selection activeCell="F200" sqref="F200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43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ref="G44:G48" si="21">IF(A44&gt;0,"caffein",0)</f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21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21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21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21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ref="G49:G52" si="22">IF(A49&gt;0,"caffein",0)</f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22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54" si="23">A51+TIME(INT(C51), MOD(C51, 1)*60, 0)</f>
        <v>45414.458333333336</v>
      </c>
      <c r="E51" s="5">
        <f t="shared" ref="E51:E54" si="24">D51+(1/12)</f>
        <v>45414.541666666672</v>
      </c>
      <c r="F51">
        <f t="shared" ref="F51:F54" si="25">(E51-D51)*1440</f>
        <v>120.00000000349246</v>
      </c>
      <c r="G51" t="str">
        <f t="shared" si="22"/>
        <v>caffein</v>
      </c>
      <c r="H51" t="str">
        <f t="shared" si="16"/>
        <v>grey</v>
      </c>
      <c r="I51">
        <v>6</v>
      </c>
      <c r="J51" s="1">
        <f t="shared" ref="J51:J54" si="26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3"/>
        <v>45414.541666666664</v>
      </c>
      <c r="E52" s="5">
        <f t="shared" si="24"/>
        <v>45414.625</v>
      </c>
      <c r="F52">
        <f t="shared" si="25"/>
        <v>120.00000000349246</v>
      </c>
      <c r="G52" t="str">
        <f t="shared" si="22"/>
        <v>caffein</v>
      </c>
      <c r="H52" t="str">
        <f t="shared" si="16"/>
        <v>grey</v>
      </c>
      <c r="I52">
        <v>6</v>
      </c>
      <c r="J52" s="1">
        <f t="shared" si="26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3"/>
        <v>45415.345833333333</v>
      </c>
      <c r="E53" s="5">
        <f t="shared" si="24"/>
        <v>45415.429166666669</v>
      </c>
      <c r="F53">
        <f t="shared" si="25"/>
        <v>120.00000000349246</v>
      </c>
      <c r="G53" t="str">
        <f>IF(A52&gt;0,"caffein",0)</f>
        <v>caffein</v>
      </c>
      <c r="H53" t="str">
        <f>IF(G53="caffein","grey","red")</f>
        <v>grey</v>
      </c>
      <c r="I53">
        <v>6</v>
      </c>
      <c r="J53" s="1">
        <f t="shared" si="26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3"/>
        <v>45415.429166666669</v>
      </c>
      <c r="E54" s="5">
        <f t="shared" si="24"/>
        <v>45415.512500000004</v>
      </c>
      <c r="F54">
        <f t="shared" si="25"/>
        <v>120.00000000349246</v>
      </c>
      <c r="G54" t="str">
        <f>IF(A53&gt;0,"caffein",0)</f>
        <v>caffein</v>
      </c>
      <c r="H54" t="str">
        <f>IF(G54="caffein","grey","red")</f>
        <v>grey</v>
      </c>
      <c r="I54">
        <v>6</v>
      </c>
      <c r="J54" s="1">
        <f t="shared" si="26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ref="D55:D59" si="27">A55+TIME(INT(C55), MOD(C55, 1)*60, 0)</f>
        <v>45415.762499999997</v>
      </c>
      <c r="E55" s="5">
        <f t="shared" ref="E55:E59" si="28">D55+(1/12)</f>
        <v>45415.845833333333</v>
      </c>
      <c r="F55">
        <f t="shared" ref="F55:F59" si="29">(E55-D55)*1440</f>
        <v>120.00000000349246</v>
      </c>
      <c r="G55" t="str">
        <f t="shared" ref="G55:G59" si="30">IF(A54&gt;0,"caffein",0)</f>
        <v>caffein</v>
      </c>
      <c r="H55" t="str">
        <f t="shared" ref="H55:H74" si="31">IF(G55="caffein","grey","red")</f>
        <v>grey</v>
      </c>
      <c r="I55">
        <v>6</v>
      </c>
      <c r="J55" s="1">
        <f t="shared" ref="J55:J59" si="32">INT(D55)</f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7"/>
        <v>45416.5625</v>
      </c>
      <c r="E56" s="5">
        <f t="shared" si="28"/>
        <v>45416.645833333336</v>
      </c>
      <c r="F56">
        <f t="shared" si="29"/>
        <v>120.00000000349246</v>
      </c>
      <c r="G56" t="str">
        <f t="shared" si="30"/>
        <v>caffein</v>
      </c>
      <c r="H56" t="str">
        <f t="shared" si="31"/>
        <v>grey</v>
      </c>
      <c r="I56">
        <v>6</v>
      </c>
      <c r="J56" s="1">
        <f t="shared" si="32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7"/>
        <v>45417.520833333336</v>
      </c>
      <c r="E57" s="5">
        <f t="shared" si="28"/>
        <v>45417.604166666672</v>
      </c>
      <c r="F57">
        <f t="shared" si="29"/>
        <v>120.00000000349246</v>
      </c>
      <c r="G57" t="str">
        <f t="shared" si="30"/>
        <v>caffein</v>
      </c>
      <c r="H57" t="str">
        <f t="shared" si="31"/>
        <v>grey</v>
      </c>
      <c r="I57">
        <v>6</v>
      </c>
      <c r="J57" s="1">
        <f t="shared" si="32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7"/>
        <v>45418.5625</v>
      </c>
      <c r="E58" s="5">
        <f t="shared" si="28"/>
        <v>45418.645833333336</v>
      </c>
      <c r="F58">
        <f t="shared" si="29"/>
        <v>120.00000000349246</v>
      </c>
      <c r="G58" t="str">
        <f t="shared" si="30"/>
        <v>caffein</v>
      </c>
      <c r="H58" t="str">
        <f t="shared" si="31"/>
        <v>grey</v>
      </c>
      <c r="I58">
        <v>6</v>
      </c>
      <c r="J58" s="1">
        <f t="shared" si="32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7"/>
        <v>45418.75</v>
      </c>
      <c r="E59" s="5">
        <f t="shared" si="28"/>
        <v>45418.833333333336</v>
      </c>
      <c r="F59">
        <f t="shared" si="29"/>
        <v>120.00000000349246</v>
      </c>
      <c r="G59" t="str">
        <f t="shared" si="30"/>
        <v>caffein</v>
      </c>
      <c r="H59" t="str">
        <f t="shared" si="31"/>
        <v>grey</v>
      </c>
      <c r="I59">
        <v>6</v>
      </c>
      <c r="J59" s="1">
        <f t="shared" si="32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ref="D60:D61" si="33">A60+TIME(INT(C60), MOD(C60, 1)*60, 0)</f>
        <v>45425.283333333333</v>
      </c>
      <c r="E60" s="5">
        <f t="shared" ref="E60:E61" si="34">D60+(1/12)</f>
        <v>45425.366666666669</v>
      </c>
      <c r="F60">
        <f t="shared" ref="F60:F61" si="35">(E60-D60)*1440</f>
        <v>120.00000000349246</v>
      </c>
      <c r="G60" t="str">
        <f t="shared" ref="G60:G74" si="36">IF(A60&gt;0,"caffein",0)</f>
        <v>caffein</v>
      </c>
      <c r="H60" t="str">
        <f t="shared" si="31"/>
        <v>grey</v>
      </c>
      <c r="I60">
        <v>6</v>
      </c>
      <c r="J60" s="1">
        <f t="shared" ref="J60:J61" si="37">INT(D60)</f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33"/>
        <v>45425.433333333334</v>
      </c>
      <c r="E61" s="5">
        <f t="shared" si="34"/>
        <v>45425.51666666667</v>
      </c>
      <c r="F61">
        <f t="shared" si="35"/>
        <v>120.00000000349246</v>
      </c>
      <c r="G61" t="str">
        <f t="shared" si="36"/>
        <v>caffein</v>
      </c>
      <c r="H61" t="str">
        <f t="shared" si="31"/>
        <v>grey</v>
      </c>
      <c r="I61">
        <v>6</v>
      </c>
      <c r="J61" s="1">
        <f t="shared" si="37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38">A62+TIME(INT(C62), MOD(C62, 1)*60, 0)</f>
        <v>45436.345833333333</v>
      </c>
      <c r="E62" s="5">
        <f t="shared" ref="E62:E68" si="39">D62+(1/12)</f>
        <v>45436.429166666669</v>
      </c>
      <c r="F62">
        <f t="shared" ref="F62:F68" si="40">(E62-D62)*1440</f>
        <v>120.00000000349246</v>
      </c>
      <c r="G62" t="str">
        <f t="shared" si="36"/>
        <v>caffein</v>
      </c>
      <c r="H62" t="str">
        <f t="shared" si="31"/>
        <v>grey</v>
      </c>
      <c r="I62">
        <v>6</v>
      </c>
      <c r="J62" s="1">
        <f t="shared" ref="J62:J68" si="4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38"/>
        <v>45436.4375</v>
      </c>
      <c r="E63" s="5">
        <f t="shared" si="39"/>
        <v>45436.520833333336</v>
      </c>
      <c r="F63">
        <f t="shared" si="40"/>
        <v>120.00000000349246</v>
      </c>
      <c r="G63" t="str">
        <f t="shared" si="36"/>
        <v>caffein</v>
      </c>
      <c r="H63" t="str">
        <f t="shared" si="31"/>
        <v>grey</v>
      </c>
      <c r="I63">
        <v>6</v>
      </c>
      <c r="J63" s="1">
        <f t="shared" si="4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38"/>
        <v>45437.595833333333</v>
      </c>
      <c r="E64" s="5">
        <f t="shared" si="39"/>
        <v>45437.679166666669</v>
      </c>
      <c r="F64">
        <f t="shared" si="40"/>
        <v>120.00000000349246</v>
      </c>
      <c r="G64" t="str">
        <f t="shared" si="36"/>
        <v>caffein</v>
      </c>
      <c r="H64" t="str">
        <f t="shared" si="31"/>
        <v>grey</v>
      </c>
      <c r="I64">
        <v>6</v>
      </c>
      <c r="J64" s="1">
        <f t="shared" si="4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38"/>
        <v>45437.708333333336</v>
      </c>
      <c r="E65" s="5">
        <f t="shared" si="39"/>
        <v>45437.791666666672</v>
      </c>
      <c r="F65">
        <f t="shared" si="40"/>
        <v>120.00000000349246</v>
      </c>
      <c r="G65" t="str">
        <f t="shared" si="36"/>
        <v>caffein</v>
      </c>
      <c r="H65" t="str">
        <f t="shared" si="31"/>
        <v>grey</v>
      </c>
      <c r="I65">
        <v>6</v>
      </c>
      <c r="J65" s="1">
        <f t="shared" si="4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38"/>
        <v>45438.416666666664</v>
      </c>
      <c r="E66" s="5">
        <f t="shared" si="39"/>
        <v>45438.5</v>
      </c>
      <c r="F66">
        <f t="shared" si="40"/>
        <v>120.00000000349246</v>
      </c>
      <c r="G66" t="str">
        <f t="shared" si="36"/>
        <v>caffein</v>
      </c>
      <c r="H66" t="str">
        <f t="shared" si="31"/>
        <v>grey</v>
      </c>
      <c r="I66">
        <v>6</v>
      </c>
      <c r="J66" s="1">
        <f t="shared" si="4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38"/>
        <v>45438.60833333333</v>
      </c>
      <c r="E67" s="5">
        <f t="shared" si="39"/>
        <v>45438.691666666666</v>
      </c>
      <c r="F67">
        <f t="shared" si="40"/>
        <v>120.00000000349246</v>
      </c>
      <c r="G67" t="str">
        <f t="shared" si="36"/>
        <v>caffein</v>
      </c>
      <c r="H67" t="str">
        <f t="shared" si="31"/>
        <v>grey</v>
      </c>
      <c r="I67">
        <v>6</v>
      </c>
      <c r="J67" s="1">
        <f t="shared" si="4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38"/>
        <v>45439.416666666664</v>
      </c>
      <c r="E68" s="5">
        <f t="shared" si="39"/>
        <v>45439.5</v>
      </c>
      <c r="F68">
        <f t="shared" si="40"/>
        <v>120.00000000349246</v>
      </c>
      <c r="G68" t="str">
        <f t="shared" si="36"/>
        <v>caffein</v>
      </c>
      <c r="H68" t="str">
        <f t="shared" si="31"/>
        <v>grey</v>
      </c>
      <c r="I68">
        <v>6</v>
      </c>
      <c r="J68" s="1">
        <f t="shared" si="4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73" si="42">A69+TIME(INT(C69), MOD(C69, 1)*60, 0)</f>
        <v>45440.479166666664</v>
      </c>
      <c r="E69" s="5">
        <f t="shared" ref="E69:E73" si="43">D69+(1/12)</f>
        <v>45440.5625</v>
      </c>
      <c r="F69">
        <f t="shared" ref="F69:F73" si="44">(E69-D69)*1440</f>
        <v>120.00000000349246</v>
      </c>
      <c r="G69" t="str">
        <f t="shared" si="36"/>
        <v>caffein</v>
      </c>
      <c r="H69" t="str">
        <f t="shared" si="31"/>
        <v>grey</v>
      </c>
      <c r="I69">
        <v>6</v>
      </c>
      <c r="J69" s="1">
        <f t="shared" ref="J69:J73" si="4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42"/>
        <v>45440.54583333333</v>
      </c>
      <c r="E70" s="5">
        <f t="shared" si="43"/>
        <v>45440.629166666666</v>
      </c>
      <c r="F70">
        <f t="shared" si="44"/>
        <v>120.00000000349246</v>
      </c>
      <c r="G70" t="str">
        <f t="shared" si="36"/>
        <v>caffein</v>
      </c>
      <c r="H70" t="str">
        <f t="shared" si="31"/>
        <v>grey</v>
      </c>
      <c r="I70">
        <v>6</v>
      </c>
      <c r="J70" s="1">
        <f t="shared" si="4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42"/>
        <v>45441.4375</v>
      </c>
      <c r="E71" s="5">
        <f t="shared" si="43"/>
        <v>45441.520833333336</v>
      </c>
      <c r="F71">
        <f t="shared" si="44"/>
        <v>120.00000000349246</v>
      </c>
      <c r="G71" t="str">
        <f t="shared" si="36"/>
        <v>caffein</v>
      </c>
      <c r="H71" t="str">
        <f t="shared" si="31"/>
        <v>grey</v>
      </c>
      <c r="I71">
        <v>6</v>
      </c>
      <c r="J71" s="1">
        <f t="shared" si="4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42"/>
        <v>45441.620833333334</v>
      </c>
      <c r="E72" s="5">
        <f t="shared" si="43"/>
        <v>45441.70416666667</v>
      </c>
      <c r="F72">
        <f t="shared" si="44"/>
        <v>120.00000000349246</v>
      </c>
      <c r="G72" t="str">
        <f t="shared" si="36"/>
        <v>caffein</v>
      </c>
      <c r="H72" t="str">
        <f t="shared" si="31"/>
        <v>grey</v>
      </c>
      <c r="I72">
        <v>6</v>
      </c>
      <c r="J72" s="1">
        <f t="shared" si="4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42"/>
        <v>45442.42083333333</v>
      </c>
      <c r="E73" s="5">
        <f t="shared" si="43"/>
        <v>45442.504166666666</v>
      </c>
      <c r="F73">
        <f t="shared" si="44"/>
        <v>120.00000000349246</v>
      </c>
      <c r="G73" t="str">
        <f t="shared" si="36"/>
        <v>caffein</v>
      </c>
      <c r="H73" t="str">
        <f t="shared" si="31"/>
        <v>grey</v>
      </c>
      <c r="I73">
        <v>6</v>
      </c>
      <c r="J73" s="1">
        <f t="shared" si="4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ref="D74:D75" si="46">A74+TIME(INT(C74), MOD(C74, 1)*60, 0)</f>
        <v>45442.512499999997</v>
      </c>
      <c r="E74" s="5">
        <f t="shared" ref="E74:E75" si="47">D74+(1/12)</f>
        <v>45442.595833333333</v>
      </c>
      <c r="F74">
        <f t="shared" ref="F74:F75" si="48">(E74-D74)*1440</f>
        <v>120.00000000349246</v>
      </c>
      <c r="G74" t="str">
        <f t="shared" si="36"/>
        <v>caffein</v>
      </c>
      <c r="H74" t="str">
        <f t="shared" si="31"/>
        <v>grey</v>
      </c>
      <c r="I74">
        <v>6</v>
      </c>
      <c r="J74" s="1">
        <f t="shared" ref="J74:J75" si="49">INT(D74)</f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46"/>
        <v>45443.745833333334</v>
      </c>
      <c r="E75" s="5">
        <f t="shared" si="47"/>
        <v>45443.82916666667</v>
      </c>
      <c r="F75">
        <f t="shared" si="48"/>
        <v>120.00000000349246</v>
      </c>
      <c r="G75" t="str">
        <f t="shared" ref="G75:G76" si="50">IF(A75&gt;0,"caffein",0)</f>
        <v>caffein</v>
      </c>
      <c r="H75" t="str">
        <f t="shared" ref="H75:H76" si="51">IF(G75="caffein","grey","red")</f>
        <v>grey</v>
      </c>
      <c r="I75">
        <v>6</v>
      </c>
      <c r="J75" s="1">
        <f t="shared" si="49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ref="D76:D78" si="52">A76+TIME(INT(C76), MOD(C76, 1)*60, 0)</f>
        <v>45445.729166666664</v>
      </c>
      <c r="E76" s="5">
        <f t="shared" ref="E76:E78" si="53">D76+(1/12)</f>
        <v>45445.8125</v>
      </c>
      <c r="F76">
        <f t="shared" ref="F76:F78" si="54">(E76-D76)*1440</f>
        <v>120.00000000349246</v>
      </c>
      <c r="G76" t="str">
        <f t="shared" si="50"/>
        <v>caffein</v>
      </c>
      <c r="H76" t="str">
        <f t="shared" si="51"/>
        <v>grey</v>
      </c>
      <c r="I76">
        <v>6</v>
      </c>
      <c r="J76" s="1">
        <f t="shared" ref="J76:J78" si="55">INT(D76)</f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52"/>
        <v>45446.595833333333</v>
      </c>
      <c r="E77" s="5">
        <f t="shared" si="53"/>
        <v>45446.679166666669</v>
      </c>
      <c r="F77">
        <f t="shared" si="54"/>
        <v>120.00000000349246</v>
      </c>
      <c r="G77" t="str">
        <f t="shared" ref="G77:G78" si="56">IF(A77&gt;0,"caffein",0)</f>
        <v>caffein</v>
      </c>
      <c r="H77" t="str">
        <f t="shared" ref="H77:H78" si="57">IF(G77="caffein","grey","red")</f>
        <v>grey</v>
      </c>
      <c r="I77">
        <v>6</v>
      </c>
      <c r="J77" s="1">
        <f t="shared" si="5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52"/>
        <v>45447.666666666664</v>
      </c>
      <c r="E78" s="5">
        <f t="shared" si="53"/>
        <v>45447.75</v>
      </c>
      <c r="F78">
        <f t="shared" si="54"/>
        <v>120.00000000349246</v>
      </c>
      <c r="G78" t="str">
        <f t="shared" si="56"/>
        <v>caffein</v>
      </c>
      <c r="H78" t="str">
        <f t="shared" si="57"/>
        <v>grey</v>
      </c>
      <c r="I78">
        <v>6</v>
      </c>
      <c r="J78" s="1">
        <f t="shared" si="5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ref="D79" si="58">A79+TIME(INT(C79), MOD(C79, 1)*60, 0)</f>
        <v>45448.512499999997</v>
      </c>
      <c r="E79" s="5">
        <f t="shared" ref="E79" si="59">D79+(1/12)</f>
        <v>45448.595833333333</v>
      </c>
      <c r="F79">
        <f t="shared" ref="F79" si="60">(E79-D79)*1440</f>
        <v>120.00000000349246</v>
      </c>
      <c r="G79" t="str">
        <f t="shared" ref="G79" si="61">IF(A79&gt;0,"caffein",0)</f>
        <v>caffein</v>
      </c>
      <c r="H79" t="str">
        <f t="shared" ref="H79" si="62">IF(G79="caffein","grey","red")</f>
        <v>grey</v>
      </c>
      <c r="I79">
        <v>6</v>
      </c>
      <c r="J79" s="1">
        <f t="shared" ref="J79" si="63">INT(D79)</f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ref="D80:D81" si="64">A80+TIME(INT(C80), MOD(C80, 1)*60, 0)</f>
        <v>45450.558333333334</v>
      </c>
      <c r="E80" s="5">
        <f t="shared" ref="E80:E81" si="65">D80+(1/12)</f>
        <v>45450.64166666667</v>
      </c>
      <c r="F80">
        <f t="shared" ref="F80:F81" si="66">(E80-D80)*1440</f>
        <v>120.00000000349246</v>
      </c>
      <c r="G80" t="str">
        <f t="shared" ref="G80:G81" si="67">IF(A80&gt;0,"caffein",0)</f>
        <v>caffein</v>
      </c>
      <c r="H80" t="str">
        <f t="shared" ref="H80:H81" si="68">IF(G80="caffein","grey","red")</f>
        <v>grey</v>
      </c>
      <c r="I80">
        <v>6</v>
      </c>
      <c r="J80" s="1">
        <f t="shared" ref="J80:J81" si="69">INT(D80)</f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64"/>
        <v>45450.658333333333</v>
      </c>
      <c r="E81" s="5">
        <f t="shared" si="65"/>
        <v>45450.741666666669</v>
      </c>
      <c r="F81">
        <f t="shared" si="66"/>
        <v>120.00000000349246</v>
      </c>
      <c r="G81" t="str">
        <f t="shared" si="67"/>
        <v>caffein</v>
      </c>
      <c r="H81" t="str">
        <f t="shared" si="68"/>
        <v>grey</v>
      </c>
      <c r="I81">
        <v>6</v>
      </c>
      <c r="J81" s="1">
        <f t="shared" si="69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ref="D82:D85" si="70">A82+TIME(INT(C82), MOD(C82, 1)*60, 0)</f>
        <v>45452.5625</v>
      </c>
      <c r="E82" s="5">
        <f t="shared" ref="E82:E85" si="71">D82+(1/12)</f>
        <v>45452.645833333336</v>
      </c>
      <c r="F82">
        <f t="shared" ref="F82:F85" si="72">(E82-D82)*1440</f>
        <v>120.00000000349246</v>
      </c>
      <c r="G82" t="str">
        <f t="shared" ref="G82:G85" si="73">IF(A82&gt;0,"caffein",0)</f>
        <v>caffein</v>
      </c>
      <c r="H82" t="str">
        <f t="shared" ref="H82:H85" si="74">IF(G82="caffein","grey","red")</f>
        <v>grey</v>
      </c>
      <c r="I82">
        <v>6</v>
      </c>
      <c r="J82" s="1">
        <f t="shared" ref="J82:J85" si="75">INT(D82)</f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70"/>
        <v>45452.583333333336</v>
      </c>
      <c r="E83" s="5">
        <f t="shared" si="71"/>
        <v>45452.666666666672</v>
      </c>
      <c r="F83">
        <f t="shared" si="72"/>
        <v>120.00000000349246</v>
      </c>
      <c r="G83" t="str">
        <f t="shared" si="73"/>
        <v>caffein</v>
      </c>
      <c r="H83" t="str">
        <f t="shared" si="74"/>
        <v>grey</v>
      </c>
      <c r="I83">
        <v>6</v>
      </c>
      <c r="J83" s="1">
        <f t="shared" si="7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70"/>
        <v>45453.416666666664</v>
      </c>
      <c r="E84" s="5">
        <f t="shared" si="71"/>
        <v>45453.5</v>
      </c>
      <c r="F84">
        <f t="shared" si="72"/>
        <v>120.00000000349246</v>
      </c>
      <c r="G84" t="str">
        <f t="shared" si="73"/>
        <v>caffein</v>
      </c>
      <c r="H84" t="str">
        <f t="shared" si="74"/>
        <v>grey</v>
      </c>
      <c r="I84">
        <v>6</v>
      </c>
      <c r="J84" s="1">
        <f t="shared" si="7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70"/>
        <v>45453.558333333334</v>
      </c>
      <c r="E85" s="5">
        <f t="shared" si="71"/>
        <v>45453.64166666667</v>
      </c>
      <c r="F85">
        <f t="shared" si="72"/>
        <v>120.00000000349246</v>
      </c>
      <c r="G85" t="str">
        <f t="shared" si="73"/>
        <v>caffein</v>
      </c>
      <c r="H85" t="str">
        <f t="shared" si="74"/>
        <v>grey</v>
      </c>
      <c r="I85">
        <v>6</v>
      </c>
      <c r="J85" s="1">
        <f t="shared" si="7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ref="D86:D87" si="76">A86+TIME(INT(C86), MOD(C86, 1)*60, 0)</f>
        <v>45454.39166666667</v>
      </c>
      <c r="E86" s="5">
        <f t="shared" ref="E86:E87" si="77">D86+(1/12)</f>
        <v>45454.475000000006</v>
      </c>
      <c r="F86">
        <f t="shared" ref="F86:F87" si="78">(E86-D86)*1440</f>
        <v>120.00000000349246</v>
      </c>
      <c r="G86" t="str">
        <f t="shared" ref="G86:G87" si="79">IF(A86&gt;0,"caffein",0)</f>
        <v>caffein</v>
      </c>
      <c r="H86" t="str">
        <f t="shared" ref="H86:H87" si="80">IF(G86="caffein","grey","red")</f>
        <v>grey</v>
      </c>
      <c r="I86">
        <v>6</v>
      </c>
      <c r="J86" s="1">
        <f t="shared" ref="J86:J87" si="81">INT(D86)</f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76"/>
        <v>45454.495833333334</v>
      </c>
      <c r="E87" s="5">
        <f t="shared" si="77"/>
        <v>45454.57916666667</v>
      </c>
      <c r="F87">
        <f t="shared" si="78"/>
        <v>120.00000000349246</v>
      </c>
      <c r="G87" t="str">
        <f t="shared" si="79"/>
        <v>caffein</v>
      </c>
      <c r="H87" t="str">
        <f t="shared" si="80"/>
        <v>grey</v>
      </c>
      <c r="I87">
        <v>6</v>
      </c>
      <c r="J87" s="1">
        <f t="shared" si="81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82">A88+TIME(INT(C88), MOD(C88, 1)*60, 0)</f>
        <v>45455.416666666664</v>
      </c>
      <c r="E88" s="5">
        <f t="shared" ref="E88:E101" si="83">D88+(1/12)</f>
        <v>45455.5</v>
      </c>
      <c r="F88">
        <f t="shared" ref="F88:F101" si="84">(E88-D88)*1440</f>
        <v>120.00000000349246</v>
      </c>
      <c r="G88" t="str">
        <f t="shared" ref="G88:G90" si="85">IF(A88&gt;0,"caffein",0)</f>
        <v>caffein</v>
      </c>
      <c r="H88" t="str">
        <f t="shared" ref="H88:H90" si="86">IF(G88="caffein","grey","red")</f>
        <v>grey</v>
      </c>
      <c r="I88">
        <v>6</v>
      </c>
      <c r="J88" s="1">
        <f t="shared" ref="J88:J101" si="87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82"/>
        <v>45455.5</v>
      </c>
      <c r="E89" s="5">
        <f t="shared" si="83"/>
        <v>45455.583333333336</v>
      </c>
      <c r="F89">
        <f t="shared" si="84"/>
        <v>120.00000000349246</v>
      </c>
      <c r="G89" t="str">
        <f t="shared" si="85"/>
        <v>caffein</v>
      </c>
      <c r="H89" t="str">
        <f t="shared" si="86"/>
        <v>grey</v>
      </c>
      <c r="I89">
        <v>6</v>
      </c>
      <c r="J89" s="1">
        <f t="shared" si="87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82"/>
        <v>45456.583333333336</v>
      </c>
      <c r="E90" s="5">
        <f t="shared" si="83"/>
        <v>45456.666666666672</v>
      </c>
      <c r="F90">
        <f t="shared" si="84"/>
        <v>120.00000000349246</v>
      </c>
      <c r="G90" t="str">
        <f t="shared" si="85"/>
        <v>caffein</v>
      </c>
      <c r="H90" t="str">
        <f t="shared" si="86"/>
        <v>grey</v>
      </c>
      <c r="I90">
        <v>6</v>
      </c>
      <c r="J90" s="1">
        <f t="shared" si="87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82"/>
        <v>45457.429166666669</v>
      </c>
      <c r="E91" s="5">
        <f t="shared" si="83"/>
        <v>45457.512500000004</v>
      </c>
      <c r="F91">
        <f t="shared" si="84"/>
        <v>120.00000000349246</v>
      </c>
      <c r="G91" t="str">
        <f t="shared" ref="G91:G93" si="88">IF(A91&gt;0,"caffein",0)</f>
        <v>caffein</v>
      </c>
      <c r="H91" t="str">
        <f t="shared" ref="H91:H93" si="89">IF(G91="caffein","grey","red")</f>
        <v>grey</v>
      </c>
      <c r="I91">
        <v>6</v>
      </c>
      <c r="J91" s="1">
        <f t="shared" si="87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82"/>
        <v>45457.508333333331</v>
      </c>
      <c r="E92" s="5">
        <f t="shared" si="83"/>
        <v>45457.591666666667</v>
      </c>
      <c r="F92">
        <f t="shared" si="84"/>
        <v>120.00000000349246</v>
      </c>
      <c r="G92" t="str">
        <f t="shared" si="88"/>
        <v>caffein</v>
      </c>
      <c r="H92" t="str">
        <f t="shared" si="89"/>
        <v>grey</v>
      </c>
      <c r="I92">
        <v>6</v>
      </c>
      <c r="J92" s="1">
        <f t="shared" si="87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82"/>
        <v>45458.529166666667</v>
      </c>
      <c r="E93" s="5">
        <f t="shared" si="83"/>
        <v>45458.612500000003</v>
      </c>
      <c r="F93">
        <f t="shared" si="84"/>
        <v>120.00000000349246</v>
      </c>
      <c r="G93" t="str">
        <f t="shared" si="88"/>
        <v>caffein</v>
      </c>
      <c r="H93" t="str">
        <f t="shared" si="89"/>
        <v>grey</v>
      </c>
      <c r="I93">
        <v>6</v>
      </c>
      <c r="J93" s="1">
        <f t="shared" si="87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82"/>
        <v>45459.383333333331</v>
      </c>
      <c r="E94" s="5">
        <f t="shared" si="83"/>
        <v>45459.466666666667</v>
      </c>
      <c r="F94">
        <f t="shared" si="84"/>
        <v>120.00000000349246</v>
      </c>
      <c r="G94" t="str">
        <f t="shared" ref="G94:G96" si="90">IF(A94&gt;0,"caffein",0)</f>
        <v>caffein</v>
      </c>
      <c r="H94" t="str">
        <f t="shared" ref="H94:H96" si="91">IF(G94="caffein","grey","red")</f>
        <v>grey</v>
      </c>
      <c r="I94">
        <v>6</v>
      </c>
      <c r="J94" s="1">
        <f t="shared" si="87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82"/>
        <v>45459.525000000001</v>
      </c>
      <c r="E95" s="5">
        <f t="shared" si="83"/>
        <v>45459.608333333337</v>
      </c>
      <c r="F95">
        <f t="shared" si="84"/>
        <v>120.00000000349246</v>
      </c>
      <c r="G95" t="str">
        <f t="shared" si="90"/>
        <v>caffein</v>
      </c>
      <c r="H95" t="str">
        <f t="shared" si="91"/>
        <v>grey</v>
      </c>
      <c r="I95">
        <v>6</v>
      </c>
      <c r="J95" s="1">
        <f t="shared" si="87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82"/>
        <v>45460.370833333334</v>
      </c>
      <c r="E96" s="5">
        <f t="shared" si="83"/>
        <v>45460.45416666667</v>
      </c>
      <c r="F96">
        <f t="shared" si="84"/>
        <v>120.00000000349246</v>
      </c>
      <c r="G96" t="str">
        <f t="shared" si="90"/>
        <v>caffein</v>
      </c>
      <c r="H96" t="str">
        <f t="shared" si="91"/>
        <v>grey</v>
      </c>
      <c r="I96">
        <v>6</v>
      </c>
      <c r="J96" s="1">
        <f t="shared" si="87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82"/>
        <v>45460.6</v>
      </c>
      <c r="E97" s="5">
        <f t="shared" si="83"/>
        <v>45460.683333333334</v>
      </c>
      <c r="F97">
        <f t="shared" si="84"/>
        <v>120.00000000349246</v>
      </c>
      <c r="G97" t="str">
        <f t="shared" ref="G97:G98" si="92">IF(A97&gt;0,"caffein",0)</f>
        <v>caffein</v>
      </c>
      <c r="H97" t="str">
        <f t="shared" ref="H97:H98" si="93">IF(G97="caffein","grey","red")</f>
        <v>grey</v>
      </c>
      <c r="I97">
        <v>6</v>
      </c>
      <c r="J97" s="1">
        <f t="shared" si="87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82"/>
        <v>45461.416666666664</v>
      </c>
      <c r="E98" s="5">
        <f t="shared" si="83"/>
        <v>45461.5</v>
      </c>
      <c r="F98">
        <f t="shared" si="84"/>
        <v>120.00000000349246</v>
      </c>
      <c r="G98" t="str">
        <f t="shared" si="92"/>
        <v>caffein</v>
      </c>
      <c r="H98" t="str">
        <f t="shared" si="93"/>
        <v>grey</v>
      </c>
      <c r="I98">
        <v>6</v>
      </c>
      <c r="J98" s="1">
        <f t="shared" si="87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82"/>
        <v>45462.5</v>
      </c>
      <c r="E99" s="5">
        <f t="shared" si="83"/>
        <v>45462.583333333336</v>
      </c>
      <c r="F99">
        <f t="shared" si="84"/>
        <v>120.00000000349246</v>
      </c>
      <c r="G99" t="str">
        <f t="shared" ref="G99:G100" si="94">IF(A99&gt;0,"caffein",0)</f>
        <v>caffein</v>
      </c>
      <c r="H99" t="str">
        <f t="shared" ref="H99:H100" si="95">IF(G99="caffein","grey","red")</f>
        <v>grey</v>
      </c>
      <c r="I99">
        <v>6</v>
      </c>
      <c r="J99" s="1">
        <f t="shared" si="87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82"/>
        <v>45462.591666666667</v>
      </c>
      <c r="E100" s="5">
        <f t="shared" si="83"/>
        <v>45462.675000000003</v>
      </c>
      <c r="F100">
        <f t="shared" si="84"/>
        <v>120.00000000349246</v>
      </c>
      <c r="G100" t="str">
        <f t="shared" si="94"/>
        <v>caffein</v>
      </c>
      <c r="H100" t="str">
        <f t="shared" si="95"/>
        <v>grey</v>
      </c>
      <c r="I100">
        <v>6</v>
      </c>
      <c r="J100" s="1">
        <f t="shared" si="87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82"/>
        <v>45463.375</v>
      </c>
      <c r="E101" s="5">
        <f t="shared" si="83"/>
        <v>45463.458333333336</v>
      </c>
      <c r="F101">
        <f t="shared" si="84"/>
        <v>120.00000000349246</v>
      </c>
      <c r="G101" t="str">
        <f t="shared" ref="G101:G103" si="96">IF(A101&gt;0,"caffein",0)</f>
        <v>caffein</v>
      </c>
      <c r="H101" t="str">
        <f t="shared" ref="H101:H103" si="97">IF(G101="caffein","grey","red")</f>
        <v>grey</v>
      </c>
      <c r="I101">
        <v>6</v>
      </c>
      <c r="J101" s="1">
        <f t="shared" si="87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 t="shared" ref="D102:D105" si="98">A102+TIME(INT(C102), MOD(C102, 1)*60, 0)</f>
        <v>45463.470833333333</v>
      </c>
      <c r="E102" s="5">
        <f t="shared" ref="E102:E105" si="99">D102+(1/12)</f>
        <v>45463.554166666669</v>
      </c>
      <c r="F102">
        <f t="shared" ref="F102:F105" si="100">(E102-D102)*1440</f>
        <v>120.00000000349246</v>
      </c>
      <c r="G102" t="str">
        <f t="shared" si="96"/>
        <v>caffein</v>
      </c>
      <c r="H102" t="str">
        <f t="shared" si="97"/>
        <v>grey</v>
      </c>
      <c r="I102">
        <v>6</v>
      </c>
      <c r="J102" s="1">
        <f t="shared" ref="J102:J105" si="101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 t="shared" si="98"/>
        <v>45475.366666666669</v>
      </c>
      <c r="E103" s="5">
        <f t="shared" si="99"/>
        <v>45475.450000000004</v>
      </c>
      <c r="F103">
        <f t="shared" si="100"/>
        <v>120.00000000349246</v>
      </c>
      <c r="G103" t="str">
        <f t="shared" si="96"/>
        <v>caffein</v>
      </c>
      <c r="H103" t="str">
        <f t="shared" si="97"/>
        <v>grey</v>
      </c>
      <c r="I103">
        <v>6</v>
      </c>
      <c r="J103" s="1">
        <f t="shared" si="101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 t="shared" si="98"/>
        <v>45475.479166666664</v>
      </c>
      <c r="E104" s="5">
        <f t="shared" si="99"/>
        <v>45475.5625</v>
      </c>
      <c r="F104">
        <f t="shared" si="100"/>
        <v>120.00000000349246</v>
      </c>
      <c r="G104" t="str">
        <f t="shared" ref="G104:G105" si="102">IF(A104&gt;0,"caffein",0)</f>
        <v>caffein</v>
      </c>
      <c r="H104" t="str">
        <f t="shared" ref="H104:H105" si="103">IF(G104="caffein","grey","red")</f>
        <v>grey</v>
      </c>
      <c r="I104">
        <v>6</v>
      </c>
      <c r="J104" s="1">
        <f t="shared" si="101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 t="shared" si="98"/>
        <v>45580.341666666667</v>
      </c>
      <c r="E105" s="5">
        <f t="shared" si="99"/>
        <v>45580.425000000003</v>
      </c>
      <c r="F105">
        <f t="shared" si="100"/>
        <v>120.00000000349246</v>
      </c>
      <c r="G105" t="str">
        <f t="shared" si="102"/>
        <v>caffein</v>
      </c>
      <c r="H105" t="str">
        <f t="shared" si="103"/>
        <v>grey</v>
      </c>
      <c r="I105">
        <v>6</v>
      </c>
      <c r="J105" s="1">
        <f t="shared" si="101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104">A106+TIME(INT(C106), MOD(C106, 1)*60, 0)</f>
        <v>45580.587500000001</v>
      </c>
      <c r="E106" s="5">
        <f t="shared" ref="E106:E113" si="105">D106+(1/12)</f>
        <v>45580.670833333337</v>
      </c>
      <c r="F106">
        <f t="shared" ref="F106:F113" si="106">(E106-D106)*1440</f>
        <v>120.00000000349246</v>
      </c>
      <c r="G106" t="str">
        <f t="shared" ref="G106:G107" si="107">IF(A106&gt;0,"caffein",0)</f>
        <v>caffein</v>
      </c>
      <c r="H106" t="str">
        <f t="shared" ref="H106:H107" si="108">IF(G106="caffein","grey","red")</f>
        <v>grey</v>
      </c>
      <c r="I106">
        <v>6</v>
      </c>
      <c r="J106" s="1">
        <f t="shared" ref="J106:J110" si="109">INT(D106)</f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104"/>
        <v>45581.375</v>
      </c>
      <c r="E107" s="5">
        <f t="shared" si="105"/>
        <v>45581.458333333336</v>
      </c>
      <c r="F107">
        <f t="shared" si="106"/>
        <v>120.00000000349246</v>
      </c>
      <c r="G107" t="str">
        <f t="shared" si="107"/>
        <v>caffein</v>
      </c>
      <c r="H107" t="str">
        <f t="shared" si="108"/>
        <v>grey</v>
      </c>
      <c r="I107">
        <v>6</v>
      </c>
      <c r="J107" s="1">
        <f t="shared" si="109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104"/>
        <v>45581.487500000003</v>
      </c>
      <c r="E108" s="5">
        <f t="shared" si="105"/>
        <v>45581.570833333339</v>
      </c>
      <c r="F108">
        <f t="shared" si="106"/>
        <v>120.00000000349246</v>
      </c>
      <c r="G108" t="str">
        <f t="shared" ref="G108:G110" si="110">IF(A108&gt;0,"caffein",0)</f>
        <v>caffein</v>
      </c>
      <c r="H108" t="str">
        <f t="shared" ref="H108:H110" si="111">IF(G108="caffein","grey","red")</f>
        <v>grey</v>
      </c>
      <c r="I108">
        <v>6</v>
      </c>
      <c r="J108" s="1">
        <f t="shared" si="109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104"/>
        <v>45582.383333333331</v>
      </c>
      <c r="E109" s="5">
        <f t="shared" si="105"/>
        <v>45582.466666666667</v>
      </c>
      <c r="F109">
        <f t="shared" si="106"/>
        <v>120.00000000349246</v>
      </c>
      <c r="G109" t="str">
        <f t="shared" si="110"/>
        <v>caffein</v>
      </c>
      <c r="H109" t="str">
        <f t="shared" si="111"/>
        <v>grey</v>
      </c>
      <c r="I109">
        <v>6</v>
      </c>
      <c r="J109" s="1">
        <f t="shared" si="109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104"/>
        <v>45582.504166666666</v>
      </c>
      <c r="E110" s="5">
        <f t="shared" si="105"/>
        <v>45582.587500000001</v>
      </c>
      <c r="F110">
        <f t="shared" si="106"/>
        <v>120.00000000349246</v>
      </c>
      <c r="G110" t="str">
        <f t="shared" si="110"/>
        <v>caffein</v>
      </c>
      <c r="H110" t="str">
        <f t="shared" si="111"/>
        <v>grey</v>
      </c>
      <c r="I110">
        <v>6</v>
      </c>
      <c r="J110" s="1">
        <f t="shared" si="109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104"/>
        <v>45583.387499999997</v>
      </c>
      <c r="E111" s="5">
        <f t="shared" si="105"/>
        <v>45583.470833333333</v>
      </c>
      <c r="F111">
        <f t="shared" si="106"/>
        <v>120.00000000349246</v>
      </c>
      <c r="G111" t="str">
        <f t="shared" ref="G111:G112" si="112">IF(A111&gt;0,"caffein",0)</f>
        <v>caffein</v>
      </c>
      <c r="H111" t="str">
        <f t="shared" ref="H111:H112" si="113">IF(G111="caffein","grey","red")</f>
        <v>grey</v>
      </c>
      <c r="I111">
        <v>6</v>
      </c>
      <c r="J111" s="1">
        <f t="shared" ref="J111:J113" si="114">INT(D111)</f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104"/>
        <v>45583.458333333336</v>
      </c>
      <c r="E112" s="5">
        <f t="shared" si="105"/>
        <v>45583.541666666672</v>
      </c>
      <c r="F112">
        <f t="shared" si="106"/>
        <v>120.00000000349246</v>
      </c>
      <c r="G112" t="str">
        <f t="shared" si="112"/>
        <v>caffein</v>
      </c>
      <c r="H112" t="str">
        <f t="shared" si="113"/>
        <v>grey</v>
      </c>
      <c r="I112">
        <v>6</v>
      </c>
      <c r="J112" s="1">
        <f t="shared" si="114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104"/>
        <v>45583.64166666667</v>
      </c>
      <c r="E113" s="5">
        <f t="shared" si="105"/>
        <v>45583.725000000006</v>
      </c>
      <c r="F113">
        <f t="shared" si="106"/>
        <v>120.00000000349246</v>
      </c>
      <c r="G113" t="str">
        <f t="shared" ref="G113:G114" si="115">IF(A113&gt;0,"caffein",0)</f>
        <v>caffein</v>
      </c>
      <c r="H113" t="str">
        <f t="shared" ref="H113:H114" si="116">IF(G113="caffein","grey","red")</f>
        <v>grey</v>
      </c>
      <c r="I113">
        <v>6</v>
      </c>
      <c r="J113" s="1">
        <f t="shared" si="114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117">A114+TIME(INT(C114), MOD(C114, 1)*60, 0)</f>
        <v>45584.666666666664</v>
      </c>
      <c r="E114" s="5">
        <f t="shared" ref="E114:E125" si="118">D114+(1/12)</f>
        <v>45584.75</v>
      </c>
      <c r="F114">
        <f t="shared" ref="F114:F125" si="119">(E114-D114)*1440</f>
        <v>120.00000000349246</v>
      </c>
      <c r="G114" t="str">
        <f t="shared" si="115"/>
        <v>caffein</v>
      </c>
      <c r="H114" t="str">
        <f t="shared" si="116"/>
        <v>grey</v>
      </c>
      <c r="I114">
        <v>6</v>
      </c>
      <c r="J114" s="1">
        <f t="shared" ref="J114:J125" si="120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117"/>
        <v>45585.541666666664</v>
      </c>
      <c r="E115" s="5">
        <f t="shared" si="118"/>
        <v>45585.625</v>
      </c>
      <c r="F115">
        <f t="shared" si="119"/>
        <v>120.00000000349246</v>
      </c>
      <c r="G115" t="str">
        <f t="shared" ref="G115:G118" si="121">IF(A115&gt;0,"caffein",0)</f>
        <v>caffein</v>
      </c>
      <c r="H115" t="str">
        <f t="shared" ref="H115:H118" si="122">IF(G115="caffein","grey","red")</f>
        <v>grey</v>
      </c>
      <c r="I115">
        <v>6</v>
      </c>
      <c r="J115" s="1">
        <f t="shared" si="120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117"/>
        <v>45585.708333333336</v>
      </c>
      <c r="E116" s="5">
        <f t="shared" si="118"/>
        <v>45585.791666666672</v>
      </c>
      <c r="F116">
        <f t="shared" si="119"/>
        <v>120.00000000349246</v>
      </c>
      <c r="G116" t="str">
        <f t="shared" si="121"/>
        <v>caffein</v>
      </c>
      <c r="H116" t="str">
        <f t="shared" si="122"/>
        <v>grey</v>
      </c>
      <c r="I116">
        <v>6</v>
      </c>
      <c r="J116" s="1">
        <f t="shared" si="120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117"/>
        <v>45585.583333333336</v>
      </c>
      <c r="E117" s="5">
        <f t="shared" si="118"/>
        <v>45585.666666666672</v>
      </c>
      <c r="F117">
        <f t="shared" si="119"/>
        <v>120.00000000349246</v>
      </c>
      <c r="G117" t="str">
        <f t="shared" si="121"/>
        <v>caffein</v>
      </c>
      <c r="H117" t="str">
        <f t="shared" si="122"/>
        <v>grey</v>
      </c>
      <c r="I117">
        <v>6</v>
      </c>
      <c r="J117" s="1">
        <f t="shared" si="120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117"/>
        <v>45586.308333333334</v>
      </c>
      <c r="E118" s="5">
        <f t="shared" si="118"/>
        <v>45586.39166666667</v>
      </c>
      <c r="F118">
        <f t="shared" si="119"/>
        <v>120.00000000349246</v>
      </c>
      <c r="G118" t="str">
        <f t="shared" si="121"/>
        <v>caffein</v>
      </c>
      <c r="H118" t="str">
        <f t="shared" si="122"/>
        <v>grey</v>
      </c>
      <c r="I118">
        <v>6</v>
      </c>
      <c r="J118" s="1">
        <f t="shared" si="120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117"/>
        <v>45586.583333333336</v>
      </c>
      <c r="E119" s="5">
        <f t="shared" si="118"/>
        <v>45586.666666666672</v>
      </c>
      <c r="F119">
        <f t="shared" si="119"/>
        <v>120.00000000349246</v>
      </c>
      <c r="G119" t="str">
        <f t="shared" ref="G119:G121" si="123">IF(A119&gt;0,"caffein",0)</f>
        <v>caffein</v>
      </c>
      <c r="H119" t="str">
        <f t="shared" ref="H119:H121" si="124">IF(G119="caffein","grey","red")</f>
        <v>grey</v>
      </c>
      <c r="I119">
        <v>6</v>
      </c>
      <c r="J119" s="1">
        <f t="shared" si="120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117"/>
        <v>45586.67083333333</v>
      </c>
      <c r="E120" s="5">
        <f t="shared" si="118"/>
        <v>45586.754166666666</v>
      </c>
      <c r="F120">
        <f t="shared" si="119"/>
        <v>120.00000000349246</v>
      </c>
      <c r="G120" t="str">
        <f t="shared" si="123"/>
        <v>caffein</v>
      </c>
      <c r="H120" t="str">
        <f t="shared" si="124"/>
        <v>grey</v>
      </c>
      <c r="I120">
        <v>6</v>
      </c>
      <c r="J120" s="1">
        <f t="shared" si="120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117"/>
        <v>45587.35833333333</v>
      </c>
      <c r="E121" s="5">
        <f t="shared" si="118"/>
        <v>45587.441666666666</v>
      </c>
      <c r="F121">
        <f t="shared" si="119"/>
        <v>120.00000000349246</v>
      </c>
      <c r="G121" t="str">
        <f t="shared" si="123"/>
        <v>caffein</v>
      </c>
      <c r="H121" t="str">
        <f t="shared" si="124"/>
        <v>grey</v>
      </c>
      <c r="I121">
        <v>6</v>
      </c>
      <c r="J121" s="1">
        <f t="shared" si="120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117"/>
        <v>45587.433333333334</v>
      </c>
      <c r="E122" s="5">
        <f t="shared" si="118"/>
        <v>45587.51666666667</v>
      </c>
      <c r="F122">
        <f t="shared" si="119"/>
        <v>120.00000000349246</v>
      </c>
      <c r="G122" t="str">
        <f t="shared" ref="G122:G123" si="125">IF(A122&gt;0,"caffein",0)</f>
        <v>caffein</v>
      </c>
      <c r="H122" t="str">
        <f t="shared" ref="H122:H123" si="126">IF(G122="caffein","grey","red")</f>
        <v>grey</v>
      </c>
      <c r="I122">
        <v>6</v>
      </c>
      <c r="J122" s="1">
        <f t="shared" si="120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117"/>
        <v>45587.612500000003</v>
      </c>
      <c r="E123" s="5">
        <f t="shared" si="118"/>
        <v>45587.695833333339</v>
      </c>
      <c r="F123">
        <f t="shared" si="119"/>
        <v>120.00000000349246</v>
      </c>
      <c r="G123" t="str">
        <f t="shared" si="125"/>
        <v>caffein</v>
      </c>
      <c r="H123" t="str">
        <f t="shared" si="126"/>
        <v>grey</v>
      </c>
      <c r="I123">
        <v>6</v>
      </c>
      <c r="J123" s="1">
        <f t="shared" si="120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117"/>
        <v>45588.366666666669</v>
      </c>
      <c r="E124" s="5">
        <f t="shared" si="118"/>
        <v>45588.450000000004</v>
      </c>
      <c r="F124">
        <f t="shared" si="119"/>
        <v>120.00000000349246</v>
      </c>
      <c r="G124" t="str">
        <f t="shared" ref="G124:G125" si="127">IF(A124&gt;0,"caffein",0)</f>
        <v>caffein</v>
      </c>
      <c r="H124" t="str">
        <f t="shared" ref="H124:H125" si="128">IF(G124="caffein","grey","red")</f>
        <v>grey</v>
      </c>
      <c r="I124">
        <v>6</v>
      </c>
      <c r="J124" s="1">
        <f t="shared" si="120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117"/>
        <v>45588.512499999997</v>
      </c>
      <c r="E125" s="5">
        <f t="shared" si="118"/>
        <v>45588.595833333333</v>
      </c>
      <c r="F125">
        <f t="shared" si="119"/>
        <v>120.00000000349246</v>
      </c>
      <c r="G125" t="str">
        <f t="shared" si="127"/>
        <v>caffein</v>
      </c>
      <c r="H125" t="str">
        <f t="shared" si="128"/>
        <v>grey</v>
      </c>
      <c r="I125">
        <v>6</v>
      </c>
      <c r="J125" s="1">
        <f t="shared" si="120"/>
        <v>45588</v>
      </c>
    </row>
    <row r="126" spans="1:10" x14ac:dyDescent="0.2">
      <c r="D126" s="5">
        <f t="shared" ref="D126:D130" si="129">A126+TIME(INT(C126), MOD(C126, 1)*60, 0)</f>
        <v>0</v>
      </c>
      <c r="E126" s="5">
        <f t="shared" ref="E126:E130" si="130">D126+(1/12)</f>
        <v>8.3333333333333329E-2</v>
      </c>
      <c r="F126">
        <f t="shared" ref="F126:F130" si="131">(E126-D126)*1440</f>
        <v>120</v>
      </c>
      <c r="G126">
        <f t="shared" ref="G126:G128" si="132">IF(A126&gt;0,"caffein",0)</f>
        <v>0</v>
      </c>
      <c r="H126" t="str">
        <f t="shared" ref="H126:H128" si="133">IF(G126="caffein","grey","red")</f>
        <v>red</v>
      </c>
      <c r="I126">
        <v>6</v>
      </c>
      <c r="J126" s="1">
        <f t="shared" ref="J126:J130" si="134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129"/>
        <v>45593.4375</v>
      </c>
      <c r="E127" s="5">
        <f t="shared" si="130"/>
        <v>45593.520833333336</v>
      </c>
      <c r="F127">
        <f t="shared" si="131"/>
        <v>120.00000000349246</v>
      </c>
      <c r="G127" t="str">
        <f t="shared" si="132"/>
        <v>caffein</v>
      </c>
      <c r="H127" t="str">
        <f t="shared" si="133"/>
        <v>grey</v>
      </c>
      <c r="I127">
        <v>6</v>
      </c>
      <c r="J127" s="1">
        <f t="shared" si="134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129"/>
        <v>45593.595833333333</v>
      </c>
      <c r="E128" s="5">
        <f t="shared" si="130"/>
        <v>45593.679166666669</v>
      </c>
      <c r="F128">
        <f t="shared" si="131"/>
        <v>120.00000000349246</v>
      </c>
      <c r="G128" t="str">
        <f t="shared" si="132"/>
        <v>caffein</v>
      </c>
      <c r="H128" t="str">
        <f t="shared" si="133"/>
        <v>grey</v>
      </c>
      <c r="I128">
        <v>6</v>
      </c>
      <c r="J128" s="1">
        <f t="shared" si="134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129"/>
        <v>45594.529166666667</v>
      </c>
      <c r="E129" s="5">
        <f t="shared" si="130"/>
        <v>45594.612500000003</v>
      </c>
      <c r="F129">
        <f t="shared" si="131"/>
        <v>120.00000000349246</v>
      </c>
      <c r="G129" t="str">
        <f t="shared" ref="G129:G130" si="135">IF(A129&gt;0,"caffein",0)</f>
        <v>caffein</v>
      </c>
      <c r="H129" t="str">
        <f t="shared" ref="H129:H130" si="136">IF(G129="caffein","grey","red")</f>
        <v>grey</v>
      </c>
      <c r="I129">
        <v>6</v>
      </c>
      <c r="J129" s="1">
        <f t="shared" si="134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129"/>
        <v>45594.595833333333</v>
      </c>
      <c r="E130" s="5">
        <f t="shared" si="130"/>
        <v>45594.679166666669</v>
      </c>
      <c r="F130">
        <f t="shared" si="131"/>
        <v>120.00000000349246</v>
      </c>
      <c r="G130" t="str">
        <f t="shared" si="135"/>
        <v>caffein</v>
      </c>
      <c r="H130" t="str">
        <f t="shared" si="136"/>
        <v>grey</v>
      </c>
      <c r="I130">
        <v>6</v>
      </c>
      <c r="J130" s="1">
        <f t="shared" si="134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ref="D131:D134" si="137">A131+TIME(INT(C131), MOD(C131, 1)*60, 0)</f>
        <v>45595.35833333333</v>
      </c>
      <c r="E131" s="5">
        <f t="shared" ref="E131:E134" si="138">D131+(1/12)</f>
        <v>45595.441666666666</v>
      </c>
      <c r="F131">
        <f t="shared" ref="F131:F134" si="139">(E131-D131)*1440</f>
        <v>120.00000000349246</v>
      </c>
      <c r="G131" t="str">
        <f t="shared" ref="G131:G132" si="140">IF(A131&gt;0,"caffein",0)</f>
        <v>caffein</v>
      </c>
      <c r="H131" t="str">
        <f t="shared" ref="H131:H132" si="141">IF(G131="caffein","grey","red")</f>
        <v>grey</v>
      </c>
      <c r="I131">
        <v>6</v>
      </c>
      <c r="J131" s="1">
        <f t="shared" ref="J131:J134" si="142">INT(D131)</f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137"/>
        <v>45595.445833333331</v>
      </c>
      <c r="E132" s="5">
        <f t="shared" si="138"/>
        <v>45595.529166666667</v>
      </c>
      <c r="F132">
        <f t="shared" si="139"/>
        <v>120.00000000349246</v>
      </c>
      <c r="G132" t="str">
        <f t="shared" si="140"/>
        <v>caffein</v>
      </c>
      <c r="H132" t="str">
        <f t="shared" si="141"/>
        <v>grey</v>
      </c>
      <c r="I132">
        <v>6</v>
      </c>
      <c r="J132" s="1">
        <f t="shared" si="142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137"/>
        <v>45595.625</v>
      </c>
      <c r="E133" s="5">
        <f t="shared" si="138"/>
        <v>45595.708333333336</v>
      </c>
      <c r="F133">
        <f t="shared" si="139"/>
        <v>120.00000000349246</v>
      </c>
      <c r="G133" t="str">
        <f t="shared" ref="G133" si="143">IF(A133&gt;0,"caffein",0)</f>
        <v>caffein</v>
      </c>
      <c r="H133" t="str">
        <f t="shared" ref="H133" si="144">IF(G133="caffein","grey","red")</f>
        <v>grey</v>
      </c>
      <c r="I133">
        <v>6</v>
      </c>
      <c r="J133" s="1">
        <f t="shared" si="142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137"/>
        <v>45596.5</v>
      </c>
      <c r="E134" s="5">
        <f t="shared" si="138"/>
        <v>45596.583333333336</v>
      </c>
      <c r="F134">
        <f t="shared" si="139"/>
        <v>120.00000000349246</v>
      </c>
      <c r="G134" t="str">
        <f>IF(A134&gt;0,"caffein",0)</f>
        <v>caffein</v>
      </c>
      <c r="H134" t="str">
        <f>IF(G134="caffein","grey","red")</f>
        <v>grey</v>
      </c>
      <c r="I134">
        <v>6</v>
      </c>
      <c r="J134" s="1">
        <f t="shared" si="142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ref="D135:D137" si="145">A135+TIME(INT(C135), MOD(C135, 1)*60, 0)</f>
        <v>45596.583333333336</v>
      </c>
      <c r="E135" s="5">
        <f t="shared" ref="E135:E137" si="146">D135+(1/12)</f>
        <v>45596.666666666672</v>
      </c>
      <c r="F135">
        <f t="shared" ref="F135:F137" si="147">(E135-D135)*1440</f>
        <v>120.00000000349246</v>
      </c>
      <c r="G135" t="str">
        <f>IF(A135&gt;0,"caffein",0)</f>
        <v>caffein</v>
      </c>
      <c r="H135" t="str">
        <f t="shared" ref="H135:H136" si="148">IF(G135="caffein","grey","red")</f>
        <v>grey</v>
      </c>
      <c r="I135">
        <v>6</v>
      </c>
      <c r="J135" s="1">
        <f t="shared" ref="J135:J137" si="149">INT(D135)</f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145"/>
        <v>45597.395833333336</v>
      </c>
      <c r="E136" s="5">
        <f t="shared" si="146"/>
        <v>45597.479166666672</v>
      </c>
      <c r="F136">
        <f t="shared" si="147"/>
        <v>120.00000000349246</v>
      </c>
      <c r="G136" t="str">
        <f>IF(A136&gt;0,"caffein",0)</f>
        <v>caffein</v>
      </c>
      <c r="H136" t="str">
        <f t="shared" si="148"/>
        <v>grey</v>
      </c>
      <c r="I136">
        <v>6</v>
      </c>
      <c r="J136" s="1">
        <f t="shared" si="149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145"/>
        <v>45597.479166666664</v>
      </c>
      <c r="E137" s="5">
        <f t="shared" si="146"/>
        <v>45597.5625</v>
      </c>
      <c r="F137">
        <f t="shared" si="147"/>
        <v>120.00000000349246</v>
      </c>
      <c r="G137" t="str">
        <f>IF(A137&gt;0,"caffein",0)</f>
        <v>caffein</v>
      </c>
      <c r="H137" t="str">
        <f t="shared" ref="H137:H138" si="150">IF(G137="caffein","grey","red")</f>
        <v>grey</v>
      </c>
      <c r="I137">
        <v>6</v>
      </c>
      <c r="J137" s="1">
        <f t="shared" si="149"/>
        <v>45597</v>
      </c>
    </row>
    <row r="138" spans="1:10" x14ac:dyDescent="0.2">
      <c r="D138" s="5">
        <f t="shared" ref="D138:D143" si="151">A138+TIME(INT(C138), MOD(C138, 1)*60, 0)</f>
        <v>0</v>
      </c>
      <c r="E138" s="5">
        <f t="shared" ref="E138:E143" si="152">D138+(1/12)</f>
        <v>8.3333333333333329E-2</v>
      </c>
      <c r="F138">
        <f t="shared" ref="F138:F143" si="153">(E138-D138)*1440</f>
        <v>120</v>
      </c>
      <c r="G138">
        <f t="shared" ref="G138:G140" si="154">IF(A138&gt;0,"caffein",0)</f>
        <v>0</v>
      </c>
      <c r="H138" t="str">
        <f t="shared" si="150"/>
        <v>red</v>
      </c>
      <c r="I138">
        <v>6</v>
      </c>
      <c r="J138" s="1">
        <f t="shared" ref="J138:J143" si="155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151"/>
        <v>45600.5</v>
      </c>
      <c r="E139" s="5">
        <f t="shared" si="152"/>
        <v>45600.583333333336</v>
      </c>
      <c r="F139">
        <f t="shared" si="153"/>
        <v>120.00000000349246</v>
      </c>
      <c r="G139" t="str">
        <f t="shared" si="154"/>
        <v>caffein</v>
      </c>
      <c r="H139" t="str">
        <f t="shared" ref="H139:H140" si="156">IF(G139="caffein","grey","red")</f>
        <v>grey</v>
      </c>
      <c r="I139">
        <v>6</v>
      </c>
      <c r="J139" s="1">
        <f t="shared" si="155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151"/>
        <v>45600.591666666667</v>
      </c>
      <c r="E140" s="5">
        <f t="shared" si="152"/>
        <v>45600.675000000003</v>
      </c>
      <c r="F140">
        <f t="shared" si="153"/>
        <v>120.00000000349246</v>
      </c>
      <c r="G140" t="str">
        <f t="shared" si="154"/>
        <v>caffein</v>
      </c>
      <c r="H140" t="str">
        <f t="shared" si="156"/>
        <v>grey</v>
      </c>
      <c r="I140">
        <v>6</v>
      </c>
      <c r="J140" s="1">
        <f t="shared" si="155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151"/>
        <v>45601.354166666664</v>
      </c>
      <c r="E141" s="5">
        <f t="shared" si="152"/>
        <v>45601.4375</v>
      </c>
      <c r="F141">
        <f t="shared" si="153"/>
        <v>120.00000000349246</v>
      </c>
      <c r="G141" t="str">
        <f t="shared" ref="G141:G142" si="157">IF(A141&gt;0,"caffein",0)</f>
        <v>caffein</v>
      </c>
      <c r="H141" t="str">
        <f t="shared" ref="H141:H142" si="158">IF(G141="caffein","grey","red")</f>
        <v>grey</v>
      </c>
      <c r="I141">
        <v>6</v>
      </c>
      <c r="J141" s="1">
        <f t="shared" si="155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151"/>
        <v>45601.291666666664</v>
      </c>
      <c r="E142" s="5">
        <f t="shared" si="152"/>
        <v>45601.375</v>
      </c>
      <c r="F142">
        <f t="shared" si="153"/>
        <v>120.00000000349246</v>
      </c>
      <c r="G142" t="str">
        <f t="shared" si="157"/>
        <v>caffein</v>
      </c>
      <c r="H142" t="str">
        <f t="shared" si="158"/>
        <v>grey</v>
      </c>
      <c r="I142">
        <v>6</v>
      </c>
      <c r="J142" s="1">
        <f t="shared" si="155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151"/>
        <v>45601.512499999997</v>
      </c>
      <c r="E143" s="5">
        <f t="shared" si="152"/>
        <v>45601.595833333333</v>
      </c>
      <c r="F143">
        <f t="shared" si="153"/>
        <v>120.00000000349246</v>
      </c>
      <c r="G143" t="str">
        <f t="shared" ref="G143" si="159">IF(A143&gt;0,"caffein",0)</f>
        <v>caffein</v>
      </c>
      <c r="H143" t="str">
        <f t="shared" ref="H143" si="160">IF(G143="caffein","grey","red")</f>
        <v>grey</v>
      </c>
      <c r="I143">
        <v>6</v>
      </c>
      <c r="J143" s="1">
        <f t="shared" si="155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 t="shared" ref="D144:D145" si="161">A144+TIME(INT(C144), MOD(C144, 1)*60, 0)</f>
        <v>45604.333333333336</v>
      </c>
      <c r="E144" s="5">
        <f t="shared" ref="E144:E145" si="162">D144+(1/12)</f>
        <v>45604.416666666672</v>
      </c>
      <c r="F144">
        <f t="shared" ref="F144:F145" si="163">(E144-D144)*1440</f>
        <v>120.00000000349246</v>
      </c>
      <c r="G144" t="str">
        <f t="shared" ref="G144:G145" si="164">IF(A144&gt;0,"caffein",0)</f>
        <v>caffein</v>
      </c>
      <c r="H144" t="str">
        <f t="shared" ref="H144:H145" si="165">IF(G144="caffein","grey","red")</f>
        <v>grey</v>
      </c>
      <c r="I144">
        <v>6</v>
      </c>
      <c r="J144" s="1">
        <f t="shared" ref="J144:J145" si="166"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 t="shared" si="161"/>
        <v>45604.425000000003</v>
      </c>
      <c r="E145" s="5">
        <f t="shared" si="162"/>
        <v>45604.508333333339</v>
      </c>
      <c r="F145">
        <f t="shared" si="163"/>
        <v>120.00000000349246</v>
      </c>
      <c r="G145" t="str">
        <f t="shared" si="164"/>
        <v>caffein</v>
      </c>
      <c r="H145" t="str">
        <f t="shared" si="165"/>
        <v>grey</v>
      </c>
      <c r="I145">
        <v>6</v>
      </c>
      <c r="J145" s="1">
        <f t="shared" si="166"/>
        <v>45604</v>
      </c>
    </row>
    <row r="146" spans="1:10" x14ac:dyDescent="0.2">
      <c r="D146" s="5">
        <f t="shared" ref="D146:D156" si="167">A146+TIME(INT(C146), MOD(C146, 1)*60, 0)</f>
        <v>0</v>
      </c>
      <c r="E146" s="5">
        <f t="shared" ref="E146:E156" si="168">D146+(1/12)</f>
        <v>8.3333333333333329E-2</v>
      </c>
      <c r="F146">
        <f t="shared" ref="F146:F156" si="169">(E146-D146)*1440</f>
        <v>120</v>
      </c>
      <c r="G146">
        <f t="shared" ref="G146:G147" si="170">IF(A146&gt;0,"caffein",0)</f>
        <v>0</v>
      </c>
      <c r="H146" t="str">
        <f t="shared" ref="H146:H147" si="171">IF(G146="caffein","grey","red")</f>
        <v>red</v>
      </c>
      <c r="I146">
        <v>6</v>
      </c>
      <c r="J146" s="1">
        <f t="shared" ref="J146:J156" si="172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167"/>
        <v>45606.5</v>
      </c>
      <c r="E147" s="5">
        <f t="shared" si="168"/>
        <v>45606.583333333336</v>
      </c>
      <c r="F147">
        <f t="shared" si="169"/>
        <v>120.00000000349246</v>
      </c>
      <c r="G147" t="str">
        <f t="shared" si="170"/>
        <v>caffein</v>
      </c>
      <c r="H147" t="str">
        <f t="shared" si="171"/>
        <v>grey</v>
      </c>
      <c r="I147">
        <v>6</v>
      </c>
      <c r="J147" s="1">
        <f t="shared" si="172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167"/>
        <v>45607.4375</v>
      </c>
      <c r="E148" s="5">
        <f t="shared" si="168"/>
        <v>45607.520833333336</v>
      </c>
      <c r="F148">
        <f t="shared" si="169"/>
        <v>120.00000000349246</v>
      </c>
      <c r="G148" t="str">
        <f t="shared" ref="G148:G149" si="173">IF(A148&gt;0,"caffein",0)</f>
        <v>caffein</v>
      </c>
      <c r="H148" t="str">
        <f t="shared" ref="H148:H149" si="174">IF(G148="caffein","grey","red")</f>
        <v>grey</v>
      </c>
      <c r="I148">
        <v>6</v>
      </c>
      <c r="J148" s="1">
        <f t="shared" si="172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167"/>
        <v>45607.57916666667</v>
      </c>
      <c r="E149" s="5">
        <f t="shared" si="168"/>
        <v>45607.662500000006</v>
      </c>
      <c r="F149">
        <f t="shared" si="169"/>
        <v>120.00000000349246</v>
      </c>
      <c r="G149" t="str">
        <f t="shared" si="173"/>
        <v>caffein</v>
      </c>
      <c r="H149" t="str">
        <f t="shared" si="174"/>
        <v>grey</v>
      </c>
      <c r="I149">
        <v>6</v>
      </c>
      <c r="J149" s="1">
        <f t="shared" si="172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167"/>
        <v>45608.416666666664</v>
      </c>
      <c r="E150" s="5">
        <f t="shared" si="168"/>
        <v>45608.5</v>
      </c>
      <c r="F150">
        <f t="shared" si="169"/>
        <v>120.00000000349246</v>
      </c>
      <c r="G150" t="str">
        <f t="shared" ref="G150:G151" si="175">IF(A150&gt;0,"caffein",0)</f>
        <v>caffein</v>
      </c>
      <c r="H150" t="str">
        <f t="shared" ref="H150:H151" si="176">IF(G150="caffein","grey","red")</f>
        <v>grey</v>
      </c>
      <c r="I150">
        <v>6</v>
      </c>
      <c r="J150" s="1">
        <f t="shared" si="172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167"/>
        <v>45608.320833333331</v>
      </c>
      <c r="E151" s="5">
        <f t="shared" si="168"/>
        <v>45608.404166666667</v>
      </c>
      <c r="F151">
        <f t="shared" si="169"/>
        <v>120.00000000349246</v>
      </c>
      <c r="G151" t="str">
        <f t="shared" si="175"/>
        <v>caffein</v>
      </c>
      <c r="H151" t="str">
        <f t="shared" si="176"/>
        <v>grey</v>
      </c>
      <c r="I151">
        <v>6</v>
      </c>
      <c r="J151" s="1">
        <f t="shared" si="172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167"/>
        <v>45608.512499999997</v>
      </c>
      <c r="E152" s="5">
        <f t="shared" si="168"/>
        <v>45608.595833333333</v>
      </c>
      <c r="F152">
        <f t="shared" si="169"/>
        <v>120.00000000349246</v>
      </c>
      <c r="G152" t="str">
        <f t="shared" ref="G152:G154" si="177">IF(A152&gt;0,"caffein",0)</f>
        <v>caffein</v>
      </c>
      <c r="H152" t="str">
        <f t="shared" ref="H152:H154" si="178">IF(G152="caffein","grey","red")</f>
        <v>grey</v>
      </c>
      <c r="I152">
        <v>6</v>
      </c>
      <c r="J152" s="1">
        <f t="shared" si="172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167"/>
        <v>45609.304166666669</v>
      </c>
      <c r="E153" s="5">
        <f t="shared" si="168"/>
        <v>45609.387500000004</v>
      </c>
      <c r="F153">
        <f t="shared" si="169"/>
        <v>120.00000000349246</v>
      </c>
      <c r="G153" t="str">
        <f t="shared" si="177"/>
        <v>caffein</v>
      </c>
      <c r="H153" t="str">
        <f t="shared" si="178"/>
        <v>grey</v>
      </c>
      <c r="I153">
        <v>6</v>
      </c>
      <c r="J153" s="1">
        <f t="shared" si="172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167"/>
        <v>45609.433333333334</v>
      </c>
      <c r="E154" s="5">
        <f t="shared" si="168"/>
        <v>45609.51666666667</v>
      </c>
      <c r="F154">
        <f t="shared" si="169"/>
        <v>120.00000000349246</v>
      </c>
      <c r="G154" t="str">
        <f t="shared" si="177"/>
        <v>caffein</v>
      </c>
      <c r="H154" t="str">
        <f t="shared" si="178"/>
        <v>grey</v>
      </c>
      <c r="I154">
        <v>6</v>
      </c>
      <c r="J154" s="1">
        <f t="shared" si="172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167"/>
        <v>45610.5</v>
      </c>
      <c r="E155" s="5">
        <f t="shared" si="168"/>
        <v>45610.583333333336</v>
      </c>
      <c r="F155">
        <f t="shared" si="169"/>
        <v>120.00000000349246</v>
      </c>
      <c r="G155" t="str">
        <f t="shared" ref="G155:G156" si="179">IF(A155&gt;0,"caffein",0)</f>
        <v>caffein</v>
      </c>
      <c r="H155" t="str">
        <f t="shared" ref="H155:H156" si="180">IF(G155="caffein","grey","red")</f>
        <v>grey</v>
      </c>
      <c r="I155">
        <v>6</v>
      </c>
      <c r="J155" s="1">
        <f t="shared" si="172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167"/>
        <v>45610.583333333336</v>
      </c>
      <c r="E156" s="5">
        <f t="shared" si="168"/>
        <v>45610.666666666672</v>
      </c>
      <c r="F156">
        <f t="shared" si="169"/>
        <v>120.00000000349246</v>
      </c>
      <c r="G156" t="str">
        <f t="shared" si="179"/>
        <v>caffein</v>
      </c>
      <c r="H156" t="str">
        <f t="shared" si="180"/>
        <v>grey</v>
      </c>
      <c r="I156">
        <v>6</v>
      </c>
      <c r="J156" s="1">
        <f t="shared" si="172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 t="shared" ref="D157:D161" si="181">A157+TIME(INT(C157), MOD(C157, 1)*60, 0)</f>
        <v>45611.383333333331</v>
      </c>
      <c r="E157" s="5">
        <f t="shared" ref="E157:E161" si="182">D157+(1/12)</f>
        <v>45611.466666666667</v>
      </c>
      <c r="F157">
        <f t="shared" ref="F157:F161" si="183">(E157-D157)*1440</f>
        <v>120.00000000349246</v>
      </c>
      <c r="G157" t="str">
        <f t="shared" ref="G157:G159" si="184">IF(A157&gt;0,"caffein",0)</f>
        <v>caffein</v>
      </c>
      <c r="H157" t="str">
        <f t="shared" ref="H157:H159" si="185">IF(G157="caffein","grey","red")</f>
        <v>grey</v>
      </c>
      <c r="I157">
        <v>6</v>
      </c>
      <c r="J157" s="1">
        <f t="shared" ref="J157:J161" si="186"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 t="shared" si="181"/>
        <v>45611.458333333336</v>
      </c>
      <c r="E158" s="5">
        <f t="shared" si="182"/>
        <v>45611.541666666672</v>
      </c>
      <c r="F158">
        <f t="shared" si="183"/>
        <v>120.00000000349246</v>
      </c>
      <c r="G158" t="str">
        <f t="shared" si="184"/>
        <v>caffein</v>
      </c>
      <c r="H158" t="str">
        <f t="shared" si="185"/>
        <v>grey</v>
      </c>
      <c r="I158">
        <v>6</v>
      </c>
      <c r="J158" s="1">
        <f t="shared" si="186"/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 t="shared" si="181"/>
        <v>45612.308333333334</v>
      </c>
      <c r="E159" s="5">
        <f t="shared" si="182"/>
        <v>45612.39166666667</v>
      </c>
      <c r="F159">
        <f t="shared" si="183"/>
        <v>120.00000000349246</v>
      </c>
      <c r="G159" t="str">
        <f t="shared" si="184"/>
        <v>caffein</v>
      </c>
      <c r="H159" t="str">
        <f t="shared" si="185"/>
        <v>grey</v>
      </c>
      <c r="I159">
        <v>6</v>
      </c>
      <c r="J159" s="1">
        <f t="shared" si="186"/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 t="shared" si="181"/>
        <v>45612.425000000003</v>
      </c>
      <c r="E160" s="5">
        <f t="shared" si="182"/>
        <v>45612.508333333339</v>
      </c>
      <c r="F160">
        <f t="shared" si="183"/>
        <v>120.00000000349246</v>
      </c>
      <c r="G160" t="str">
        <f t="shared" ref="G160:G163" si="187">IF(A160&gt;0,"caffein",0)</f>
        <v>caffein</v>
      </c>
      <c r="H160" t="str">
        <f t="shared" ref="H160:H163" si="188">IF(G160="caffein","grey","red")</f>
        <v>grey</v>
      </c>
      <c r="I160">
        <v>6</v>
      </c>
      <c r="J160" s="1">
        <f t="shared" si="186"/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 t="shared" si="181"/>
        <v>45612.574999999997</v>
      </c>
      <c r="E161" s="5">
        <f t="shared" si="182"/>
        <v>45612.658333333333</v>
      </c>
      <c r="F161">
        <f t="shared" si="183"/>
        <v>120.00000000349246</v>
      </c>
      <c r="G161" t="str">
        <f t="shared" si="187"/>
        <v>caffein</v>
      </c>
      <c r="H161" t="str">
        <f t="shared" si="188"/>
        <v>grey</v>
      </c>
      <c r="I161">
        <v>6</v>
      </c>
      <c r="J161" s="1">
        <f t="shared" si="186"/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189">A162+TIME(INT(C162), MOD(C162, 1)*60, 0)</f>
        <v>45613.5</v>
      </c>
      <c r="E162" s="5">
        <f t="shared" ref="E162:E173" si="190">D162+(1/12)</f>
        <v>45613.583333333336</v>
      </c>
      <c r="F162">
        <f t="shared" ref="F162:F173" si="191">(E162-D162)*1440</f>
        <v>120.00000000349246</v>
      </c>
      <c r="G162" t="str">
        <f t="shared" si="187"/>
        <v>caffein</v>
      </c>
      <c r="H162" t="str">
        <f t="shared" si="188"/>
        <v>grey</v>
      </c>
      <c r="I162">
        <v>6</v>
      </c>
      <c r="J162" s="1">
        <f t="shared" ref="J162:J173" si="192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189"/>
        <v>45614.35</v>
      </c>
      <c r="E163" s="5">
        <f t="shared" si="190"/>
        <v>45614.433333333334</v>
      </c>
      <c r="F163">
        <f t="shared" si="191"/>
        <v>120.00000000349246</v>
      </c>
      <c r="G163" t="str">
        <f t="shared" si="187"/>
        <v>caffein</v>
      </c>
      <c r="H163" t="str">
        <f t="shared" si="188"/>
        <v>grey</v>
      </c>
      <c r="I163">
        <v>6</v>
      </c>
      <c r="J163" s="1">
        <f t="shared" si="192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189"/>
        <v>45614.4375</v>
      </c>
      <c r="E164" s="5">
        <f t="shared" si="190"/>
        <v>45614.520833333336</v>
      </c>
      <c r="F164">
        <f t="shared" si="191"/>
        <v>120.00000000349246</v>
      </c>
      <c r="G164" t="str">
        <f t="shared" ref="G164:G166" si="193">IF(A164&gt;0,"caffein",0)</f>
        <v>caffein</v>
      </c>
      <c r="H164" t="str">
        <f t="shared" ref="H164:H166" si="194">IF(G164="caffein","grey","red")</f>
        <v>grey</v>
      </c>
      <c r="I164">
        <v>6</v>
      </c>
      <c r="J164" s="1">
        <f t="shared" si="192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189"/>
        <v>45615.425000000003</v>
      </c>
      <c r="E165" s="5">
        <f t="shared" si="190"/>
        <v>45615.508333333339</v>
      </c>
      <c r="F165">
        <f t="shared" si="191"/>
        <v>120.00000000349246</v>
      </c>
      <c r="G165" t="str">
        <f t="shared" si="193"/>
        <v>caffein</v>
      </c>
      <c r="H165" t="str">
        <f t="shared" si="194"/>
        <v>grey</v>
      </c>
      <c r="I165">
        <v>6</v>
      </c>
      <c r="J165" s="1">
        <f t="shared" si="192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189"/>
        <v>45615.537499999999</v>
      </c>
      <c r="E166" s="5">
        <f t="shared" si="190"/>
        <v>45615.620833333334</v>
      </c>
      <c r="F166">
        <f t="shared" si="191"/>
        <v>120.00000000349246</v>
      </c>
      <c r="G166" t="str">
        <f t="shared" si="193"/>
        <v>caffein</v>
      </c>
      <c r="H166" t="str">
        <f t="shared" si="194"/>
        <v>grey</v>
      </c>
      <c r="I166">
        <v>6</v>
      </c>
      <c r="J166" s="1">
        <f t="shared" si="192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189"/>
        <v>45615.67083333333</v>
      </c>
      <c r="E167" s="5">
        <f t="shared" si="190"/>
        <v>45615.754166666666</v>
      </c>
      <c r="F167">
        <f t="shared" si="191"/>
        <v>120.00000000349246</v>
      </c>
      <c r="G167" t="str">
        <f t="shared" ref="G167:G168" si="195">IF(A167&gt;0,"caffein",0)</f>
        <v>caffein</v>
      </c>
      <c r="H167" t="str">
        <f t="shared" ref="H167:H168" si="196">IF(G167="caffein","grey","red")</f>
        <v>grey</v>
      </c>
      <c r="I167">
        <v>6</v>
      </c>
      <c r="J167" s="1">
        <f t="shared" si="192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189"/>
        <v>45616.362500000003</v>
      </c>
      <c r="E168" s="5">
        <f t="shared" si="190"/>
        <v>45616.445833333339</v>
      </c>
      <c r="F168">
        <f t="shared" si="191"/>
        <v>120.00000000349246</v>
      </c>
      <c r="G168" t="str">
        <f t="shared" si="195"/>
        <v>caffein</v>
      </c>
      <c r="H168" t="str">
        <f t="shared" si="196"/>
        <v>grey</v>
      </c>
      <c r="I168">
        <v>6</v>
      </c>
      <c r="J168" s="1">
        <f t="shared" si="192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189"/>
        <v>45616.508333333331</v>
      </c>
      <c r="E169" s="5">
        <f t="shared" si="190"/>
        <v>45616.591666666667</v>
      </c>
      <c r="F169">
        <f t="shared" si="191"/>
        <v>120.00000000349246</v>
      </c>
      <c r="G169" t="str">
        <f t="shared" ref="G169:G170" si="197">IF(A169&gt;0,"caffein",0)</f>
        <v>caffein</v>
      </c>
      <c r="H169" t="str">
        <f t="shared" ref="H169:H170" si="198">IF(G169="caffein","grey","red")</f>
        <v>grey</v>
      </c>
      <c r="I169">
        <v>6</v>
      </c>
      <c r="J169" s="1">
        <f t="shared" si="192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189"/>
        <v>45617.416666666664</v>
      </c>
      <c r="E170" s="5">
        <f t="shared" si="190"/>
        <v>45617.5</v>
      </c>
      <c r="F170">
        <f t="shared" si="191"/>
        <v>120.00000000349246</v>
      </c>
      <c r="G170" t="str">
        <f t="shared" si="197"/>
        <v>caffein</v>
      </c>
      <c r="H170" t="str">
        <f t="shared" si="198"/>
        <v>grey</v>
      </c>
      <c r="I170">
        <v>6</v>
      </c>
      <c r="J170" s="1">
        <f t="shared" si="192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189"/>
        <v>45617.479166666664</v>
      </c>
      <c r="E171" s="5">
        <f t="shared" si="190"/>
        <v>45617.5625</v>
      </c>
      <c r="F171">
        <f t="shared" si="191"/>
        <v>120.00000000349246</v>
      </c>
      <c r="G171" t="str">
        <f t="shared" ref="G171:G173" si="199">IF(A171&gt;0,"caffein",0)</f>
        <v>caffein</v>
      </c>
      <c r="H171" t="str">
        <f t="shared" ref="H171:H173" si="200">IF(G171="caffein","grey","red")</f>
        <v>grey</v>
      </c>
      <c r="I171">
        <v>6</v>
      </c>
      <c r="J171" s="1">
        <f t="shared" si="192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189"/>
        <v>45617.566666666666</v>
      </c>
      <c r="E172" s="5">
        <f t="shared" si="190"/>
        <v>45617.65</v>
      </c>
      <c r="F172">
        <f t="shared" si="191"/>
        <v>120.00000000349246</v>
      </c>
      <c r="G172" t="str">
        <f t="shared" si="199"/>
        <v>caffein</v>
      </c>
      <c r="H172" t="str">
        <f t="shared" si="200"/>
        <v>grey</v>
      </c>
      <c r="I172">
        <v>6</v>
      </c>
      <c r="J172" s="1">
        <f t="shared" si="192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189"/>
        <v>45617.654166666667</v>
      </c>
      <c r="E173" s="5">
        <f t="shared" si="190"/>
        <v>45617.737500000003</v>
      </c>
      <c r="F173">
        <f t="shared" si="191"/>
        <v>120.00000000349246</v>
      </c>
      <c r="G173" t="str">
        <f t="shared" si="199"/>
        <v>caffein</v>
      </c>
      <c r="H173" t="str">
        <f t="shared" si="200"/>
        <v>grey</v>
      </c>
      <c r="I173">
        <v>6</v>
      </c>
      <c r="J173" s="1">
        <f t="shared" si="192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78" si="201">A174+TIME(INT(C174), MOD(C174, 1)*60, 0)</f>
        <v>45618.395833333336</v>
      </c>
      <c r="E174" s="5">
        <f t="shared" ref="E174:E178" si="202">D174+(1/12)</f>
        <v>45618.479166666672</v>
      </c>
      <c r="F174">
        <f t="shared" ref="F174:F178" si="203">(E174-D174)*1440</f>
        <v>120.00000000349246</v>
      </c>
      <c r="G174" t="str">
        <f t="shared" ref="G174:G176" si="204">IF(A174&gt;0,"caffein",0)</f>
        <v>caffein</v>
      </c>
      <c r="H174" t="str">
        <f t="shared" ref="H174:H176" si="205">IF(G174="caffein","grey","red")</f>
        <v>grey</v>
      </c>
      <c r="I174">
        <v>6</v>
      </c>
      <c r="J174" s="1">
        <f t="shared" ref="J174:J177" si="206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201"/>
        <v>45618.458333333336</v>
      </c>
      <c r="E175" s="5">
        <f t="shared" si="202"/>
        <v>45618.541666666672</v>
      </c>
      <c r="F175">
        <f t="shared" si="203"/>
        <v>120.00000000349246</v>
      </c>
      <c r="G175" t="str">
        <f t="shared" si="204"/>
        <v>caffein</v>
      </c>
      <c r="H175" t="str">
        <f t="shared" si="205"/>
        <v>grey</v>
      </c>
      <c r="I175">
        <v>6</v>
      </c>
      <c r="J175" s="1">
        <f t="shared" si="206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201"/>
        <v>45618.595833333333</v>
      </c>
      <c r="E176" s="5">
        <f t="shared" si="202"/>
        <v>45618.679166666669</v>
      </c>
      <c r="F176">
        <f t="shared" si="203"/>
        <v>120.00000000349246</v>
      </c>
      <c r="G176" t="str">
        <f t="shared" si="204"/>
        <v>caffein</v>
      </c>
      <c r="H176" t="str">
        <f t="shared" si="205"/>
        <v>grey</v>
      </c>
      <c r="I176">
        <v>6</v>
      </c>
      <c r="J176" s="1">
        <f t="shared" si="206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201"/>
        <v>45618.741666666669</v>
      </c>
      <c r="E177" s="5">
        <f t="shared" si="202"/>
        <v>45618.825000000004</v>
      </c>
      <c r="F177">
        <f t="shared" si="203"/>
        <v>120.00000000349246</v>
      </c>
      <c r="G177" t="str">
        <f t="shared" ref="G177:G178" si="207">IF(A177&gt;0,"caffein",0)</f>
        <v>caffein</v>
      </c>
      <c r="H177" t="str">
        <f t="shared" ref="H177:H178" si="208">IF(G177="caffein","grey","red")</f>
        <v>grey</v>
      </c>
      <c r="I177">
        <v>6</v>
      </c>
      <c r="J177" s="1">
        <f t="shared" ref="J177:J178" si="209">INT(D177)</f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201"/>
        <v>45619.458333333336</v>
      </c>
      <c r="E178" s="5">
        <f t="shared" si="202"/>
        <v>45619.541666666672</v>
      </c>
      <c r="F178">
        <f t="shared" si="203"/>
        <v>120.00000000349246</v>
      </c>
      <c r="G178" t="str">
        <f t="shared" si="207"/>
        <v>caffein</v>
      </c>
      <c r="H178" t="str">
        <f t="shared" si="208"/>
        <v>grey</v>
      </c>
      <c r="I178">
        <v>6</v>
      </c>
      <c r="J178" s="1">
        <f t="shared" si="209"/>
        <v>45619</v>
      </c>
    </row>
    <row r="179" spans="1:10" x14ac:dyDescent="0.2">
      <c r="D179" s="5">
        <f t="shared" ref="D179:D180" si="210">A179+TIME(INT(C179), MOD(C179, 1)*60, 0)</f>
        <v>0</v>
      </c>
      <c r="E179" s="5">
        <f t="shared" ref="E179:E180" si="211">D179+(1/12)</f>
        <v>8.3333333333333329E-2</v>
      </c>
      <c r="F179">
        <f t="shared" ref="F179:F180" si="212">(E179-D179)*1440</f>
        <v>120</v>
      </c>
      <c r="G179">
        <f t="shared" ref="G179:G180" si="213">IF(A179&gt;0,"caffein",0)</f>
        <v>0</v>
      </c>
      <c r="H179" t="str">
        <f t="shared" ref="H179:H180" si="214">IF(G179="caffein","grey","red")</f>
        <v>red</v>
      </c>
      <c r="I179">
        <v>6</v>
      </c>
      <c r="J179" s="1">
        <f t="shared" ref="J179:J180" si="215">INT(D179)</f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210"/>
        <v>45621.429166666669</v>
      </c>
      <c r="E180" s="5">
        <f t="shared" si="211"/>
        <v>45621.512500000004</v>
      </c>
      <c r="F180">
        <f t="shared" si="212"/>
        <v>120.00000000349246</v>
      </c>
      <c r="G180" t="str">
        <f t="shared" si="213"/>
        <v>caffein</v>
      </c>
      <c r="H180" t="str">
        <f t="shared" si="214"/>
        <v>grey</v>
      </c>
      <c r="I180">
        <v>6</v>
      </c>
      <c r="J180" s="1">
        <f t="shared" si="21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ref="D181:D184" si="216">A181+TIME(INT(C181), MOD(C181, 1)*60, 0)</f>
        <v>45621.595833333333</v>
      </c>
      <c r="E181" s="5">
        <f t="shared" ref="E181:E184" si="217">D181+(1/12)</f>
        <v>45621.679166666669</v>
      </c>
      <c r="F181">
        <f t="shared" ref="F181:F184" si="218">(E181-D181)*1440</f>
        <v>120.00000000349246</v>
      </c>
      <c r="G181" t="str">
        <f t="shared" ref="G181:G182" si="219">IF(A181&gt;0,"caffein",0)</f>
        <v>caffein</v>
      </c>
      <c r="H181" t="str">
        <f t="shared" ref="H181:H182" si="220">IF(G181="caffein","grey","red")</f>
        <v>grey</v>
      </c>
      <c r="I181">
        <v>6</v>
      </c>
      <c r="J181" s="1">
        <f t="shared" ref="J181:J184" si="221">INT(D181)</f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216"/>
        <v>45622.425000000003</v>
      </c>
      <c r="E182" s="5">
        <f t="shared" si="217"/>
        <v>45622.508333333339</v>
      </c>
      <c r="F182">
        <f t="shared" si="218"/>
        <v>120.00000000349246</v>
      </c>
      <c r="G182" t="str">
        <f t="shared" si="219"/>
        <v>caffein</v>
      </c>
      <c r="H182" t="str">
        <f t="shared" si="220"/>
        <v>grey</v>
      </c>
      <c r="I182">
        <v>6</v>
      </c>
      <c r="J182" s="1">
        <f t="shared" si="221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216"/>
        <v>45622.583333333336</v>
      </c>
      <c r="E183" s="5">
        <f t="shared" si="217"/>
        <v>45622.666666666672</v>
      </c>
      <c r="F183">
        <f t="shared" si="218"/>
        <v>120.00000000349246</v>
      </c>
      <c r="G183" t="str">
        <f t="shared" ref="G183:G184" si="222">IF(A183&gt;0,"caffein",0)</f>
        <v>caffein</v>
      </c>
      <c r="H183" t="str">
        <f t="shared" ref="H183:H184" si="223">IF(G183="caffein","grey","red")</f>
        <v>grey</v>
      </c>
      <c r="I183">
        <v>6</v>
      </c>
      <c r="J183" s="1">
        <f t="shared" si="221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216"/>
        <v>45622.708333333336</v>
      </c>
      <c r="E184" s="5">
        <f t="shared" si="217"/>
        <v>45622.791666666672</v>
      </c>
      <c r="F184">
        <f t="shared" si="218"/>
        <v>120.00000000349246</v>
      </c>
      <c r="G184" t="str">
        <f t="shared" si="222"/>
        <v>caffein</v>
      </c>
      <c r="H184" t="str">
        <f t="shared" si="223"/>
        <v>grey</v>
      </c>
      <c r="I184">
        <v>6</v>
      </c>
      <c r="J184" s="1">
        <f t="shared" si="221"/>
        <v>45622</v>
      </c>
    </row>
    <row r="185" spans="1:10" x14ac:dyDescent="0.2">
      <c r="A185" s="1">
        <v>45623</v>
      </c>
      <c r="D185" s="5">
        <f t="shared" ref="D185:D198" si="224">A185+TIME(INT(C185), MOD(C185, 1)*60, 0)</f>
        <v>45623</v>
      </c>
      <c r="E185" s="5">
        <f t="shared" ref="E185:E198" si="225">D185+(1/12)</f>
        <v>45623.083333333336</v>
      </c>
      <c r="F185">
        <f t="shared" ref="F185:F198" si="226">(E185-D185)*1440</f>
        <v>120.00000000349246</v>
      </c>
      <c r="G185" t="str">
        <f t="shared" ref="G185:G186" si="227">IF(A185&gt;0,"caffein",0)</f>
        <v>caffein</v>
      </c>
      <c r="H185" t="str">
        <f t="shared" ref="H185:H186" si="228">IF(G185="caffein","grey","red")</f>
        <v>grey</v>
      </c>
      <c r="I185">
        <v>6</v>
      </c>
      <c r="J185" s="1">
        <f t="shared" ref="J185:J198" si="22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224"/>
        <v>45624.39166666667</v>
      </c>
      <c r="E186" s="5">
        <f t="shared" si="225"/>
        <v>45624.475000000006</v>
      </c>
      <c r="F186">
        <f t="shared" si="226"/>
        <v>120.00000000349246</v>
      </c>
      <c r="G186" t="str">
        <f t="shared" si="227"/>
        <v>caffein</v>
      </c>
      <c r="H186" t="str">
        <f t="shared" si="228"/>
        <v>grey</v>
      </c>
      <c r="I186">
        <v>6</v>
      </c>
      <c r="J186" s="1">
        <f t="shared" si="22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224"/>
        <v>45624.479166666664</v>
      </c>
      <c r="E187" s="5">
        <f t="shared" si="225"/>
        <v>45624.5625</v>
      </c>
      <c r="F187">
        <f t="shared" si="226"/>
        <v>120.00000000349246</v>
      </c>
      <c r="G187" t="str">
        <f t="shared" ref="G187:G189" si="230">IF(A187&gt;0,"caffein",0)</f>
        <v>caffein</v>
      </c>
      <c r="H187" t="str">
        <f t="shared" ref="H187:H189" si="231">IF(G187="caffein","grey","red")</f>
        <v>grey</v>
      </c>
      <c r="I187">
        <v>6</v>
      </c>
      <c r="J187" s="1">
        <f t="shared" si="22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224"/>
        <v>45625.5</v>
      </c>
      <c r="E188" s="5">
        <f t="shared" si="225"/>
        <v>45625.583333333336</v>
      </c>
      <c r="F188">
        <f t="shared" si="226"/>
        <v>120.00000000349246</v>
      </c>
      <c r="G188" t="str">
        <f t="shared" si="230"/>
        <v>caffein</v>
      </c>
      <c r="H188" t="str">
        <f t="shared" si="231"/>
        <v>grey</v>
      </c>
      <c r="I188">
        <v>6</v>
      </c>
      <c r="J188" s="1">
        <f t="shared" si="22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224"/>
        <v>45626.395833333336</v>
      </c>
      <c r="E189" s="5">
        <f t="shared" si="225"/>
        <v>45626.479166666672</v>
      </c>
      <c r="F189">
        <f t="shared" si="226"/>
        <v>120.00000000349246</v>
      </c>
      <c r="G189" t="str">
        <f t="shared" si="230"/>
        <v>caffein</v>
      </c>
      <c r="H189" t="str">
        <f t="shared" si="231"/>
        <v>grey</v>
      </c>
      <c r="I189">
        <v>6</v>
      </c>
      <c r="J189" s="1">
        <f t="shared" si="22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224"/>
        <v>45626.5625</v>
      </c>
      <c r="E190" s="5">
        <f t="shared" si="225"/>
        <v>45626.645833333336</v>
      </c>
      <c r="F190">
        <f t="shared" si="226"/>
        <v>120.00000000349246</v>
      </c>
      <c r="G190" t="str">
        <f t="shared" ref="G190:G193" si="232">IF(A190&gt;0,"caffein",0)</f>
        <v>caffein</v>
      </c>
      <c r="H190" t="str">
        <f t="shared" ref="H190:H193" si="233">IF(G190="caffein","grey","red")</f>
        <v>grey</v>
      </c>
      <c r="I190">
        <v>6</v>
      </c>
      <c r="J190" s="1">
        <f t="shared" si="22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224"/>
        <v>45626.8125</v>
      </c>
      <c r="E191" s="5">
        <f t="shared" si="225"/>
        <v>45626.895833333336</v>
      </c>
      <c r="F191">
        <f t="shared" si="226"/>
        <v>120.00000000349246</v>
      </c>
      <c r="G191" t="str">
        <f t="shared" si="232"/>
        <v>caffein</v>
      </c>
      <c r="H191" t="str">
        <f t="shared" si="233"/>
        <v>grey</v>
      </c>
      <c r="I191">
        <v>6</v>
      </c>
      <c r="J191" s="1">
        <f t="shared" si="22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224"/>
        <v>45627.458333333336</v>
      </c>
      <c r="E192" s="5">
        <f t="shared" si="225"/>
        <v>45627.541666666672</v>
      </c>
      <c r="F192">
        <f t="shared" si="226"/>
        <v>120.00000000349246</v>
      </c>
      <c r="G192" t="str">
        <f t="shared" si="232"/>
        <v>caffein</v>
      </c>
      <c r="H192" t="str">
        <f t="shared" si="233"/>
        <v>grey</v>
      </c>
      <c r="I192">
        <v>6</v>
      </c>
      <c r="J192" s="1">
        <f t="shared" si="22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224"/>
        <v>45627.554166666669</v>
      </c>
      <c r="E193" s="5">
        <f t="shared" si="225"/>
        <v>45627.637500000004</v>
      </c>
      <c r="F193">
        <f t="shared" si="226"/>
        <v>120.00000000349246</v>
      </c>
      <c r="G193" t="str">
        <f t="shared" ref="G193:G195" si="234">IF(A193&gt;0,"caffein",0)</f>
        <v>caffein</v>
      </c>
      <c r="H193" t="str">
        <f t="shared" ref="H193:H195" si="235">IF(G193="caffein","grey","red")</f>
        <v>grey</v>
      </c>
      <c r="I193">
        <v>6</v>
      </c>
      <c r="J193" s="1">
        <f t="shared" si="22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224"/>
        <v>45627.729166666664</v>
      </c>
      <c r="E194" s="5">
        <f t="shared" si="225"/>
        <v>45627.8125</v>
      </c>
      <c r="F194">
        <f t="shared" si="226"/>
        <v>120.00000000349246</v>
      </c>
      <c r="G194" t="str">
        <f t="shared" si="234"/>
        <v>caffein</v>
      </c>
      <c r="H194" t="str">
        <f t="shared" si="235"/>
        <v>grey</v>
      </c>
      <c r="I194">
        <v>6</v>
      </c>
      <c r="J194" s="1">
        <f t="shared" si="22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224"/>
        <v>45628.425000000003</v>
      </c>
      <c r="E195" s="5">
        <f t="shared" si="225"/>
        <v>45628.508333333339</v>
      </c>
      <c r="F195">
        <f t="shared" si="226"/>
        <v>120.00000000349246</v>
      </c>
      <c r="G195" t="str">
        <f t="shared" si="234"/>
        <v>caffein</v>
      </c>
      <c r="H195" t="str">
        <f t="shared" si="235"/>
        <v>grey</v>
      </c>
      <c r="I195">
        <v>6</v>
      </c>
      <c r="J195" s="1">
        <f t="shared" si="22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224"/>
        <v>45628.625</v>
      </c>
      <c r="E196" s="5">
        <f t="shared" si="225"/>
        <v>45628.708333333336</v>
      </c>
      <c r="F196">
        <f t="shared" si="226"/>
        <v>120.00000000349246</v>
      </c>
      <c r="G196" t="str">
        <f t="shared" ref="G196:G197" si="236">IF(A196&gt;0,"caffein",0)</f>
        <v>caffein</v>
      </c>
      <c r="H196" t="str">
        <f t="shared" ref="H196:H197" si="237">IF(G196="caffein","grey","red")</f>
        <v>grey</v>
      </c>
      <c r="I196">
        <v>6</v>
      </c>
      <c r="J196" s="1">
        <f t="shared" si="22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224"/>
        <v>45629.375</v>
      </c>
      <c r="E197" s="5">
        <f t="shared" si="225"/>
        <v>45629.458333333336</v>
      </c>
      <c r="F197">
        <f t="shared" si="226"/>
        <v>120.00000000349246</v>
      </c>
      <c r="G197" t="str">
        <f t="shared" si="236"/>
        <v>caffein</v>
      </c>
      <c r="H197" t="str">
        <f t="shared" si="237"/>
        <v>grey</v>
      </c>
      <c r="I197">
        <v>6</v>
      </c>
      <c r="J197" s="1">
        <f t="shared" si="22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224"/>
        <v>45629.5625</v>
      </c>
      <c r="E198" s="5">
        <f t="shared" si="225"/>
        <v>45629.645833333336</v>
      </c>
      <c r="F198">
        <f t="shared" si="226"/>
        <v>120.00000000349246</v>
      </c>
      <c r="G198" t="str">
        <f t="shared" ref="G198" si="238">IF(A198&gt;0,"caffein",0)</f>
        <v>caffein</v>
      </c>
      <c r="H198" t="str">
        <f t="shared" ref="H198" si="239">IF(G198="caffein","grey","red")</f>
        <v>grey</v>
      </c>
      <c r="I198">
        <v>6</v>
      </c>
      <c r="J198" s="1">
        <f t="shared" si="229"/>
        <v>45629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61"/>
  <sheetViews>
    <sheetView tabSelected="1" topLeftCell="A3630" zoomScaleNormal="70" workbookViewId="0">
      <selection activeCell="K3650" sqref="K3650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 t="shared" ref="I710:I711" si="65"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 t="shared" si="65"/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6">IF(J712=0, 0, (K712-J712)*1440)</f>
        <v>0</v>
      </c>
      <c r="J712" s="11"/>
      <c r="K712" s="11"/>
      <c r="L712">
        <f t="shared" ref="L712:L743" si="67">IF(I712&gt;0, G712, 0)</f>
        <v>0</v>
      </c>
      <c r="M712" s="5">
        <f t="shared" ref="M712:M743" si="68">IF(I712=0,0,A712+J712)</f>
        <v>0</v>
      </c>
      <c r="N712" s="5">
        <f t="shared" ref="N712:N743" si="69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70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6"/>
        <v>9.9999999999999645</v>
      </c>
      <c r="J713" s="11">
        <v>0.44791666666666669</v>
      </c>
      <c r="K713" s="11">
        <v>0.4548611111111111</v>
      </c>
      <c r="L713">
        <f t="shared" si="67"/>
        <v>18</v>
      </c>
      <c r="M713" s="5">
        <f t="shared" si="68"/>
        <v>45407.447916666664</v>
      </c>
      <c r="N713" s="5">
        <f t="shared" si="69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70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6"/>
        <v>5.0000000000000622</v>
      </c>
      <c r="J714" s="11">
        <v>0.41319444444444442</v>
      </c>
      <c r="K714" s="11">
        <v>0.41666666666666669</v>
      </c>
      <c r="L714">
        <f t="shared" si="67"/>
        <v>18</v>
      </c>
      <c r="M714" s="5">
        <f t="shared" si="68"/>
        <v>45407.413194444445</v>
      </c>
      <c r="N714" s="5">
        <f t="shared" si="69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70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6"/>
        <v>4.9999999999999822</v>
      </c>
      <c r="J715" s="11">
        <v>0.3576388888888889</v>
      </c>
      <c r="K715" s="11">
        <v>0.3611111111111111</v>
      </c>
      <c r="L715">
        <f t="shared" si="67"/>
        <v>18</v>
      </c>
      <c r="M715" s="5">
        <f t="shared" si="68"/>
        <v>45407.357638888891</v>
      </c>
      <c r="N715" s="5">
        <f t="shared" si="69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70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6"/>
        <v>15.000000000000027</v>
      </c>
      <c r="J716" s="11">
        <v>0.3611111111111111</v>
      </c>
      <c r="K716" s="11">
        <v>0.37152777777777779</v>
      </c>
      <c r="L716">
        <f t="shared" si="67"/>
        <v>16</v>
      </c>
      <c r="M716" s="5">
        <f t="shared" si="68"/>
        <v>45407.361111111109</v>
      </c>
      <c r="N716" s="5">
        <f t="shared" si="69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70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6"/>
        <v>0</v>
      </c>
      <c r="J717" s="11"/>
      <c r="K717" s="11"/>
      <c r="L717">
        <f t="shared" si="67"/>
        <v>0</v>
      </c>
      <c r="M717" s="5">
        <f t="shared" si="68"/>
        <v>0</v>
      </c>
      <c r="N717" s="5">
        <f t="shared" si="69"/>
        <v>0</v>
      </c>
      <c r="O717" t="s">
        <v>56</v>
      </c>
      <c r="P717" t="s">
        <v>57</v>
      </c>
      <c r="Q717">
        <v>0</v>
      </c>
      <c r="R717">
        <v>0</v>
      </c>
      <c r="S717">
        <f t="shared" si="70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6"/>
        <v>0</v>
      </c>
      <c r="J718" s="11"/>
      <c r="K718" s="11"/>
      <c r="L718">
        <f t="shared" si="67"/>
        <v>0</v>
      </c>
      <c r="M718" s="5">
        <f t="shared" si="68"/>
        <v>0</v>
      </c>
      <c r="N718" s="5">
        <f t="shared" si="69"/>
        <v>0</v>
      </c>
      <c r="O718" t="s">
        <v>56</v>
      </c>
      <c r="P718" t="s">
        <v>57</v>
      </c>
      <c r="Q718">
        <v>0</v>
      </c>
      <c r="R718">
        <v>0</v>
      </c>
      <c r="S718">
        <f t="shared" si="70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6"/>
        <v>0</v>
      </c>
      <c r="J719" s="11"/>
      <c r="K719" s="11"/>
      <c r="L719">
        <f t="shared" si="67"/>
        <v>0</v>
      </c>
      <c r="M719" s="5">
        <f t="shared" si="68"/>
        <v>0</v>
      </c>
      <c r="N719" s="5">
        <f t="shared" si="69"/>
        <v>0</v>
      </c>
      <c r="O719" t="s">
        <v>56</v>
      </c>
      <c r="P719" t="s">
        <v>57</v>
      </c>
      <c r="Q719">
        <v>0</v>
      </c>
      <c r="R719">
        <v>0</v>
      </c>
      <c r="S719">
        <f t="shared" si="70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6"/>
        <v>0</v>
      </c>
      <c r="J720" s="11"/>
      <c r="K720" s="11"/>
      <c r="L720">
        <f t="shared" si="67"/>
        <v>0</v>
      </c>
      <c r="M720" s="5">
        <f t="shared" si="68"/>
        <v>0</v>
      </c>
      <c r="N720" s="5">
        <f t="shared" si="69"/>
        <v>0</v>
      </c>
      <c r="O720" t="s">
        <v>56</v>
      </c>
      <c r="P720" t="s">
        <v>57</v>
      </c>
      <c r="Q720">
        <v>0</v>
      </c>
      <c r="R720">
        <v>0</v>
      </c>
      <c r="S720">
        <f t="shared" si="70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6"/>
        <v>0</v>
      </c>
      <c r="J721" s="11"/>
      <c r="K721" s="11"/>
      <c r="L721">
        <f t="shared" si="67"/>
        <v>0</v>
      </c>
      <c r="M721" s="5">
        <f t="shared" si="68"/>
        <v>0</v>
      </c>
      <c r="N721" s="5">
        <f t="shared" si="69"/>
        <v>0</v>
      </c>
      <c r="O721" t="s">
        <v>56</v>
      </c>
      <c r="P721" t="s">
        <v>57</v>
      </c>
      <c r="Q721">
        <v>0</v>
      </c>
      <c r="R721">
        <v>0</v>
      </c>
      <c r="S721">
        <f t="shared" si="70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6"/>
        <v>9.9999999999999645</v>
      </c>
      <c r="J722" s="11">
        <v>0.43402777777777779</v>
      </c>
      <c r="K722" s="11">
        <v>0.44097222222222221</v>
      </c>
      <c r="L722">
        <f t="shared" si="67"/>
        <v>8</v>
      </c>
      <c r="M722" s="5">
        <f t="shared" si="68"/>
        <v>45407.434027777781</v>
      </c>
      <c r="N722" s="5">
        <f t="shared" si="69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70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6"/>
        <v>0</v>
      </c>
      <c r="J723" s="11"/>
      <c r="K723" s="11"/>
      <c r="L723">
        <f t="shared" si="67"/>
        <v>0</v>
      </c>
      <c r="M723" s="5">
        <f t="shared" si="68"/>
        <v>0</v>
      </c>
      <c r="N723" s="5">
        <f t="shared" si="69"/>
        <v>0</v>
      </c>
      <c r="O723" t="s">
        <v>56</v>
      </c>
      <c r="P723" t="s">
        <v>57</v>
      </c>
      <c r="Q723">
        <v>0</v>
      </c>
      <c r="R723">
        <v>0</v>
      </c>
      <c r="S723">
        <f t="shared" si="70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6"/>
        <v>0</v>
      </c>
      <c r="J724" s="11"/>
      <c r="K724" s="11"/>
      <c r="L724">
        <f t="shared" si="67"/>
        <v>0</v>
      </c>
      <c r="M724" s="5">
        <f t="shared" si="68"/>
        <v>0</v>
      </c>
      <c r="N724" s="5">
        <f t="shared" si="69"/>
        <v>0</v>
      </c>
      <c r="O724" t="s">
        <v>56</v>
      </c>
      <c r="P724" t="s">
        <v>57</v>
      </c>
      <c r="Q724">
        <v>0</v>
      </c>
      <c r="R724">
        <v>0</v>
      </c>
      <c r="S724">
        <f t="shared" si="70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6"/>
        <v>9.9999999999999645</v>
      </c>
      <c r="J725" s="11">
        <v>0.5</v>
      </c>
      <c r="K725" s="11">
        <v>0.50694444444444442</v>
      </c>
      <c r="L725">
        <f t="shared" si="67"/>
        <v>8</v>
      </c>
      <c r="M725" s="5">
        <f t="shared" si="68"/>
        <v>45407.5</v>
      </c>
      <c r="N725" s="5">
        <f t="shared" si="69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70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6"/>
        <v>0</v>
      </c>
      <c r="J726" s="11"/>
      <c r="K726" s="11"/>
      <c r="L726">
        <f t="shared" si="67"/>
        <v>0</v>
      </c>
      <c r="M726" s="5">
        <f t="shared" si="68"/>
        <v>0</v>
      </c>
      <c r="N726" s="5">
        <f t="shared" si="69"/>
        <v>0</v>
      </c>
      <c r="O726" t="s">
        <v>56</v>
      </c>
      <c r="P726" t="s">
        <v>57</v>
      </c>
      <c r="Q726">
        <v>0</v>
      </c>
      <c r="R726">
        <v>0</v>
      </c>
      <c r="S726">
        <f t="shared" si="70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6"/>
        <v>0</v>
      </c>
      <c r="J727" s="11"/>
      <c r="K727" s="11"/>
      <c r="L727">
        <f t="shared" si="67"/>
        <v>0</v>
      </c>
      <c r="M727" s="5">
        <f t="shared" si="68"/>
        <v>0</v>
      </c>
      <c r="N727" s="5">
        <f t="shared" si="69"/>
        <v>0</v>
      </c>
      <c r="O727" t="s">
        <v>56</v>
      </c>
      <c r="P727" t="s">
        <v>57</v>
      </c>
      <c r="Q727">
        <v>0</v>
      </c>
      <c r="R727">
        <v>0</v>
      </c>
      <c r="S727">
        <f t="shared" si="70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6"/>
        <v>0</v>
      </c>
      <c r="J728" s="11"/>
      <c r="K728" s="11"/>
      <c r="L728">
        <f t="shared" si="67"/>
        <v>0</v>
      </c>
      <c r="M728" s="5">
        <f t="shared" si="68"/>
        <v>0</v>
      </c>
      <c r="N728" s="5">
        <f t="shared" si="69"/>
        <v>0</v>
      </c>
      <c r="O728" t="s">
        <v>56</v>
      </c>
      <c r="P728" t="s">
        <v>57</v>
      </c>
      <c r="Q728">
        <v>0</v>
      </c>
      <c r="R728">
        <v>0</v>
      </c>
      <c r="S728">
        <f t="shared" si="70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6"/>
        <v>0</v>
      </c>
      <c r="J729" s="11"/>
      <c r="K729" s="11"/>
      <c r="L729">
        <f t="shared" si="67"/>
        <v>0</v>
      </c>
      <c r="M729" s="5">
        <f t="shared" si="68"/>
        <v>0</v>
      </c>
      <c r="N729" s="5">
        <f t="shared" si="69"/>
        <v>0</v>
      </c>
      <c r="O729" t="s">
        <v>56</v>
      </c>
      <c r="P729" t="s">
        <v>57</v>
      </c>
      <c r="Q729">
        <v>0</v>
      </c>
      <c r="R729">
        <v>0</v>
      </c>
      <c r="S729">
        <f t="shared" si="70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6"/>
        <v>0</v>
      </c>
      <c r="J730" s="11"/>
      <c r="K730" s="11"/>
      <c r="L730">
        <f t="shared" si="67"/>
        <v>0</v>
      </c>
      <c r="M730" s="5">
        <f t="shared" si="68"/>
        <v>0</v>
      </c>
      <c r="N730" s="5">
        <f t="shared" si="69"/>
        <v>0</v>
      </c>
      <c r="O730" t="s">
        <v>56</v>
      </c>
      <c r="P730" t="s">
        <v>71</v>
      </c>
      <c r="Q730">
        <v>0</v>
      </c>
      <c r="R730">
        <v>0</v>
      </c>
      <c r="S730">
        <f t="shared" si="70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6"/>
        <v>90</v>
      </c>
      <c r="J731" s="11">
        <v>0.42708333333333331</v>
      </c>
      <c r="K731" s="11">
        <v>0.48958333333333331</v>
      </c>
      <c r="L731">
        <f t="shared" si="67"/>
        <v>5</v>
      </c>
      <c r="M731" s="5">
        <f t="shared" si="68"/>
        <v>45407.427083333336</v>
      </c>
      <c r="N731" s="5">
        <f t="shared" si="69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70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6"/>
        <v>90</v>
      </c>
      <c r="J732" s="11">
        <v>0.35416666666666669</v>
      </c>
      <c r="K732" s="11">
        <v>0.41666666666666669</v>
      </c>
      <c r="L732">
        <f t="shared" si="67"/>
        <v>5</v>
      </c>
      <c r="M732" s="5">
        <f t="shared" si="68"/>
        <v>45407.354166666664</v>
      </c>
      <c r="N732" s="5">
        <f t="shared" si="69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70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6"/>
        <v>90</v>
      </c>
      <c r="J733" s="11">
        <v>0.51041666666666663</v>
      </c>
      <c r="K733" s="11">
        <v>0.57291666666666663</v>
      </c>
      <c r="L733">
        <f t="shared" si="67"/>
        <v>5</v>
      </c>
      <c r="M733" s="5">
        <f t="shared" si="68"/>
        <v>45407.510416666664</v>
      </c>
      <c r="N733" s="5">
        <f t="shared" si="69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70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6"/>
        <v>0</v>
      </c>
      <c r="J734" s="11"/>
      <c r="K734" s="11"/>
      <c r="L734">
        <f t="shared" si="67"/>
        <v>0</v>
      </c>
      <c r="M734" s="5">
        <f t="shared" si="68"/>
        <v>0</v>
      </c>
      <c r="N734" s="5">
        <f t="shared" si="69"/>
        <v>0</v>
      </c>
      <c r="O734" t="s">
        <v>56</v>
      </c>
      <c r="P734" t="s">
        <v>57</v>
      </c>
      <c r="Q734">
        <v>0</v>
      </c>
      <c r="R734">
        <v>0</v>
      </c>
      <c r="S734">
        <f t="shared" si="70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6"/>
        <v>0</v>
      </c>
      <c r="J735" s="11"/>
      <c r="K735" s="11"/>
      <c r="L735">
        <f t="shared" si="67"/>
        <v>0</v>
      </c>
      <c r="M735" s="5">
        <f t="shared" si="68"/>
        <v>0</v>
      </c>
      <c r="N735" s="5">
        <f t="shared" si="69"/>
        <v>0</v>
      </c>
      <c r="O735" t="s">
        <v>56</v>
      </c>
      <c r="P735" t="s">
        <v>57</v>
      </c>
      <c r="Q735">
        <v>0</v>
      </c>
      <c r="R735">
        <v>0</v>
      </c>
      <c r="S735">
        <f t="shared" si="70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6"/>
        <v>0</v>
      </c>
      <c r="J736" s="11"/>
      <c r="K736" s="11"/>
      <c r="L736">
        <f t="shared" si="67"/>
        <v>0</v>
      </c>
      <c r="M736" s="5">
        <f t="shared" si="68"/>
        <v>0</v>
      </c>
      <c r="N736" s="5">
        <f t="shared" si="69"/>
        <v>0</v>
      </c>
      <c r="O736" t="s">
        <v>56</v>
      </c>
      <c r="P736" t="s">
        <v>57</v>
      </c>
      <c r="Q736">
        <v>0</v>
      </c>
      <c r="R736">
        <v>0</v>
      </c>
      <c r="S736">
        <f t="shared" si="70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6"/>
        <v>0</v>
      </c>
      <c r="J737" s="11"/>
      <c r="K737" s="11"/>
      <c r="L737">
        <f t="shared" si="67"/>
        <v>0</v>
      </c>
      <c r="M737" s="5">
        <f t="shared" si="68"/>
        <v>0</v>
      </c>
      <c r="N737" s="5">
        <f t="shared" si="69"/>
        <v>0</v>
      </c>
      <c r="O737" t="s">
        <v>56</v>
      </c>
      <c r="P737" t="s">
        <v>57</v>
      </c>
      <c r="Q737">
        <v>0</v>
      </c>
      <c r="R737">
        <v>0</v>
      </c>
      <c r="S737">
        <f t="shared" si="70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6"/>
        <v>0</v>
      </c>
      <c r="J738" s="11"/>
      <c r="K738" s="11"/>
      <c r="L738">
        <f t="shared" si="67"/>
        <v>0</v>
      </c>
      <c r="M738" s="5">
        <f t="shared" si="68"/>
        <v>0</v>
      </c>
      <c r="N738" s="5">
        <f t="shared" si="69"/>
        <v>0</v>
      </c>
      <c r="O738" t="s">
        <v>56</v>
      </c>
      <c r="P738" t="s">
        <v>57</v>
      </c>
      <c r="Q738">
        <v>0</v>
      </c>
      <c r="R738">
        <v>0</v>
      </c>
      <c r="S738">
        <f t="shared" si="70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6"/>
        <v>0</v>
      </c>
      <c r="J739" s="11"/>
      <c r="K739" s="11"/>
      <c r="L739">
        <f t="shared" si="67"/>
        <v>0</v>
      </c>
      <c r="M739" s="5">
        <f t="shared" si="68"/>
        <v>0</v>
      </c>
      <c r="N739" s="5">
        <f t="shared" si="69"/>
        <v>0</v>
      </c>
      <c r="O739" t="s">
        <v>56</v>
      </c>
      <c r="P739" t="s">
        <v>57</v>
      </c>
      <c r="Q739">
        <v>0</v>
      </c>
      <c r="R739">
        <v>0</v>
      </c>
      <c r="S739">
        <f t="shared" si="70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6"/>
        <v>0</v>
      </c>
      <c r="J740" s="11"/>
      <c r="K740" s="11"/>
      <c r="L740">
        <f t="shared" si="67"/>
        <v>0</v>
      </c>
      <c r="M740" s="5">
        <f t="shared" si="68"/>
        <v>0</v>
      </c>
      <c r="N740" s="5">
        <f t="shared" si="69"/>
        <v>0</v>
      </c>
      <c r="O740" t="s">
        <v>56</v>
      </c>
      <c r="P740" t="s">
        <v>57</v>
      </c>
      <c r="Q740">
        <v>0</v>
      </c>
      <c r="R740">
        <v>0</v>
      </c>
      <c r="S740">
        <f t="shared" si="70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6"/>
        <v>9.9999999999999645</v>
      </c>
      <c r="J741" s="11">
        <v>0.38541666666666669</v>
      </c>
      <c r="K741" s="11">
        <v>0.3923611111111111</v>
      </c>
      <c r="L741">
        <f t="shared" si="67"/>
        <v>3</v>
      </c>
      <c r="M741" s="5">
        <f t="shared" si="68"/>
        <v>45407.385416666664</v>
      </c>
      <c r="N741" s="5">
        <f t="shared" si="69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70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6"/>
        <v>0</v>
      </c>
      <c r="L742">
        <f t="shared" si="67"/>
        <v>0</v>
      </c>
      <c r="M742" s="5">
        <f t="shared" si="68"/>
        <v>0</v>
      </c>
      <c r="N742" s="5">
        <f t="shared" si="69"/>
        <v>0</v>
      </c>
      <c r="O742" t="s">
        <v>56</v>
      </c>
      <c r="P742" t="s">
        <v>57</v>
      </c>
      <c r="Q742">
        <v>0</v>
      </c>
      <c r="R742">
        <v>0</v>
      </c>
      <c r="S742">
        <f t="shared" si="70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6"/>
        <v>0</v>
      </c>
      <c r="J743" s="11"/>
      <c r="K743" s="11"/>
      <c r="L743">
        <f t="shared" si="67"/>
        <v>0</v>
      </c>
      <c r="M743" s="5">
        <f t="shared" si="68"/>
        <v>0</v>
      </c>
      <c r="N743" s="5">
        <f t="shared" si="69"/>
        <v>0</v>
      </c>
      <c r="O743" t="s">
        <v>56</v>
      </c>
      <c r="P743" t="s">
        <v>57</v>
      </c>
      <c r="Q743">
        <v>0</v>
      </c>
      <c r="R743">
        <v>0</v>
      </c>
      <c r="S743">
        <f t="shared" si="70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1">IF(J744=0, 0, (K744-J744)*1440)</f>
        <v>0</v>
      </c>
      <c r="J744" s="11"/>
      <c r="K744" s="11"/>
      <c r="L744">
        <f t="shared" ref="L744:L763" si="72">IF(I744&gt;0, G744, 0)</f>
        <v>0</v>
      </c>
      <c r="M744" s="5">
        <f t="shared" ref="M744:M763" si="73">IF(I744=0,0,A744+J744)</f>
        <v>0</v>
      </c>
      <c r="N744" s="5">
        <f t="shared" ref="N744:N763" si="74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5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1"/>
        <v>0</v>
      </c>
      <c r="K745" s="11"/>
      <c r="L745">
        <f t="shared" si="72"/>
        <v>0</v>
      </c>
      <c r="M745" s="5">
        <f t="shared" si="73"/>
        <v>0</v>
      </c>
      <c r="N745" s="5">
        <f t="shared" si="74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5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1"/>
        <v>0</v>
      </c>
      <c r="J746" s="11"/>
      <c r="K746" s="11"/>
      <c r="L746">
        <f t="shared" si="72"/>
        <v>0</v>
      </c>
      <c r="M746" s="5">
        <f t="shared" si="73"/>
        <v>0</v>
      </c>
      <c r="N746" s="5">
        <f t="shared" si="74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5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1"/>
        <v>10.000000000000044</v>
      </c>
      <c r="J747" s="11">
        <v>0.4548611111111111</v>
      </c>
      <c r="K747" s="11">
        <v>0.46180555555555558</v>
      </c>
      <c r="L747">
        <f t="shared" si="72"/>
        <v>3</v>
      </c>
      <c r="M747" s="5">
        <f t="shared" si="73"/>
        <v>45407.454861111109</v>
      </c>
      <c r="N747" s="5">
        <f t="shared" si="74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5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1"/>
        <v>0</v>
      </c>
      <c r="J748" s="11"/>
      <c r="K748" s="11"/>
      <c r="L748">
        <f t="shared" si="72"/>
        <v>0</v>
      </c>
      <c r="M748" s="5">
        <f t="shared" si="73"/>
        <v>0</v>
      </c>
      <c r="N748" s="5">
        <f t="shared" si="74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5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1"/>
        <v>0</v>
      </c>
      <c r="J749" s="11"/>
      <c r="K749" s="11"/>
      <c r="L749">
        <f t="shared" si="72"/>
        <v>0</v>
      </c>
      <c r="M749" s="5">
        <f t="shared" si="73"/>
        <v>0</v>
      </c>
      <c r="N749" s="5">
        <f t="shared" si="74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5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1"/>
        <v>0</v>
      </c>
      <c r="J750" s="11"/>
      <c r="K750" s="11"/>
      <c r="L750">
        <f t="shared" si="72"/>
        <v>0</v>
      </c>
      <c r="M750" s="5">
        <f t="shared" si="73"/>
        <v>0</v>
      </c>
      <c r="N750" s="5">
        <f t="shared" si="74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5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1"/>
        <v>0</v>
      </c>
      <c r="J751" s="11"/>
      <c r="K751" s="11"/>
      <c r="L751">
        <f t="shared" si="72"/>
        <v>0</v>
      </c>
      <c r="M751" s="5">
        <f t="shared" si="73"/>
        <v>0</v>
      </c>
      <c r="N751" s="5">
        <f t="shared" si="74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5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1"/>
        <v>0</v>
      </c>
      <c r="L752">
        <f t="shared" si="72"/>
        <v>0</v>
      </c>
      <c r="M752" s="5">
        <f t="shared" si="73"/>
        <v>0</v>
      </c>
      <c r="N752" s="5">
        <f t="shared" si="74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5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1"/>
        <v>0</v>
      </c>
      <c r="J753" s="11"/>
      <c r="K753" s="11"/>
      <c r="L753">
        <f t="shared" si="72"/>
        <v>0</v>
      </c>
      <c r="M753" s="5">
        <f t="shared" si="73"/>
        <v>0</v>
      </c>
      <c r="N753" s="5">
        <f t="shared" si="74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5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1"/>
        <v>0</v>
      </c>
      <c r="J754" s="11"/>
      <c r="K754" s="11"/>
      <c r="L754">
        <f t="shared" si="72"/>
        <v>0</v>
      </c>
      <c r="M754" s="5">
        <f t="shared" si="73"/>
        <v>0</v>
      </c>
      <c r="N754" s="5">
        <f t="shared" si="74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5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1"/>
        <v>49.999999999999986</v>
      </c>
      <c r="J755" s="11">
        <v>0.3125</v>
      </c>
      <c r="K755" s="11">
        <v>0.34722222222222221</v>
      </c>
      <c r="L755">
        <f t="shared" si="72"/>
        <v>2</v>
      </c>
      <c r="M755" s="5">
        <f t="shared" si="73"/>
        <v>45407.3125</v>
      </c>
      <c r="N755" s="5">
        <f t="shared" si="74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5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1"/>
        <v>0</v>
      </c>
      <c r="J756" s="11"/>
      <c r="K756" s="11"/>
      <c r="L756">
        <f t="shared" si="72"/>
        <v>0</v>
      </c>
      <c r="M756" s="5">
        <f t="shared" si="73"/>
        <v>0</v>
      </c>
      <c r="N756" s="5">
        <f t="shared" si="74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5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1"/>
        <v>0</v>
      </c>
      <c r="J757" s="11"/>
      <c r="K757" s="11"/>
      <c r="L757">
        <f t="shared" si="72"/>
        <v>0</v>
      </c>
      <c r="M757" s="5">
        <f t="shared" si="73"/>
        <v>0</v>
      </c>
      <c r="N757" s="5">
        <f t="shared" si="74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5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1"/>
        <v>0</v>
      </c>
      <c r="J758" s="11"/>
      <c r="K758" s="11"/>
      <c r="L758">
        <f t="shared" si="72"/>
        <v>0</v>
      </c>
      <c r="M758" s="5">
        <f t="shared" si="73"/>
        <v>0</v>
      </c>
      <c r="N758" s="5">
        <f t="shared" si="74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5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1"/>
        <v>0</v>
      </c>
      <c r="J759" s="11"/>
      <c r="K759" s="11"/>
      <c r="L759">
        <f t="shared" si="72"/>
        <v>0</v>
      </c>
      <c r="M759" s="5">
        <f t="shared" si="73"/>
        <v>0</v>
      </c>
      <c r="N759" s="5">
        <f t="shared" si="74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5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1"/>
        <v>0</v>
      </c>
      <c r="J760" s="11"/>
      <c r="K760" s="11"/>
      <c r="L760">
        <f t="shared" si="72"/>
        <v>0</v>
      </c>
      <c r="M760" s="5">
        <f t="shared" si="73"/>
        <v>0</v>
      </c>
      <c r="N760" s="5">
        <f t="shared" si="74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5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1"/>
        <v>0</v>
      </c>
      <c r="J761" s="11"/>
      <c r="K761" s="11"/>
      <c r="L761">
        <f t="shared" si="72"/>
        <v>0</v>
      </c>
      <c r="M761" s="5">
        <f t="shared" si="73"/>
        <v>0</v>
      </c>
      <c r="N761" s="5">
        <f t="shared" si="74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5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1"/>
        <v>9.9999999999999645</v>
      </c>
      <c r="J762" s="11">
        <v>0.34027777777777779</v>
      </c>
      <c r="K762" s="11">
        <v>0.34722222222222221</v>
      </c>
      <c r="L762">
        <f t="shared" si="72"/>
        <v>0</v>
      </c>
      <c r="M762" s="5">
        <f t="shared" si="73"/>
        <v>45407.340277777781</v>
      </c>
      <c r="N762" s="5">
        <f t="shared" si="74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5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1"/>
        <v>4.9999999999999822</v>
      </c>
      <c r="J763" s="11">
        <v>0.50694444444444442</v>
      </c>
      <c r="K763" s="11">
        <v>0.51041666666666663</v>
      </c>
      <c r="L763">
        <f t="shared" si="72"/>
        <v>0</v>
      </c>
      <c r="M763" s="5">
        <f t="shared" si="73"/>
        <v>45407.506944444445</v>
      </c>
      <c r="N763" s="5">
        <f t="shared" si="74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5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6">IF(J764=0, 0, (K764-J764)*1440)</f>
        <v>0</v>
      </c>
      <c r="J764" s="11"/>
      <c r="K764" s="11"/>
      <c r="L764">
        <f t="shared" ref="L764:L795" si="77">IF(I764&gt;0, G764, 0)</f>
        <v>0</v>
      </c>
      <c r="M764" s="5">
        <f t="shared" ref="M764:M795" si="78">IF(I764=0,0,A764+J764)</f>
        <v>0</v>
      </c>
      <c r="N764" s="5">
        <f t="shared" ref="N764:N795" si="79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80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6"/>
        <v>0</v>
      </c>
      <c r="J765" s="11"/>
      <c r="K765" s="11"/>
      <c r="L765">
        <f t="shared" si="77"/>
        <v>0</v>
      </c>
      <c r="M765" s="5">
        <f t="shared" si="78"/>
        <v>0</v>
      </c>
      <c r="N765" s="5">
        <f t="shared" si="79"/>
        <v>0</v>
      </c>
      <c r="O765" t="s">
        <v>56</v>
      </c>
      <c r="P765" t="s">
        <v>57</v>
      </c>
      <c r="Q765">
        <v>0</v>
      </c>
      <c r="R765">
        <v>0</v>
      </c>
      <c r="S765">
        <f t="shared" si="80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6"/>
        <v>0</v>
      </c>
      <c r="J766" s="11"/>
      <c r="K766" s="11"/>
      <c r="L766">
        <f t="shared" si="77"/>
        <v>0</v>
      </c>
      <c r="M766" s="5">
        <f t="shared" si="78"/>
        <v>0</v>
      </c>
      <c r="N766" s="5">
        <f t="shared" si="79"/>
        <v>0</v>
      </c>
      <c r="O766" t="s">
        <v>56</v>
      </c>
      <c r="P766" t="s">
        <v>57</v>
      </c>
      <c r="Q766">
        <v>0</v>
      </c>
      <c r="R766">
        <v>0</v>
      </c>
      <c r="S766">
        <f t="shared" si="80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6"/>
        <v>4.9999999999999822</v>
      </c>
      <c r="J767" s="11">
        <v>0.54166666666666663</v>
      </c>
      <c r="K767" s="11">
        <v>0.54513888888888884</v>
      </c>
      <c r="L767">
        <f t="shared" si="77"/>
        <v>16</v>
      </c>
      <c r="M767" s="5">
        <f t="shared" si="78"/>
        <v>45408.541666666664</v>
      </c>
      <c r="N767" s="5">
        <f t="shared" si="79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80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6"/>
        <v>0</v>
      </c>
      <c r="J768" s="11"/>
      <c r="K768" s="11"/>
      <c r="L768">
        <f t="shared" si="77"/>
        <v>0</v>
      </c>
      <c r="M768" s="5">
        <f t="shared" si="78"/>
        <v>0</v>
      </c>
      <c r="N768" s="5">
        <f t="shared" si="79"/>
        <v>0</v>
      </c>
      <c r="O768" t="s">
        <v>56</v>
      </c>
      <c r="P768" t="s">
        <v>57</v>
      </c>
      <c r="Q768">
        <v>0</v>
      </c>
      <c r="R768">
        <v>0</v>
      </c>
      <c r="S768">
        <f t="shared" si="80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6"/>
        <v>0</v>
      </c>
      <c r="J769" s="11"/>
      <c r="K769" s="11"/>
      <c r="L769">
        <f t="shared" si="77"/>
        <v>0</v>
      </c>
      <c r="M769" s="5">
        <f t="shared" si="78"/>
        <v>0</v>
      </c>
      <c r="N769" s="5">
        <f t="shared" si="79"/>
        <v>0</v>
      </c>
      <c r="O769" t="s">
        <v>56</v>
      </c>
      <c r="P769" t="s">
        <v>57</v>
      </c>
      <c r="Q769">
        <v>0</v>
      </c>
      <c r="R769">
        <v>0</v>
      </c>
      <c r="S769">
        <f t="shared" si="80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6"/>
        <v>0</v>
      </c>
      <c r="J770" s="11"/>
      <c r="K770" s="11"/>
      <c r="L770">
        <f t="shared" si="77"/>
        <v>0</v>
      </c>
      <c r="M770" s="5">
        <f t="shared" si="78"/>
        <v>0</v>
      </c>
      <c r="N770" s="5">
        <f t="shared" si="79"/>
        <v>0</v>
      </c>
      <c r="O770" t="s">
        <v>56</v>
      </c>
      <c r="P770" t="s">
        <v>57</v>
      </c>
      <c r="Q770">
        <v>0</v>
      </c>
      <c r="R770">
        <v>0</v>
      </c>
      <c r="S770">
        <f t="shared" si="80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6"/>
        <v>0</v>
      </c>
      <c r="J771" s="11"/>
      <c r="K771" s="11"/>
      <c r="L771">
        <f t="shared" si="77"/>
        <v>0</v>
      </c>
      <c r="M771" s="5">
        <f t="shared" si="78"/>
        <v>0</v>
      </c>
      <c r="N771" s="5">
        <f t="shared" si="79"/>
        <v>0</v>
      </c>
      <c r="O771" t="s">
        <v>56</v>
      </c>
      <c r="P771" t="s">
        <v>57</v>
      </c>
      <c r="Q771">
        <v>0</v>
      </c>
      <c r="R771">
        <v>0</v>
      </c>
      <c r="S771">
        <f t="shared" si="80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6"/>
        <v>0</v>
      </c>
      <c r="J772" s="11"/>
      <c r="K772" s="11"/>
      <c r="L772">
        <f t="shared" si="77"/>
        <v>0</v>
      </c>
      <c r="M772" s="5">
        <f t="shared" si="78"/>
        <v>0</v>
      </c>
      <c r="N772" s="5">
        <f t="shared" si="79"/>
        <v>0</v>
      </c>
      <c r="O772" t="s">
        <v>56</v>
      </c>
      <c r="P772" t="s">
        <v>57</v>
      </c>
      <c r="Q772">
        <v>0</v>
      </c>
      <c r="R772">
        <v>0</v>
      </c>
      <c r="S772">
        <f t="shared" si="80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6"/>
        <v>540</v>
      </c>
      <c r="J773" s="11">
        <v>0.58333333333333337</v>
      </c>
      <c r="K773" s="11">
        <v>0.95833333333333337</v>
      </c>
      <c r="L773">
        <f t="shared" si="77"/>
        <v>5</v>
      </c>
      <c r="M773" s="5">
        <f t="shared" si="78"/>
        <v>45408.583333333336</v>
      </c>
      <c r="N773" s="5">
        <f t="shared" si="79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80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6"/>
        <v>0</v>
      </c>
      <c r="J774" s="11"/>
      <c r="K774" s="11"/>
      <c r="L774">
        <f t="shared" si="77"/>
        <v>0</v>
      </c>
      <c r="M774" s="5">
        <f t="shared" si="78"/>
        <v>0</v>
      </c>
      <c r="N774" s="5">
        <f t="shared" si="79"/>
        <v>0</v>
      </c>
      <c r="O774" t="s">
        <v>56</v>
      </c>
      <c r="P774" t="s">
        <v>57</v>
      </c>
      <c r="Q774">
        <v>0</v>
      </c>
      <c r="R774">
        <v>0</v>
      </c>
      <c r="S774">
        <f t="shared" si="80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6"/>
        <v>90</v>
      </c>
      <c r="J775" s="11">
        <v>0.51041666666666663</v>
      </c>
      <c r="K775" s="11">
        <v>0.57291666666666663</v>
      </c>
      <c r="L775">
        <f t="shared" si="77"/>
        <v>5</v>
      </c>
      <c r="M775" s="5">
        <f t="shared" si="78"/>
        <v>45408.510416666664</v>
      </c>
      <c r="N775" s="5">
        <f t="shared" si="79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80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6"/>
        <v>90</v>
      </c>
      <c r="J776" s="11">
        <v>0.42708333333333331</v>
      </c>
      <c r="K776" s="11">
        <v>0.48958333333333331</v>
      </c>
      <c r="L776">
        <f t="shared" si="77"/>
        <v>5</v>
      </c>
      <c r="M776" s="5">
        <f t="shared" si="78"/>
        <v>45408.427083333336</v>
      </c>
      <c r="N776" s="5">
        <f t="shared" si="79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80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6"/>
        <v>0</v>
      </c>
      <c r="J777" s="11"/>
      <c r="K777" s="11"/>
      <c r="L777">
        <f t="shared" si="77"/>
        <v>0</v>
      </c>
      <c r="M777" s="5">
        <f t="shared" si="78"/>
        <v>0</v>
      </c>
      <c r="N777" s="5">
        <f t="shared" si="79"/>
        <v>0</v>
      </c>
      <c r="O777" t="s">
        <v>56</v>
      </c>
      <c r="P777" t="s">
        <v>57</v>
      </c>
      <c r="Q777">
        <v>0</v>
      </c>
      <c r="R777">
        <v>0</v>
      </c>
      <c r="S777">
        <f t="shared" si="80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6"/>
        <v>0</v>
      </c>
      <c r="J778" s="11"/>
      <c r="K778" s="11"/>
      <c r="L778">
        <f t="shared" si="77"/>
        <v>0</v>
      </c>
      <c r="M778" s="5">
        <f t="shared" si="78"/>
        <v>0</v>
      </c>
      <c r="N778" s="5">
        <f t="shared" si="79"/>
        <v>0</v>
      </c>
      <c r="O778" t="s">
        <v>56</v>
      </c>
      <c r="P778" t="s">
        <v>57</v>
      </c>
      <c r="Q778">
        <v>0</v>
      </c>
      <c r="R778">
        <v>0</v>
      </c>
      <c r="S778">
        <f t="shared" si="80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6"/>
        <v>0</v>
      </c>
      <c r="J779" s="11"/>
      <c r="K779" s="11"/>
      <c r="L779">
        <f t="shared" si="77"/>
        <v>0</v>
      </c>
      <c r="M779" s="5">
        <f t="shared" si="78"/>
        <v>0</v>
      </c>
      <c r="N779" s="5">
        <f t="shared" si="79"/>
        <v>0</v>
      </c>
      <c r="O779" t="s">
        <v>56</v>
      </c>
      <c r="P779" t="s">
        <v>57</v>
      </c>
      <c r="Q779">
        <v>0</v>
      </c>
      <c r="R779">
        <v>0</v>
      </c>
      <c r="S779">
        <f t="shared" si="80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6"/>
        <v>0</v>
      </c>
      <c r="J780" s="11"/>
      <c r="K780" s="11"/>
      <c r="L780">
        <f t="shared" si="77"/>
        <v>0</v>
      </c>
      <c r="M780" s="5">
        <f t="shared" si="78"/>
        <v>0</v>
      </c>
      <c r="N780" s="5">
        <f t="shared" si="79"/>
        <v>0</v>
      </c>
      <c r="O780" t="s">
        <v>56</v>
      </c>
      <c r="P780" t="s">
        <v>57</v>
      </c>
      <c r="Q780">
        <v>0</v>
      </c>
      <c r="R780">
        <v>0</v>
      </c>
      <c r="S780">
        <f t="shared" si="80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6"/>
        <v>0</v>
      </c>
      <c r="J781" s="11"/>
      <c r="K781" s="11"/>
      <c r="L781">
        <f t="shared" si="77"/>
        <v>0</v>
      </c>
      <c r="M781" s="5">
        <f t="shared" si="78"/>
        <v>0</v>
      </c>
      <c r="N781" s="5">
        <f t="shared" si="79"/>
        <v>0</v>
      </c>
      <c r="O781" t="s">
        <v>56</v>
      </c>
      <c r="P781" t="s">
        <v>57</v>
      </c>
      <c r="Q781">
        <v>0</v>
      </c>
      <c r="R781">
        <v>0</v>
      </c>
      <c r="S781">
        <f t="shared" si="80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6"/>
        <v>0</v>
      </c>
      <c r="J782" s="11"/>
      <c r="K782" s="11"/>
      <c r="L782">
        <f t="shared" si="77"/>
        <v>0</v>
      </c>
      <c r="M782" s="5">
        <f t="shared" si="78"/>
        <v>0</v>
      </c>
      <c r="N782" s="5">
        <f t="shared" si="79"/>
        <v>0</v>
      </c>
      <c r="O782" t="s">
        <v>56</v>
      </c>
      <c r="P782" t="s">
        <v>57</v>
      </c>
      <c r="Q782">
        <v>0</v>
      </c>
      <c r="R782">
        <v>0</v>
      </c>
      <c r="S782">
        <f t="shared" si="80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6"/>
        <v>0</v>
      </c>
      <c r="J783" s="11"/>
      <c r="K783" s="11"/>
      <c r="L783">
        <f t="shared" si="77"/>
        <v>0</v>
      </c>
      <c r="M783" s="5">
        <f t="shared" si="78"/>
        <v>0</v>
      </c>
      <c r="N783" s="5">
        <f t="shared" si="79"/>
        <v>0</v>
      </c>
      <c r="O783" t="s">
        <v>56</v>
      </c>
      <c r="P783" t="s">
        <v>57</v>
      </c>
      <c r="Q783">
        <v>0</v>
      </c>
      <c r="R783">
        <v>0</v>
      </c>
      <c r="S783">
        <f t="shared" si="80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6"/>
        <v>0</v>
      </c>
      <c r="J784" s="11"/>
      <c r="K784" s="11"/>
      <c r="L784">
        <f t="shared" si="77"/>
        <v>0</v>
      </c>
      <c r="M784" s="5">
        <f t="shared" si="78"/>
        <v>0</v>
      </c>
      <c r="N784" s="5">
        <f t="shared" si="79"/>
        <v>0</v>
      </c>
      <c r="O784" t="s">
        <v>56</v>
      </c>
      <c r="P784" t="s">
        <v>57</v>
      </c>
      <c r="Q784">
        <v>0</v>
      </c>
      <c r="R784">
        <v>0</v>
      </c>
      <c r="S784">
        <f t="shared" si="80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6"/>
        <v>0</v>
      </c>
      <c r="J785" s="11"/>
      <c r="K785" s="11"/>
      <c r="L785">
        <f t="shared" si="77"/>
        <v>0</v>
      </c>
      <c r="M785" s="5">
        <f t="shared" si="78"/>
        <v>0</v>
      </c>
      <c r="N785" s="5">
        <f t="shared" si="79"/>
        <v>0</v>
      </c>
      <c r="O785" t="s">
        <v>56</v>
      </c>
      <c r="P785" t="s">
        <v>57</v>
      </c>
      <c r="Q785">
        <v>0</v>
      </c>
      <c r="R785">
        <v>0</v>
      </c>
      <c r="S785">
        <f t="shared" si="80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6"/>
        <v>0</v>
      </c>
      <c r="J786" s="11"/>
      <c r="K786" s="11"/>
      <c r="L786">
        <f t="shared" si="77"/>
        <v>0</v>
      </c>
      <c r="M786" s="5">
        <f t="shared" si="78"/>
        <v>0</v>
      </c>
      <c r="N786" s="5">
        <f t="shared" si="79"/>
        <v>0</v>
      </c>
      <c r="O786" t="s">
        <v>56</v>
      </c>
      <c r="P786" t="s">
        <v>57</v>
      </c>
      <c r="Q786">
        <v>0</v>
      </c>
      <c r="R786">
        <v>0</v>
      </c>
      <c r="S786">
        <f t="shared" si="80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6"/>
        <v>19.999999999999929</v>
      </c>
      <c r="J787" s="11">
        <v>0.52777777777777779</v>
      </c>
      <c r="K787" s="11">
        <v>0.54166666666666663</v>
      </c>
      <c r="L787">
        <f t="shared" si="77"/>
        <v>9</v>
      </c>
      <c r="M787" s="5">
        <f t="shared" si="78"/>
        <v>45408.527777777781</v>
      </c>
      <c r="N787" s="5">
        <f t="shared" si="79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80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6"/>
        <v>0</v>
      </c>
      <c r="J788" s="11"/>
      <c r="K788" s="11"/>
      <c r="L788">
        <f t="shared" si="77"/>
        <v>0</v>
      </c>
      <c r="M788" s="5">
        <f t="shared" si="78"/>
        <v>0</v>
      </c>
      <c r="N788" s="5">
        <f t="shared" si="79"/>
        <v>0</v>
      </c>
      <c r="O788" t="s">
        <v>56</v>
      </c>
      <c r="P788" t="s">
        <v>57</v>
      </c>
      <c r="Q788">
        <v>0</v>
      </c>
      <c r="R788">
        <v>0</v>
      </c>
      <c r="S788">
        <f t="shared" si="80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6"/>
        <v>0</v>
      </c>
      <c r="J789" s="11"/>
      <c r="K789" s="11"/>
      <c r="L789">
        <f t="shared" si="77"/>
        <v>0</v>
      </c>
      <c r="M789" s="5">
        <f t="shared" si="78"/>
        <v>0</v>
      </c>
      <c r="N789" s="5">
        <f t="shared" si="79"/>
        <v>0</v>
      </c>
      <c r="O789" t="s">
        <v>56</v>
      </c>
      <c r="P789" t="s">
        <v>57</v>
      </c>
      <c r="Q789">
        <v>0</v>
      </c>
      <c r="R789">
        <v>0</v>
      </c>
      <c r="S789">
        <f t="shared" si="80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6"/>
        <v>0</v>
      </c>
      <c r="K790" s="11"/>
      <c r="L790">
        <f t="shared" si="77"/>
        <v>0</v>
      </c>
      <c r="M790" s="5">
        <f t="shared" si="78"/>
        <v>0</v>
      </c>
      <c r="N790" s="5">
        <f t="shared" si="79"/>
        <v>0</v>
      </c>
      <c r="O790" t="s">
        <v>56</v>
      </c>
      <c r="P790" t="s">
        <v>57</v>
      </c>
      <c r="Q790">
        <v>0</v>
      </c>
      <c r="R790">
        <v>0</v>
      </c>
      <c r="S790">
        <f t="shared" si="80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6"/>
        <v>0</v>
      </c>
      <c r="J791" s="11"/>
      <c r="K791" s="11"/>
      <c r="L791">
        <f t="shared" si="77"/>
        <v>0</v>
      </c>
      <c r="M791" s="5">
        <f t="shared" si="78"/>
        <v>0</v>
      </c>
      <c r="N791" s="5">
        <f t="shared" si="79"/>
        <v>0</v>
      </c>
      <c r="O791" t="s">
        <v>56</v>
      </c>
      <c r="P791" t="s">
        <v>57</v>
      </c>
      <c r="Q791">
        <v>0</v>
      </c>
      <c r="R791">
        <v>0</v>
      </c>
      <c r="S791">
        <f t="shared" si="80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6"/>
        <v>0</v>
      </c>
      <c r="L792">
        <f t="shared" si="77"/>
        <v>0</v>
      </c>
      <c r="M792" s="5">
        <f t="shared" si="78"/>
        <v>0</v>
      </c>
      <c r="N792" s="5">
        <f t="shared" si="79"/>
        <v>0</v>
      </c>
      <c r="O792" t="s">
        <v>56</v>
      </c>
      <c r="P792" t="s">
        <v>57</v>
      </c>
      <c r="Q792">
        <v>0</v>
      </c>
      <c r="R792">
        <v>0</v>
      </c>
      <c r="S792">
        <f t="shared" si="80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6"/>
        <v>0</v>
      </c>
      <c r="J793" s="11"/>
      <c r="K793" s="11"/>
      <c r="L793">
        <f t="shared" si="77"/>
        <v>0</v>
      </c>
      <c r="M793" s="5">
        <f t="shared" si="78"/>
        <v>0</v>
      </c>
      <c r="N793" s="5">
        <f t="shared" si="79"/>
        <v>0</v>
      </c>
      <c r="O793" t="s">
        <v>56</v>
      </c>
      <c r="P793" t="s">
        <v>57</v>
      </c>
      <c r="Q793">
        <v>0</v>
      </c>
      <c r="R793">
        <v>0</v>
      </c>
      <c r="S793">
        <f t="shared" si="80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6"/>
        <v>0</v>
      </c>
      <c r="J794" s="11"/>
      <c r="K794" s="11"/>
      <c r="L794">
        <f t="shared" si="77"/>
        <v>0</v>
      </c>
      <c r="M794" s="5">
        <f t="shared" si="78"/>
        <v>0</v>
      </c>
      <c r="N794" s="5">
        <f t="shared" si="79"/>
        <v>0</v>
      </c>
      <c r="O794" t="s">
        <v>56</v>
      </c>
      <c r="P794" t="s">
        <v>57</v>
      </c>
      <c r="Q794">
        <v>0</v>
      </c>
      <c r="R794">
        <v>0</v>
      </c>
      <c r="S794">
        <f t="shared" si="80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6"/>
        <v>0</v>
      </c>
      <c r="J795" s="11"/>
      <c r="K795" s="11"/>
      <c r="L795">
        <f t="shared" si="77"/>
        <v>0</v>
      </c>
      <c r="M795" s="5">
        <f t="shared" si="78"/>
        <v>0</v>
      </c>
      <c r="N795" s="5">
        <f t="shared" si="79"/>
        <v>0</v>
      </c>
      <c r="O795" t="s">
        <v>56</v>
      </c>
      <c r="P795" t="s">
        <v>57</v>
      </c>
      <c r="Q795">
        <v>0</v>
      </c>
      <c r="R795">
        <v>0</v>
      </c>
      <c r="S795">
        <f t="shared" si="80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1">IF(J796=0, 0, (K796-J796)*1440)</f>
        <v>0</v>
      </c>
      <c r="J796" s="11"/>
      <c r="K796" s="11"/>
      <c r="L796">
        <f t="shared" ref="L796:L812" si="82">IF(I796&gt;0, G796, 0)</f>
        <v>0</v>
      </c>
      <c r="M796" s="5">
        <f t="shared" ref="M796:M812" si="83">IF(I796=0,0,A796+J796)</f>
        <v>0</v>
      </c>
      <c r="N796" s="5">
        <f t="shared" ref="N796:N812" si="84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5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1"/>
        <v>0</v>
      </c>
      <c r="J797" s="11"/>
      <c r="K797" s="11"/>
      <c r="L797">
        <f t="shared" si="82"/>
        <v>0</v>
      </c>
      <c r="M797" s="5">
        <f t="shared" si="83"/>
        <v>0</v>
      </c>
      <c r="N797" s="5">
        <f t="shared" si="84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5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1"/>
        <v>0</v>
      </c>
      <c r="J798" s="11"/>
      <c r="K798" s="11"/>
      <c r="L798">
        <f t="shared" si="82"/>
        <v>0</v>
      </c>
      <c r="M798" s="5">
        <f t="shared" si="83"/>
        <v>0</v>
      </c>
      <c r="N798" s="5">
        <f t="shared" si="84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5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1"/>
        <v>0</v>
      </c>
      <c r="J799" s="11"/>
      <c r="K799" s="11"/>
      <c r="L799">
        <f t="shared" si="82"/>
        <v>0</v>
      </c>
      <c r="M799" s="5">
        <f t="shared" si="83"/>
        <v>0</v>
      </c>
      <c r="N799" s="5">
        <f t="shared" si="84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5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1"/>
        <v>0</v>
      </c>
      <c r="L800">
        <f t="shared" si="82"/>
        <v>0</v>
      </c>
      <c r="M800" s="5">
        <f t="shared" si="83"/>
        <v>0</v>
      </c>
      <c r="N800" s="5">
        <f t="shared" si="84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5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1"/>
        <v>0</v>
      </c>
      <c r="J801" s="11"/>
      <c r="K801" s="11"/>
      <c r="L801">
        <f t="shared" si="82"/>
        <v>0</v>
      </c>
      <c r="M801" s="5">
        <f t="shared" si="83"/>
        <v>0</v>
      </c>
      <c r="N801" s="5">
        <f t="shared" si="84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5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1"/>
        <v>0</v>
      </c>
      <c r="J802" s="11"/>
      <c r="K802" s="11"/>
      <c r="L802">
        <f t="shared" si="82"/>
        <v>0</v>
      </c>
      <c r="M802" s="5">
        <f t="shared" si="83"/>
        <v>0</v>
      </c>
      <c r="N802" s="5">
        <f t="shared" si="84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5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1"/>
        <v>0</v>
      </c>
      <c r="J803" s="11"/>
      <c r="K803" s="11"/>
      <c r="L803">
        <f t="shared" si="82"/>
        <v>0</v>
      </c>
      <c r="M803" s="5">
        <f t="shared" si="83"/>
        <v>0</v>
      </c>
      <c r="N803" s="5">
        <f t="shared" si="84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5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1"/>
        <v>0</v>
      </c>
      <c r="J804" s="11"/>
      <c r="K804" s="11"/>
      <c r="L804">
        <f t="shared" si="82"/>
        <v>0</v>
      </c>
      <c r="M804" s="5">
        <f t="shared" si="83"/>
        <v>0</v>
      </c>
      <c r="N804" s="5">
        <f t="shared" si="84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5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1"/>
        <v>0</v>
      </c>
      <c r="J805" s="11"/>
      <c r="K805" s="11"/>
      <c r="L805">
        <f t="shared" si="82"/>
        <v>0</v>
      </c>
      <c r="M805" s="5">
        <f t="shared" si="83"/>
        <v>0</v>
      </c>
      <c r="N805" s="5">
        <f t="shared" si="84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5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1"/>
        <v>0</v>
      </c>
      <c r="J806" s="11"/>
      <c r="K806" s="11"/>
      <c r="L806">
        <f t="shared" si="82"/>
        <v>0</v>
      </c>
      <c r="M806" s="5">
        <f t="shared" si="83"/>
        <v>0</v>
      </c>
      <c r="N806" s="5">
        <f t="shared" si="84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5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1"/>
        <v>0</v>
      </c>
      <c r="J807" s="11"/>
      <c r="K807" s="11"/>
      <c r="L807">
        <f t="shared" si="82"/>
        <v>0</v>
      </c>
      <c r="M807" s="5">
        <f t="shared" si="83"/>
        <v>0</v>
      </c>
      <c r="N807" s="5">
        <f t="shared" si="84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5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1"/>
        <v>0</v>
      </c>
      <c r="J808" s="11"/>
      <c r="K808" s="11"/>
      <c r="L808">
        <f t="shared" si="82"/>
        <v>0</v>
      </c>
      <c r="M808" s="5">
        <f t="shared" si="83"/>
        <v>0</v>
      </c>
      <c r="N808" s="5">
        <f t="shared" si="84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5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1"/>
        <v>0</v>
      </c>
      <c r="J809" s="11"/>
      <c r="K809" s="11"/>
      <c r="L809">
        <f t="shared" si="82"/>
        <v>0</v>
      </c>
      <c r="M809" s="5">
        <f t="shared" si="83"/>
        <v>0</v>
      </c>
      <c r="N809" s="5">
        <f t="shared" si="84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5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1"/>
        <v>4.9999999999999822</v>
      </c>
      <c r="J810" s="11">
        <v>0.80902777777777779</v>
      </c>
      <c r="K810" s="11">
        <v>0.8125</v>
      </c>
      <c r="L810">
        <f t="shared" si="82"/>
        <v>0</v>
      </c>
      <c r="M810" s="5">
        <f t="shared" si="83"/>
        <v>45408.809027777781</v>
      </c>
      <c r="N810" s="5">
        <f t="shared" si="84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5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1"/>
        <v>0</v>
      </c>
      <c r="J811" s="11"/>
      <c r="K811" s="11"/>
      <c r="L811">
        <f t="shared" si="82"/>
        <v>0</v>
      </c>
      <c r="M811" s="5">
        <f t="shared" si="83"/>
        <v>0</v>
      </c>
      <c r="N811" s="5">
        <f t="shared" si="84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5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1"/>
        <v>20.000000000000089</v>
      </c>
      <c r="J812" s="11">
        <v>0.63888888888888884</v>
      </c>
      <c r="K812" s="11">
        <v>0.65277777777777779</v>
      </c>
      <c r="L812">
        <f t="shared" si="82"/>
        <v>0</v>
      </c>
      <c r="M812" s="5">
        <f t="shared" si="83"/>
        <v>45408.638888888891</v>
      </c>
      <c r="N812" s="5">
        <f t="shared" si="84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5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" si="86">IF(J813=0, 0, (K813-J813)*1440)</f>
        <v>900</v>
      </c>
      <c r="J813" s="11">
        <v>0.33333333333333331</v>
      </c>
      <c r="K813" s="11">
        <v>0.95833333333333337</v>
      </c>
      <c r="L813">
        <f t="shared" ref="L813" si="87">IF(I813&gt;0, G813, 0)</f>
        <v>5</v>
      </c>
      <c r="M813" s="5">
        <f t="shared" ref="M813" si="88">IF(I813=0,0,A813+J813)</f>
        <v>45409.333333333336</v>
      </c>
      <c r="N813" s="5">
        <f t="shared" ref="N813" si="89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" si="90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ref="I814" si="91">IF(J814=0, 0, (K814-J814)*1440)</f>
        <v>390</v>
      </c>
      <c r="J814" s="11">
        <v>0.33333333333333331</v>
      </c>
      <c r="K814" s="11">
        <v>0.60416666666666663</v>
      </c>
      <c r="L814">
        <f t="shared" ref="L814" si="92">IF(I814&gt;0, G814, 0)</f>
        <v>5</v>
      </c>
      <c r="M814" s="5">
        <f t="shared" ref="M814" si="93">IF(I814=0,0,A814+J814)</f>
        <v>45410.333333333336</v>
      </c>
      <c r="N814" s="5">
        <f t="shared" ref="N814" si="94">IF(I814&gt;0,A814+K814,0)</f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ref="S814" si="95">IF(I814&gt;0, A814, 0)</f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ref="I815" si="96">IF(J815=0, 0, (K815-J815)*1440)</f>
        <v>570</v>
      </c>
      <c r="J815" s="11">
        <v>0.47916666666666669</v>
      </c>
      <c r="K815" s="11">
        <v>0.875</v>
      </c>
      <c r="L815">
        <f t="shared" ref="L815" si="97">IF(I815&gt;0, G815, 0)</f>
        <v>5</v>
      </c>
      <c r="M815" s="5">
        <f t="shared" ref="M815" si="98">IF(I815=0,0,A815+J815)</f>
        <v>45411.479166666664</v>
      </c>
      <c r="N815" s="5">
        <f t="shared" ref="N815" si="99">IF(I815&gt;0,A815+K815,0)</f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ref="S815" si="100">IF(I815&gt;0, A815, 0)</f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ref="I816" si="101">IF(J816=0, 0, (K816-J816)*1440)</f>
        <v>70.000000000000071</v>
      </c>
      <c r="J816" s="11">
        <v>0.88888888888888884</v>
      </c>
      <c r="K816" s="11">
        <v>0.9375</v>
      </c>
      <c r="L816">
        <f t="shared" ref="L816" si="102">IF(I816&gt;0, G816, 0)</f>
        <v>5</v>
      </c>
      <c r="M816" s="5">
        <f t="shared" ref="M816" si="103">IF(I816=0,0,A816+J816)</f>
        <v>45411.888888888891</v>
      </c>
      <c r="N816" s="5">
        <f t="shared" ref="N816" si="104">IF(I816&gt;0,A816+K816,0)</f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ref="S816" si="105">IF(I816&gt;0, A816, 0)</f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ref="I817" si="106">IF(J817=0, 0, (K817-J817)*1440)</f>
        <v>870.00000000000011</v>
      </c>
      <c r="J817" s="11">
        <v>0.33333333333333331</v>
      </c>
      <c r="K817" s="11">
        <v>0.9375</v>
      </c>
      <c r="L817">
        <f t="shared" ref="L817" si="107">IF(I817&gt;0, G817, 0)</f>
        <v>5</v>
      </c>
      <c r="M817" s="5">
        <f t="shared" ref="M817" si="108">IF(I817=0,0,A817+J817)</f>
        <v>45412.333333333336</v>
      </c>
      <c r="N817" s="5">
        <f t="shared" ref="N817" si="109">IF(I817&gt;0,A817+K817,0)</f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ref="S817" si="110">IF(I817&gt;0, A817, 0)</f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ref="I818" si="111">IF(J818=0, 0, (K818-J818)*1440)</f>
        <v>60.000000000000107</v>
      </c>
      <c r="J818" s="11">
        <v>0.54166666666666663</v>
      </c>
      <c r="K818" s="11">
        <v>0.58333333333333337</v>
      </c>
      <c r="L818">
        <f t="shared" ref="L818" si="112">IF(I818&gt;0, G818, 0)</f>
        <v>5</v>
      </c>
      <c r="M818" s="5">
        <f t="shared" ref="M818" si="113">IF(I818=0,0,A818+J818)</f>
        <v>45413.541666666664</v>
      </c>
      <c r="N818" s="5">
        <f t="shared" ref="N818" si="114">IF(I818&gt;0,A818+K818,0)</f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ref="S818" si="115">IF(I818&gt;0, A818, 0)</f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ref="I819" si="116">IF(J819=0, 0, (K819-J819)*1440)</f>
        <v>90</v>
      </c>
      <c r="J819" s="11">
        <v>0.70833333333333337</v>
      </c>
      <c r="K819" s="11">
        <v>0.77083333333333337</v>
      </c>
      <c r="L819">
        <f t="shared" ref="L819" si="117">IF(I819&gt;0, G819, 0)</f>
        <v>1</v>
      </c>
      <c r="M819" s="5">
        <f t="shared" ref="M819" si="118">IF(I819=0,0,A819+J819)</f>
        <v>45413.708333333336</v>
      </c>
      <c r="N819" s="5">
        <f t="shared" ref="N819" si="119">IF(I819&gt;0,A819+K819,0)</f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ref="S819" si="120">IF(I819&gt;0, A819, 0)</f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ref="I820" si="121">IF(J820=0, 0, (K820-J820)*1440)</f>
        <v>59.999999999999943</v>
      </c>
      <c r="J820" s="11">
        <v>0.41666666666666669</v>
      </c>
      <c r="K820" s="11">
        <v>0.45833333333333331</v>
      </c>
      <c r="L820">
        <f t="shared" ref="L820" si="122">IF(I820&gt;0, G820, 0)</f>
        <v>1</v>
      </c>
      <c r="M820" s="5">
        <f t="shared" ref="M820" si="123">IF(I820=0,0,A820+J820)</f>
        <v>45413.416666666664</v>
      </c>
      <c r="N820" s="5">
        <f t="shared" ref="N820" si="124">IF(I820&gt;0,A820+K820,0)</f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ref="S820" si="125">IF(I820&gt;0, A820, 0)</f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ref="I821" si="126">IF(J821=0, 0, (K821-J821)*1440)</f>
        <v>119.99999999999997</v>
      </c>
      <c r="J821" s="11">
        <v>0.45833333333333331</v>
      </c>
      <c r="K821" s="11">
        <v>0.54166666666666663</v>
      </c>
      <c r="L821">
        <f t="shared" ref="L821" si="127">IF(I821&gt;0, G821, 0)</f>
        <v>1</v>
      </c>
      <c r="M821" s="5">
        <f t="shared" ref="M821" si="128">IF(I821=0,0,A821+J821)</f>
        <v>45413.458333333336</v>
      </c>
      <c r="N821" s="5">
        <f t="shared" ref="N821" si="129">IF(I821&gt;0,A821+K821,0)</f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ref="S821:S822" si="130">IF(I821&gt;0, A821, 0)</f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ref="I822" si="131">IF(J822=0, 0, (K822-J822)*1440)</f>
        <v>40.000000000000014</v>
      </c>
      <c r="J822" s="11">
        <v>0.875</v>
      </c>
      <c r="K822" s="11">
        <v>0.90277777777777779</v>
      </c>
      <c r="L822">
        <f t="shared" ref="L822" si="132">IF(I822&gt;0, G822, 0)</f>
        <v>1</v>
      </c>
      <c r="M822" s="5">
        <f t="shared" ref="M822" si="133">IF(I822=0,0,A822+J822)</f>
        <v>45413.875</v>
      </c>
      <c r="N822" s="5">
        <f t="shared" ref="N822" si="134">IF(I822&gt;0,A822+K822,0)</f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130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ref="I823" si="135">IF(J823=0, 0, (K823-J823)*1440)</f>
        <v>0</v>
      </c>
      <c r="J823" s="11"/>
      <c r="K823" s="11"/>
      <c r="L823">
        <f t="shared" ref="L823" si="136">IF(I823&gt;0, G823, 0)</f>
        <v>0</v>
      </c>
      <c r="M823" s="5">
        <f t="shared" ref="M823" si="137">IF(I823=0,0,A823+J823)</f>
        <v>0</v>
      </c>
      <c r="N823" s="5">
        <f t="shared" ref="N823" si="138">IF(I823&gt;0,A823+K823,0)</f>
        <v>0</v>
      </c>
      <c r="O823" t="s">
        <v>56</v>
      </c>
      <c r="P823" t="s">
        <v>57</v>
      </c>
      <c r="Q823">
        <v>0</v>
      </c>
      <c r="R823">
        <v>0</v>
      </c>
      <c r="S823">
        <f t="shared" ref="S823" si="139">IF(I823&gt;0, A823, 0)</f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140">IF(J824=0, 0, (K824-J824)*1440)</f>
        <v>0</v>
      </c>
      <c r="J824" s="11"/>
      <c r="K824" s="11"/>
      <c r="L824">
        <f t="shared" ref="L824:L855" si="141">IF(I824&gt;0, G824, 0)</f>
        <v>0</v>
      </c>
      <c r="M824" s="5">
        <f t="shared" ref="M824:M855" si="142">IF(I824=0,0,A824+J824)</f>
        <v>0</v>
      </c>
      <c r="N824" s="5">
        <f t="shared" ref="N824:N855" si="14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14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140"/>
        <v>9.9999999999999645</v>
      </c>
      <c r="J825" s="11">
        <v>0.69444444444444442</v>
      </c>
      <c r="K825" s="11">
        <v>0.70138888888888884</v>
      </c>
      <c r="L825">
        <f t="shared" si="141"/>
        <v>18</v>
      </c>
      <c r="M825" s="5">
        <f t="shared" si="142"/>
        <v>45414.694444444445</v>
      </c>
      <c r="N825" s="5">
        <f t="shared" si="14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14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140"/>
        <v>0</v>
      </c>
      <c r="J826" s="11"/>
      <c r="K826" s="11"/>
      <c r="L826">
        <f t="shared" si="141"/>
        <v>0</v>
      </c>
      <c r="M826" s="5">
        <f t="shared" si="142"/>
        <v>0</v>
      </c>
      <c r="N826" s="5">
        <f t="shared" si="14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14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140"/>
        <v>30.000000000000053</v>
      </c>
      <c r="J827" s="11">
        <v>0.70138888888888884</v>
      </c>
      <c r="K827" s="11">
        <v>0.72222222222222221</v>
      </c>
      <c r="L827">
        <f t="shared" si="141"/>
        <v>16</v>
      </c>
      <c r="M827" s="5">
        <f t="shared" si="142"/>
        <v>45414.701388888891</v>
      </c>
      <c r="N827" s="5">
        <f t="shared" si="14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14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140"/>
        <v>0</v>
      </c>
      <c r="J828" s="11"/>
      <c r="K828" s="11"/>
      <c r="L828">
        <f t="shared" si="141"/>
        <v>0</v>
      </c>
      <c r="M828" s="5">
        <f t="shared" si="142"/>
        <v>0</v>
      </c>
      <c r="N828" s="5">
        <f t="shared" si="14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14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140"/>
        <v>0</v>
      </c>
      <c r="J829" s="11"/>
      <c r="K829" s="11"/>
      <c r="L829">
        <f t="shared" si="141"/>
        <v>0</v>
      </c>
      <c r="M829" s="5">
        <f t="shared" si="142"/>
        <v>0</v>
      </c>
      <c r="N829" s="5">
        <f t="shared" si="14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14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140"/>
        <v>0</v>
      </c>
      <c r="J830" s="11"/>
      <c r="K830" s="11"/>
      <c r="L830">
        <f t="shared" si="141"/>
        <v>0</v>
      </c>
      <c r="M830" s="5">
        <f t="shared" si="142"/>
        <v>0</v>
      </c>
      <c r="N830" s="5">
        <f t="shared" si="14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14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140"/>
        <v>0</v>
      </c>
      <c r="J831" s="11"/>
      <c r="K831" s="11"/>
      <c r="L831">
        <f t="shared" si="141"/>
        <v>0</v>
      </c>
      <c r="M831" s="5">
        <f t="shared" si="142"/>
        <v>0</v>
      </c>
      <c r="N831" s="5">
        <f t="shared" si="14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14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140"/>
        <v>0</v>
      </c>
      <c r="J832" s="11"/>
      <c r="K832" s="11"/>
      <c r="L832">
        <f t="shared" si="141"/>
        <v>0</v>
      </c>
      <c r="M832" s="5">
        <f t="shared" si="142"/>
        <v>0</v>
      </c>
      <c r="N832" s="5">
        <f t="shared" si="14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14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140"/>
        <v>0</v>
      </c>
      <c r="J833" s="11"/>
      <c r="K833" s="11"/>
      <c r="L833">
        <f t="shared" si="141"/>
        <v>0</v>
      </c>
      <c r="M833" s="5">
        <f t="shared" si="142"/>
        <v>0</v>
      </c>
      <c r="N833" s="5">
        <f t="shared" si="14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14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140"/>
        <v>30.000000000000053</v>
      </c>
      <c r="J834" s="11">
        <v>0.66666666666666663</v>
      </c>
      <c r="K834" s="11">
        <v>0.6875</v>
      </c>
      <c r="L834">
        <f t="shared" si="141"/>
        <v>8</v>
      </c>
      <c r="M834" s="5">
        <f t="shared" si="142"/>
        <v>45414.666666666664</v>
      </c>
      <c r="N834" s="5">
        <f t="shared" si="14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14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140"/>
        <v>0</v>
      </c>
      <c r="J835" s="11"/>
      <c r="K835" s="11"/>
      <c r="L835">
        <f t="shared" si="141"/>
        <v>0</v>
      </c>
      <c r="M835" s="5">
        <f t="shared" si="142"/>
        <v>0</v>
      </c>
      <c r="N835" s="5">
        <f t="shared" si="14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14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140"/>
        <v>59.999999999999943</v>
      </c>
      <c r="J836" s="11">
        <v>0.75</v>
      </c>
      <c r="K836" s="11">
        <v>0.79166666666666663</v>
      </c>
      <c r="L836">
        <f t="shared" si="141"/>
        <v>8</v>
      </c>
      <c r="M836" s="5">
        <f t="shared" si="142"/>
        <v>45414.75</v>
      </c>
      <c r="N836" s="5">
        <f t="shared" si="14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14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140"/>
        <v>25.000000000000071</v>
      </c>
      <c r="J837" s="11">
        <v>0.97916666666666663</v>
      </c>
      <c r="K837" s="11">
        <v>0.99652777777777779</v>
      </c>
      <c r="L837">
        <f t="shared" si="141"/>
        <v>6</v>
      </c>
      <c r="M837" s="5">
        <f t="shared" si="142"/>
        <v>45414.979166666664</v>
      </c>
      <c r="N837" s="5">
        <f t="shared" si="14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14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140"/>
        <v>9.9999999999999645</v>
      </c>
      <c r="J838" s="11">
        <v>0.3888888888888889</v>
      </c>
      <c r="K838" s="11">
        <v>0.39583333333333331</v>
      </c>
      <c r="L838">
        <f t="shared" si="141"/>
        <v>6</v>
      </c>
      <c r="M838" s="5">
        <f t="shared" si="142"/>
        <v>45414.388888888891</v>
      </c>
      <c r="N838" s="5">
        <f t="shared" si="14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14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140"/>
        <v>0</v>
      </c>
      <c r="J839" s="11"/>
      <c r="K839" s="11"/>
      <c r="L839">
        <f t="shared" si="141"/>
        <v>0</v>
      </c>
      <c r="M839" s="5">
        <f t="shared" si="142"/>
        <v>0</v>
      </c>
      <c r="N839" s="5">
        <f t="shared" si="14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14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140"/>
        <v>10.000000000000124</v>
      </c>
      <c r="J840" s="11">
        <v>0.57638888888888884</v>
      </c>
      <c r="K840" s="11">
        <v>0.58333333333333337</v>
      </c>
      <c r="L840">
        <f t="shared" si="141"/>
        <v>5</v>
      </c>
      <c r="M840" s="5">
        <f t="shared" si="142"/>
        <v>45414.576388888891</v>
      </c>
      <c r="N840" s="5">
        <f t="shared" si="14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14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140"/>
        <v>40.000000000000014</v>
      </c>
      <c r="J841" s="11">
        <v>0.95138888888888884</v>
      </c>
      <c r="K841" s="11">
        <v>0.97916666666666663</v>
      </c>
      <c r="L841">
        <f t="shared" si="141"/>
        <v>5</v>
      </c>
      <c r="M841" s="5">
        <f t="shared" si="142"/>
        <v>45414.951388888891</v>
      </c>
      <c r="N841" s="5">
        <f t="shared" si="14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14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140"/>
        <v>120.00000000000006</v>
      </c>
      <c r="J842" s="11">
        <v>0.54166666666666663</v>
      </c>
      <c r="K842" s="11">
        <v>0.625</v>
      </c>
      <c r="L842">
        <f t="shared" si="141"/>
        <v>5</v>
      </c>
      <c r="M842" s="5">
        <f t="shared" si="142"/>
        <v>45414.541666666664</v>
      </c>
      <c r="N842" s="5">
        <f t="shared" si="14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14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140"/>
        <v>9.9999999999999645</v>
      </c>
      <c r="J843" s="11">
        <v>0.63194444444444442</v>
      </c>
      <c r="K843" s="11">
        <v>0.63888888888888884</v>
      </c>
      <c r="L843">
        <f t="shared" si="141"/>
        <v>4</v>
      </c>
      <c r="M843" s="5">
        <f t="shared" si="142"/>
        <v>45414.631944444445</v>
      </c>
      <c r="N843" s="5">
        <f t="shared" si="14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14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140"/>
        <v>0</v>
      </c>
      <c r="J844" s="11"/>
      <c r="K844" s="11"/>
      <c r="L844">
        <f t="shared" si="141"/>
        <v>0</v>
      </c>
      <c r="M844" s="5">
        <f t="shared" si="142"/>
        <v>0</v>
      </c>
      <c r="N844" s="5">
        <f t="shared" si="14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14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140"/>
        <v>0</v>
      </c>
      <c r="J845" s="11"/>
      <c r="K845" s="11"/>
      <c r="L845">
        <f t="shared" si="141"/>
        <v>0</v>
      </c>
      <c r="M845" s="5">
        <f t="shared" si="142"/>
        <v>0</v>
      </c>
      <c r="N845" s="5">
        <f t="shared" si="14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14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140"/>
        <v>0</v>
      </c>
      <c r="J846" s="11"/>
      <c r="K846" s="11"/>
      <c r="L846">
        <f t="shared" si="141"/>
        <v>0</v>
      </c>
      <c r="M846" s="5">
        <f t="shared" si="142"/>
        <v>0</v>
      </c>
      <c r="N846" s="5">
        <f t="shared" si="14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14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140"/>
        <v>75.000000000000057</v>
      </c>
      <c r="J847" s="11">
        <v>0.87847222222222221</v>
      </c>
      <c r="K847" s="11">
        <v>0.93055555555555558</v>
      </c>
      <c r="L847">
        <f t="shared" si="141"/>
        <v>4</v>
      </c>
      <c r="M847" s="5">
        <f t="shared" si="142"/>
        <v>45414.878472222219</v>
      </c>
      <c r="N847" s="5">
        <f t="shared" si="14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14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140"/>
        <v>0</v>
      </c>
      <c r="J848" s="11"/>
      <c r="K848" s="11"/>
      <c r="L848">
        <f t="shared" si="141"/>
        <v>0</v>
      </c>
      <c r="M848" s="5">
        <f t="shared" si="142"/>
        <v>0</v>
      </c>
      <c r="N848" s="5">
        <f t="shared" si="14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14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140"/>
        <v>0</v>
      </c>
      <c r="J849" s="11"/>
      <c r="K849" s="11"/>
      <c r="L849">
        <f t="shared" si="141"/>
        <v>0</v>
      </c>
      <c r="M849" s="5">
        <f t="shared" si="142"/>
        <v>0</v>
      </c>
      <c r="N849" s="5">
        <f t="shared" si="14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14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140"/>
        <v>0</v>
      </c>
      <c r="J850" s="11"/>
      <c r="K850" s="11"/>
      <c r="L850">
        <f t="shared" si="141"/>
        <v>0</v>
      </c>
      <c r="M850" s="5">
        <f t="shared" si="142"/>
        <v>0</v>
      </c>
      <c r="N850" s="5">
        <f t="shared" si="14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14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140"/>
        <v>0</v>
      </c>
      <c r="K851" s="11"/>
      <c r="L851">
        <f t="shared" si="141"/>
        <v>0</v>
      </c>
      <c r="M851" s="5">
        <f t="shared" si="142"/>
        <v>0</v>
      </c>
      <c r="N851" s="5">
        <f t="shared" si="14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14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140"/>
        <v>0</v>
      </c>
      <c r="J852" s="11"/>
      <c r="K852" s="11"/>
      <c r="L852">
        <f t="shared" si="141"/>
        <v>0</v>
      </c>
      <c r="M852" s="5">
        <f t="shared" si="142"/>
        <v>0</v>
      </c>
      <c r="N852" s="5">
        <f t="shared" si="14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14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140"/>
        <v>0</v>
      </c>
      <c r="L853">
        <f t="shared" si="141"/>
        <v>0</v>
      </c>
      <c r="M853" s="5">
        <f t="shared" si="142"/>
        <v>0</v>
      </c>
      <c r="N853" s="5">
        <f t="shared" si="14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14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140"/>
        <v>34.999999999999872</v>
      </c>
      <c r="J854" s="11">
        <v>0.83333333333333337</v>
      </c>
      <c r="K854" s="11">
        <v>0.85763888888888884</v>
      </c>
      <c r="L854">
        <f t="shared" si="141"/>
        <v>3</v>
      </c>
      <c r="M854" s="5">
        <f t="shared" si="142"/>
        <v>45414.833333333336</v>
      </c>
      <c r="N854" s="5">
        <f t="shared" si="14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14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140"/>
        <v>9.9999999999999645</v>
      </c>
      <c r="J855" s="11">
        <v>0.6875</v>
      </c>
      <c r="K855" s="11">
        <v>0.69444444444444442</v>
      </c>
      <c r="L855">
        <f t="shared" si="141"/>
        <v>3</v>
      </c>
      <c r="M855" s="5">
        <f t="shared" si="142"/>
        <v>45414.6875</v>
      </c>
      <c r="N855" s="5">
        <f t="shared" si="14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14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145">IF(J856=0, 0, (K856-J856)*1440)</f>
        <v>30.000000000000053</v>
      </c>
      <c r="J856" s="11">
        <v>0.60416666666666663</v>
      </c>
      <c r="K856" s="11">
        <v>0.625</v>
      </c>
      <c r="L856">
        <f t="shared" ref="L856:L876" si="146">IF(I856&gt;0, G856, 0)</f>
        <v>3</v>
      </c>
      <c r="M856" s="5">
        <f t="shared" ref="M856:M886" si="147">IF(I856=0,0,A856+J856)</f>
        <v>45414.604166666664</v>
      </c>
      <c r="N856" s="5">
        <f t="shared" ref="N856:N886" si="14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14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145"/>
        <v>14.999999999999947</v>
      </c>
      <c r="J857" s="11">
        <v>0.93402777777777779</v>
      </c>
      <c r="K857" s="11">
        <v>0.94444444444444442</v>
      </c>
      <c r="L857">
        <f t="shared" si="146"/>
        <v>3</v>
      </c>
      <c r="M857" s="5">
        <f t="shared" si="147"/>
        <v>45414.934027777781</v>
      </c>
      <c r="N857" s="5">
        <f t="shared" si="14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14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145"/>
        <v>0</v>
      </c>
      <c r="J858" s="11"/>
      <c r="K858" s="11"/>
      <c r="L858">
        <f t="shared" si="146"/>
        <v>0</v>
      </c>
      <c r="M858" s="5">
        <f t="shared" si="147"/>
        <v>0</v>
      </c>
      <c r="N858" s="5">
        <f t="shared" si="14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14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145"/>
        <v>0</v>
      </c>
      <c r="J859" s="11"/>
      <c r="K859" s="11"/>
      <c r="L859">
        <f t="shared" si="146"/>
        <v>0</v>
      </c>
      <c r="M859" s="5">
        <f t="shared" si="147"/>
        <v>0</v>
      </c>
      <c r="N859" s="5">
        <f t="shared" si="14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14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145"/>
        <v>0</v>
      </c>
      <c r="L860">
        <f t="shared" si="146"/>
        <v>0</v>
      </c>
      <c r="M860" s="5">
        <f t="shared" si="147"/>
        <v>0</v>
      </c>
      <c r="N860" s="5">
        <f t="shared" si="14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14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145"/>
        <v>0</v>
      </c>
      <c r="J861" s="11"/>
      <c r="K861" s="11"/>
      <c r="L861">
        <f t="shared" si="146"/>
        <v>0</v>
      </c>
      <c r="M861" s="5">
        <f t="shared" si="147"/>
        <v>0</v>
      </c>
      <c r="N861" s="5">
        <f t="shared" si="14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14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145"/>
        <v>0</v>
      </c>
      <c r="J862" s="11"/>
      <c r="K862" s="11"/>
      <c r="L862">
        <f t="shared" si="146"/>
        <v>0</v>
      </c>
      <c r="M862" s="5">
        <f t="shared" si="147"/>
        <v>0</v>
      </c>
      <c r="N862" s="5">
        <f t="shared" si="14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14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145"/>
        <v>90</v>
      </c>
      <c r="J863" s="11">
        <v>0.625</v>
      </c>
      <c r="K863" s="11">
        <v>0.6875</v>
      </c>
      <c r="L863">
        <f t="shared" si="146"/>
        <v>2</v>
      </c>
      <c r="M863" s="5">
        <f t="shared" si="147"/>
        <v>45414.625</v>
      </c>
      <c r="N863" s="5">
        <f t="shared" si="14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14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145"/>
        <v>79.999999999999872</v>
      </c>
      <c r="J864" s="11">
        <v>0.73611111111111116</v>
      </c>
      <c r="K864" s="11">
        <v>0.79166666666666663</v>
      </c>
      <c r="L864">
        <f t="shared" si="146"/>
        <v>2</v>
      </c>
      <c r="M864" s="5">
        <f t="shared" si="147"/>
        <v>45414.736111111109</v>
      </c>
      <c r="N864" s="5">
        <f t="shared" si="14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14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145"/>
        <v>19.999999999999929</v>
      </c>
      <c r="J865" s="11">
        <v>0.86458333333333337</v>
      </c>
      <c r="K865" s="11">
        <v>0.87847222222222221</v>
      </c>
      <c r="L865">
        <f t="shared" si="146"/>
        <v>2</v>
      </c>
      <c r="M865" s="5">
        <f t="shared" si="147"/>
        <v>45414.864583333336</v>
      </c>
      <c r="N865" s="5">
        <f t="shared" si="14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14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145"/>
        <v>0</v>
      </c>
      <c r="J866" s="11"/>
      <c r="K866" s="11"/>
      <c r="L866">
        <f t="shared" si="146"/>
        <v>0</v>
      </c>
      <c r="M866" s="5">
        <f t="shared" si="147"/>
        <v>0</v>
      </c>
      <c r="N866" s="5">
        <f t="shared" si="14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14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145"/>
        <v>0</v>
      </c>
      <c r="J867" s="11"/>
      <c r="K867" s="11"/>
      <c r="L867">
        <f t="shared" si="146"/>
        <v>0</v>
      </c>
      <c r="M867" s="5">
        <f t="shared" si="147"/>
        <v>0</v>
      </c>
      <c r="N867" s="5">
        <f t="shared" si="14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14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145"/>
        <v>0</v>
      </c>
      <c r="J868" s="11"/>
      <c r="K868" s="11"/>
      <c r="L868">
        <f t="shared" si="146"/>
        <v>0</v>
      </c>
      <c r="M868" s="5">
        <f t="shared" si="147"/>
        <v>0</v>
      </c>
      <c r="N868" s="5">
        <f t="shared" si="14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14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145"/>
        <v>0</v>
      </c>
      <c r="J869" s="11"/>
      <c r="K869" s="11"/>
      <c r="L869">
        <f t="shared" si="146"/>
        <v>0</v>
      </c>
      <c r="M869" s="5">
        <f t="shared" si="147"/>
        <v>0</v>
      </c>
      <c r="N869" s="5">
        <f t="shared" si="14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14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145"/>
        <v>0</v>
      </c>
      <c r="J870" s="11"/>
      <c r="K870" s="11"/>
      <c r="L870">
        <f t="shared" si="146"/>
        <v>0</v>
      </c>
      <c r="M870" s="5">
        <f t="shared" si="147"/>
        <v>0</v>
      </c>
      <c r="N870" s="5">
        <f t="shared" si="14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14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145"/>
        <v>0</v>
      </c>
      <c r="J871" s="11"/>
      <c r="K871" s="11"/>
      <c r="L871">
        <f t="shared" si="146"/>
        <v>0</v>
      </c>
      <c r="M871" s="5">
        <f t="shared" si="147"/>
        <v>0</v>
      </c>
      <c r="N871" s="5">
        <f t="shared" si="14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14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145"/>
        <v>9.9999999999999645</v>
      </c>
      <c r="J872" s="11">
        <v>0.41666666666666669</v>
      </c>
      <c r="K872" s="11">
        <v>0.4236111111111111</v>
      </c>
      <c r="L872">
        <f t="shared" si="146"/>
        <v>0</v>
      </c>
      <c r="M872" s="5">
        <f t="shared" si="147"/>
        <v>45414.416666666664</v>
      </c>
      <c r="N872" s="5">
        <f t="shared" si="14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14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145"/>
        <v>9.9999999999999645</v>
      </c>
      <c r="J873" s="11">
        <v>0.52083333333333337</v>
      </c>
      <c r="K873" s="11">
        <v>0.52777777777777779</v>
      </c>
      <c r="L873">
        <f t="shared" si="146"/>
        <v>0</v>
      </c>
      <c r="M873" s="5">
        <f t="shared" si="147"/>
        <v>45414.520833333336</v>
      </c>
      <c r="N873" s="5">
        <f t="shared" si="14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14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145"/>
        <v>4.9999999999999822</v>
      </c>
      <c r="J874" s="11">
        <v>0.93055555555555558</v>
      </c>
      <c r="K874" s="11">
        <v>0.93402777777777779</v>
      </c>
      <c r="L874">
        <f t="shared" si="146"/>
        <v>2</v>
      </c>
      <c r="M874" s="5">
        <f t="shared" si="147"/>
        <v>45414.930555555555</v>
      </c>
      <c r="N874" s="5">
        <f t="shared" si="14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14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145"/>
        <v>9.9999999999999645</v>
      </c>
      <c r="J875" s="11">
        <v>0.94444444444444442</v>
      </c>
      <c r="K875" s="11">
        <v>0.95138888888888884</v>
      </c>
      <c r="L875">
        <f t="shared" si="146"/>
        <v>2</v>
      </c>
      <c r="M875" s="5">
        <f t="shared" si="147"/>
        <v>45414.944444444445</v>
      </c>
      <c r="N875" s="5">
        <f t="shared" si="14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14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145"/>
        <v>25.000000000000071</v>
      </c>
      <c r="J876" s="11">
        <v>0.97916666666666663</v>
      </c>
      <c r="K876" s="11">
        <v>0.99652777777777779</v>
      </c>
      <c r="L876">
        <f t="shared" si="146"/>
        <v>2</v>
      </c>
      <c r="M876" s="5">
        <f t="shared" si="147"/>
        <v>45414.979166666664</v>
      </c>
      <c r="N876" s="5">
        <f t="shared" si="14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14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 t="shared" ref="I877" si="150">IF(J877=0, 0, (K877-J877)*1440)</f>
        <v>5</v>
      </c>
      <c r="J877" s="11">
        <v>1.1574074074074073E-5</v>
      </c>
      <c r="K877" s="11">
        <v>3.4837962962962965E-3</v>
      </c>
      <c r="L877">
        <f t="shared" ref="L877" si="151">IF(I877&gt;0, G877, 0)</f>
        <v>24</v>
      </c>
      <c r="M877" s="5">
        <f t="shared" si="147"/>
        <v>45415.000011574077</v>
      </c>
      <c r="N877" s="5">
        <f t="shared" si="14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 t="shared" ref="S877" si="152"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53">IF(J878=0, 0, (K878-J878)*1440)</f>
        <v>9.9999999999999645</v>
      </c>
      <c r="J878" s="11">
        <v>0.375</v>
      </c>
      <c r="K878" s="11">
        <v>0.38194444444444442</v>
      </c>
      <c r="L878">
        <f t="shared" ref="L878:L927" si="154">IF(I878&gt;0, G878, 0)</f>
        <v>18</v>
      </c>
      <c r="M878" s="5">
        <f t="shared" si="147"/>
        <v>45415.375</v>
      </c>
      <c r="N878" s="5">
        <f t="shared" si="14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55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53"/>
        <v>4.9999999999999822</v>
      </c>
      <c r="J879" s="11">
        <v>0.35416666666666669</v>
      </c>
      <c r="K879" s="11">
        <v>0.3576388888888889</v>
      </c>
      <c r="L879">
        <f t="shared" si="154"/>
        <v>18</v>
      </c>
      <c r="M879" s="5">
        <f t="shared" si="147"/>
        <v>45415.354166666664</v>
      </c>
      <c r="N879" s="5">
        <f t="shared" si="14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55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53"/>
        <v>0</v>
      </c>
      <c r="J880" s="11"/>
      <c r="K880" s="11"/>
      <c r="L880">
        <f t="shared" si="154"/>
        <v>0</v>
      </c>
      <c r="M880" s="5">
        <f t="shared" si="147"/>
        <v>0</v>
      </c>
      <c r="N880" s="5">
        <f t="shared" si="14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55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53"/>
        <v>4.9999999999999822</v>
      </c>
      <c r="J881" s="11">
        <v>0.3576388888888889</v>
      </c>
      <c r="K881" s="11">
        <v>0.3611111111111111</v>
      </c>
      <c r="L881">
        <f t="shared" si="154"/>
        <v>16</v>
      </c>
      <c r="M881" s="5">
        <f t="shared" si="147"/>
        <v>45415.357638888891</v>
      </c>
      <c r="N881" s="5">
        <f t="shared" si="14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55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53"/>
        <v>0</v>
      </c>
      <c r="J882" s="11"/>
      <c r="K882" s="11"/>
      <c r="L882">
        <f t="shared" si="154"/>
        <v>0</v>
      </c>
      <c r="M882" s="5">
        <f t="shared" si="147"/>
        <v>0</v>
      </c>
      <c r="N882" s="5">
        <f t="shared" si="14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55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53"/>
        <v>0</v>
      </c>
      <c r="J883" s="11"/>
      <c r="K883" s="11"/>
      <c r="L883">
        <f t="shared" si="154"/>
        <v>0</v>
      </c>
      <c r="M883" s="5">
        <f t="shared" si="147"/>
        <v>0</v>
      </c>
      <c r="N883" s="5">
        <f t="shared" si="14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55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53"/>
        <v>0</v>
      </c>
      <c r="J884" s="11"/>
      <c r="K884" s="11"/>
      <c r="L884">
        <f t="shared" si="154"/>
        <v>0</v>
      </c>
      <c r="M884" s="5">
        <f t="shared" si="147"/>
        <v>0</v>
      </c>
      <c r="N884" s="5">
        <f t="shared" si="14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55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53"/>
        <v>24.999999999999911</v>
      </c>
      <c r="J885" s="11">
        <v>0.59027777777777779</v>
      </c>
      <c r="K885" s="11">
        <v>0.60763888888888884</v>
      </c>
      <c r="L885">
        <f t="shared" si="154"/>
        <v>10</v>
      </c>
      <c r="M885" s="5">
        <f t="shared" si="147"/>
        <v>45415.590277777781</v>
      </c>
      <c r="N885" s="5">
        <f t="shared" si="14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55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53"/>
        <v>4.9999999999999822</v>
      </c>
      <c r="J886" s="11">
        <v>0.37152777777777779</v>
      </c>
      <c r="K886" s="11">
        <v>0.375</v>
      </c>
      <c r="L886">
        <f t="shared" si="154"/>
        <v>8</v>
      </c>
      <c r="M886" s="5">
        <f t="shared" si="147"/>
        <v>45415.371527777781</v>
      </c>
      <c r="N886" s="5">
        <f t="shared" si="14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55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53"/>
        <v>15.000000000000107</v>
      </c>
      <c r="J887" s="11">
        <v>0.78819444444444442</v>
      </c>
      <c r="K887" s="11">
        <v>0.79861111111111116</v>
      </c>
      <c r="L887">
        <f t="shared" si="154"/>
        <v>8</v>
      </c>
      <c r="M887" s="5">
        <f t="shared" ref="M887:M918" si="156">IF(I887=0,0,A887+J887)</f>
        <v>45415.788194444445</v>
      </c>
      <c r="N887" s="5">
        <f t="shared" ref="N887:N918" si="157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55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53"/>
        <v>4.9999999999999822</v>
      </c>
      <c r="J888" s="11">
        <v>0.72222222222222221</v>
      </c>
      <c r="K888" s="11">
        <v>0.72569444444444442</v>
      </c>
      <c r="L888">
        <f t="shared" si="154"/>
        <v>8</v>
      </c>
      <c r="M888" s="5">
        <f t="shared" si="156"/>
        <v>45415.722222222219</v>
      </c>
      <c r="N888" s="5">
        <f t="shared" si="157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55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53"/>
        <v>0</v>
      </c>
      <c r="J889" s="11"/>
      <c r="K889" s="11"/>
      <c r="L889">
        <f t="shared" si="154"/>
        <v>0</v>
      </c>
      <c r="M889" s="5">
        <f t="shared" si="156"/>
        <v>0</v>
      </c>
      <c r="N889" s="5">
        <f t="shared" si="157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55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53"/>
        <v>70.000000000000071</v>
      </c>
      <c r="J890" s="11">
        <v>0.625</v>
      </c>
      <c r="K890" s="11">
        <v>0.67361111111111116</v>
      </c>
      <c r="L890">
        <f t="shared" si="154"/>
        <v>7</v>
      </c>
      <c r="M890" s="5">
        <f t="shared" si="156"/>
        <v>45415.625</v>
      </c>
      <c r="N890" s="5">
        <f t="shared" si="157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55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53"/>
        <v>0</v>
      </c>
      <c r="J891" s="11"/>
      <c r="K891" s="11"/>
      <c r="L891">
        <f t="shared" si="154"/>
        <v>0</v>
      </c>
      <c r="M891" s="5">
        <f t="shared" si="156"/>
        <v>0</v>
      </c>
      <c r="N891" s="5">
        <f t="shared" si="157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55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53"/>
        <v>29.999999999999893</v>
      </c>
      <c r="J892" s="11">
        <v>0.68055555555555558</v>
      </c>
      <c r="K892" s="11">
        <v>0.70138888888888884</v>
      </c>
      <c r="L892">
        <f t="shared" si="154"/>
        <v>6</v>
      </c>
      <c r="M892" s="5">
        <f t="shared" si="156"/>
        <v>45415.680555555555</v>
      </c>
      <c r="N892" s="5">
        <f t="shared" si="157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55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53"/>
        <v>0</v>
      </c>
      <c r="J893" s="11"/>
      <c r="K893" s="11"/>
      <c r="L893">
        <f t="shared" si="154"/>
        <v>0</v>
      </c>
      <c r="M893" s="5">
        <f t="shared" si="156"/>
        <v>0</v>
      </c>
      <c r="N893" s="5">
        <f t="shared" si="157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55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53"/>
        <v>9.9999999999999645</v>
      </c>
      <c r="J894" s="11">
        <v>0.40625</v>
      </c>
      <c r="K894" s="11">
        <v>0.41319444444444442</v>
      </c>
      <c r="L894">
        <f t="shared" si="154"/>
        <v>6</v>
      </c>
      <c r="M894" s="5">
        <f t="shared" si="156"/>
        <v>45415.40625</v>
      </c>
      <c r="N894" s="5">
        <f t="shared" si="157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55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53"/>
        <v>24.999999999999911</v>
      </c>
      <c r="J895" s="11">
        <v>0.73958333333333337</v>
      </c>
      <c r="K895" s="11">
        <v>0.75694444444444442</v>
      </c>
      <c r="L895">
        <f t="shared" si="154"/>
        <v>5</v>
      </c>
      <c r="M895" s="5">
        <f t="shared" si="156"/>
        <v>45415.739583333336</v>
      </c>
      <c r="N895" s="5">
        <f t="shared" si="157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55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53"/>
        <v>4.9999999999999822</v>
      </c>
      <c r="J896" s="11">
        <v>0.3611111111111111</v>
      </c>
      <c r="K896" s="11">
        <v>0.36458333333333331</v>
      </c>
      <c r="L896">
        <f t="shared" si="154"/>
        <v>5</v>
      </c>
      <c r="M896" s="5">
        <f t="shared" si="156"/>
        <v>45415.361111111109</v>
      </c>
      <c r="N896" s="5">
        <f t="shared" si="157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55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53"/>
        <v>90</v>
      </c>
      <c r="J897" s="11">
        <v>0.42708333333333331</v>
      </c>
      <c r="K897" s="11">
        <v>0.48958333333333331</v>
      </c>
      <c r="L897">
        <f t="shared" si="154"/>
        <v>5</v>
      </c>
      <c r="M897" s="5">
        <f t="shared" si="156"/>
        <v>45415.427083333336</v>
      </c>
      <c r="N897" s="5">
        <f t="shared" si="157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55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53"/>
        <v>94.999999999999986</v>
      </c>
      <c r="J898" s="11">
        <v>0.50694444444444442</v>
      </c>
      <c r="K898" s="11">
        <v>0.57291666666666663</v>
      </c>
      <c r="L898">
        <f t="shared" si="154"/>
        <v>5</v>
      </c>
      <c r="M898" s="5">
        <f t="shared" si="156"/>
        <v>45415.506944444445</v>
      </c>
      <c r="N898" s="5">
        <f t="shared" si="157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55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53"/>
        <v>45</v>
      </c>
      <c r="J899" s="11">
        <v>0.84375</v>
      </c>
      <c r="K899" s="11">
        <v>0.875</v>
      </c>
      <c r="L899">
        <f t="shared" si="154"/>
        <v>4</v>
      </c>
      <c r="M899" s="5">
        <f t="shared" si="156"/>
        <v>45415.84375</v>
      </c>
      <c r="N899" s="5">
        <f t="shared" si="157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55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53"/>
        <v>24.999999999999993</v>
      </c>
      <c r="J900" s="11">
        <v>0.3888888888888889</v>
      </c>
      <c r="K900" s="11">
        <v>0.40625</v>
      </c>
      <c r="L900">
        <f t="shared" si="154"/>
        <v>4</v>
      </c>
      <c r="M900" s="5">
        <f t="shared" si="156"/>
        <v>45415.388888888891</v>
      </c>
      <c r="N900" s="5">
        <f t="shared" si="157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55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53"/>
        <v>0</v>
      </c>
      <c r="J901" s="11"/>
      <c r="K901" s="11"/>
      <c r="L901">
        <f t="shared" si="154"/>
        <v>0</v>
      </c>
      <c r="M901" s="5">
        <f t="shared" si="156"/>
        <v>0</v>
      </c>
      <c r="N901" s="5">
        <f t="shared" si="157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55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53"/>
        <v>0</v>
      </c>
      <c r="J902" s="11"/>
      <c r="K902" s="11"/>
      <c r="L902">
        <f t="shared" si="154"/>
        <v>0</v>
      </c>
      <c r="M902" s="5">
        <f t="shared" si="156"/>
        <v>0</v>
      </c>
      <c r="N902" s="5">
        <f t="shared" si="157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55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53"/>
        <v>0</v>
      </c>
      <c r="J903" s="11"/>
      <c r="K903" s="11"/>
      <c r="L903">
        <f t="shared" si="154"/>
        <v>0</v>
      </c>
      <c r="M903" s="5">
        <f t="shared" si="156"/>
        <v>0</v>
      </c>
      <c r="N903" s="5">
        <f t="shared" si="157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55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53"/>
        <v>0</v>
      </c>
      <c r="J904" s="11"/>
      <c r="K904" s="11"/>
      <c r="L904">
        <f t="shared" si="154"/>
        <v>0</v>
      </c>
      <c r="M904" s="5">
        <f t="shared" si="156"/>
        <v>0</v>
      </c>
      <c r="N904" s="5">
        <f t="shared" si="157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55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53"/>
        <v>0</v>
      </c>
      <c r="K905" s="11"/>
      <c r="L905">
        <f t="shared" si="154"/>
        <v>0</v>
      </c>
      <c r="M905" s="5">
        <f t="shared" si="156"/>
        <v>0</v>
      </c>
      <c r="N905" s="5">
        <f t="shared" si="157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55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53"/>
        <v>0</v>
      </c>
      <c r="J906" s="11"/>
      <c r="K906" s="11"/>
      <c r="L906">
        <f t="shared" si="154"/>
        <v>0</v>
      </c>
      <c r="M906" s="5">
        <f t="shared" si="156"/>
        <v>0</v>
      </c>
      <c r="N906" s="5">
        <f t="shared" si="157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55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53"/>
        <v>10.000000000000044</v>
      </c>
      <c r="J907" s="11">
        <v>0.36458333333333331</v>
      </c>
      <c r="K907" s="11">
        <v>0.37152777777777779</v>
      </c>
      <c r="L907">
        <f t="shared" si="154"/>
        <v>3</v>
      </c>
      <c r="M907" s="5">
        <f t="shared" si="156"/>
        <v>45415.364583333336</v>
      </c>
      <c r="N907" s="5">
        <f t="shared" si="157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55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53"/>
        <v>0</v>
      </c>
      <c r="J908" s="11"/>
      <c r="K908" s="11"/>
      <c r="L908">
        <f t="shared" si="154"/>
        <v>0</v>
      </c>
      <c r="M908" s="5">
        <f t="shared" si="156"/>
        <v>0</v>
      </c>
      <c r="N908" s="5">
        <f t="shared" si="157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55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53"/>
        <v>0</v>
      </c>
      <c r="J909" s="11"/>
      <c r="K909" s="11"/>
      <c r="L909">
        <f t="shared" si="154"/>
        <v>0</v>
      </c>
      <c r="M909" s="5">
        <f t="shared" si="156"/>
        <v>0</v>
      </c>
      <c r="N909" s="5">
        <f t="shared" si="157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55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53"/>
        <v>0</v>
      </c>
      <c r="L910">
        <f t="shared" si="154"/>
        <v>0</v>
      </c>
      <c r="M910" s="5">
        <f t="shared" si="156"/>
        <v>0</v>
      </c>
      <c r="N910" s="5">
        <f t="shared" si="157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55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53"/>
        <v>0</v>
      </c>
      <c r="J911" s="11"/>
      <c r="K911" s="11"/>
      <c r="L911">
        <f t="shared" si="154"/>
        <v>0</v>
      </c>
      <c r="M911" s="5">
        <f t="shared" si="156"/>
        <v>0</v>
      </c>
      <c r="N911" s="5">
        <f t="shared" si="157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55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53"/>
        <v>0</v>
      </c>
      <c r="J912" s="11"/>
      <c r="K912" s="11"/>
      <c r="L912">
        <f t="shared" si="154"/>
        <v>0</v>
      </c>
      <c r="M912" s="5">
        <f t="shared" si="156"/>
        <v>0</v>
      </c>
      <c r="N912" s="5">
        <f t="shared" si="157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55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53"/>
        <v>0</v>
      </c>
      <c r="J913" s="11"/>
      <c r="K913" s="11"/>
      <c r="L913">
        <f t="shared" si="154"/>
        <v>0</v>
      </c>
      <c r="M913" s="5">
        <f t="shared" si="156"/>
        <v>0</v>
      </c>
      <c r="N913" s="5">
        <f t="shared" si="157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55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53"/>
        <v>39.999999999999936</v>
      </c>
      <c r="J914" s="11">
        <v>0.32291666666666669</v>
      </c>
      <c r="K914" s="11">
        <v>0.35069444444444442</v>
      </c>
      <c r="L914">
        <f t="shared" si="154"/>
        <v>2</v>
      </c>
      <c r="M914" s="5">
        <f t="shared" si="156"/>
        <v>45415.322916666664</v>
      </c>
      <c r="N914" s="5">
        <f t="shared" si="157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55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53"/>
        <v>104.99999999999994</v>
      </c>
      <c r="J915" s="11">
        <v>0.78125</v>
      </c>
      <c r="K915" s="11">
        <v>0.85416666666666663</v>
      </c>
      <c r="L915">
        <f t="shared" si="154"/>
        <v>2</v>
      </c>
      <c r="M915" s="5">
        <f t="shared" si="156"/>
        <v>45415.78125</v>
      </c>
      <c r="N915" s="5">
        <f t="shared" si="157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55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53"/>
        <v>70.000000000000071</v>
      </c>
      <c r="J916" s="11">
        <v>0.625</v>
      </c>
      <c r="K916" s="11">
        <v>0.67361111111111116</v>
      </c>
      <c r="L916">
        <f t="shared" si="154"/>
        <v>2</v>
      </c>
      <c r="M916" s="5">
        <f t="shared" si="156"/>
        <v>45415.625</v>
      </c>
      <c r="N916" s="5">
        <f t="shared" si="157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55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53"/>
        <v>29.999999999999972</v>
      </c>
      <c r="J917" s="11">
        <v>0.3576388888888889</v>
      </c>
      <c r="K917" s="11">
        <v>0.37847222222222221</v>
      </c>
      <c r="L917">
        <f t="shared" si="154"/>
        <v>2</v>
      </c>
      <c r="M917" s="5">
        <f t="shared" si="156"/>
        <v>45415.357638888891</v>
      </c>
      <c r="N917" s="5">
        <f t="shared" si="157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55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53"/>
        <v>0</v>
      </c>
      <c r="J918" s="11"/>
      <c r="K918" s="11"/>
      <c r="L918">
        <f t="shared" si="154"/>
        <v>0</v>
      </c>
      <c r="M918" s="5">
        <f t="shared" si="156"/>
        <v>0</v>
      </c>
      <c r="N918" s="5">
        <f t="shared" si="157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55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53"/>
        <v>0</v>
      </c>
      <c r="J919" s="11"/>
      <c r="K919" s="11"/>
      <c r="L919">
        <f t="shared" si="154"/>
        <v>0</v>
      </c>
      <c r="M919" s="5">
        <f t="shared" ref="M919:M927" si="158">IF(I919=0,0,A919+J919)</f>
        <v>0</v>
      </c>
      <c r="N919" s="5">
        <f t="shared" ref="N919:N927" si="159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55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53"/>
        <v>0</v>
      </c>
      <c r="J920" s="11"/>
      <c r="K920" s="11"/>
      <c r="L920">
        <f t="shared" si="154"/>
        <v>0</v>
      </c>
      <c r="M920" s="5">
        <f t="shared" si="158"/>
        <v>0</v>
      </c>
      <c r="N920" s="5">
        <f t="shared" si="159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55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53"/>
        <v>0</v>
      </c>
      <c r="J921" s="11"/>
      <c r="K921" s="11"/>
      <c r="L921">
        <f t="shared" si="154"/>
        <v>0</v>
      </c>
      <c r="M921" s="5">
        <f t="shared" si="158"/>
        <v>0</v>
      </c>
      <c r="N921" s="5">
        <f t="shared" si="159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55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53"/>
        <v>15.000000000000107</v>
      </c>
      <c r="J922" s="11">
        <v>0.76388888888888884</v>
      </c>
      <c r="K922" s="11">
        <v>0.77430555555555558</v>
      </c>
      <c r="L922">
        <f t="shared" si="154"/>
        <v>0</v>
      </c>
      <c r="M922" s="5">
        <f t="shared" si="158"/>
        <v>45415.763888888891</v>
      </c>
      <c r="N922" s="5">
        <f t="shared" si="159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55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53"/>
        <v>9.9999999999999645</v>
      </c>
      <c r="J923" s="11">
        <v>0.34027777777777779</v>
      </c>
      <c r="K923" s="11">
        <v>0.34722222222222221</v>
      </c>
      <c r="L923">
        <f t="shared" si="154"/>
        <v>0</v>
      </c>
      <c r="M923" s="5">
        <f t="shared" si="158"/>
        <v>45415.340277777781</v>
      </c>
      <c r="N923" s="5">
        <f t="shared" si="159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55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53"/>
        <v>4.9999999999999822</v>
      </c>
      <c r="J924" s="11">
        <v>0.41666666666666669</v>
      </c>
      <c r="K924" s="11">
        <v>0.4201388888888889</v>
      </c>
      <c r="L924">
        <f t="shared" si="154"/>
        <v>0</v>
      </c>
      <c r="M924" s="5">
        <f t="shared" si="158"/>
        <v>45415.416666666664</v>
      </c>
      <c r="N924" s="5">
        <f t="shared" si="159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55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53"/>
        <v>0</v>
      </c>
      <c r="J925" s="11"/>
      <c r="K925" s="11"/>
      <c r="L925">
        <f t="shared" si="154"/>
        <v>0</v>
      </c>
      <c r="M925" s="5">
        <f t="shared" si="158"/>
        <v>0</v>
      </c>
      <c r="N925" s="5">
        <f t="shared" si="159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55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53"/>
        <v>900</v>
      </c>
      <c r="J926" s="11">
        <v>0.29166666666666669</v>
      </c>
      <c r="K926" s="11">
        <v>0.91666666666666663</v>
      </c>
      <c r="L926">
        <f t="shared" si="154"/>
        <v>5</v>
      </c>
      <c r="M926" s="5">
        <f t="shared" si="158"/>
        <v>45416.291666666664</v>
      </c>
      <c r="N926" s="5">
        <f t="shared" si="159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55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53"/>
        <v>870.00000000000011</v>
      </c>
      <c r="J927" s="11">
        <v>0.33333333333333331</v>
      </c>
      <c r="K927" s="11">
        <v>0.9375</v>
      </c>
      <c r="L927">
        <f t="shared" si="154"/>
        <v>5</v>
      </c>
      <c r="M927" s="5">
        <f t="shared" si="158"/>
        <v>45417.333333333336</v>
      </c>
      <c r="N927" s="5">
        <f t="shared" si="159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55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60">IF(J928=0, 0, (K928-J928)*1440)</f>
        <v>0</v>
      </c>
      <c r="J928" s="11"/>
      <c r="K928" s="11"/>
      <c r="L928">
        <f t="shared" ref="L928:L966" si="161">IF(I928&gt;0, G928, 0)</f>
        <v>0</v>
      </c>
      <c r="M928" s="5">
        <f t="shared" ref="M928:M966" si="162">IF(I928=0,0,A928+J928)</f>
        <v>0</v>
      </c>
      <c r="N928" s="5">
        <f t="shared" ref="N928:N966" si="163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64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60"/>
        <v>0</v>
      </c>
      <c r="J929" s="11"/>
      <c r="K929" s="11"/>
      <c r="L929">
        <f t="shared" si="161"/>
        <v>0</v>
      </c>
      <c r="M929" s="5">
        <f t="shared" si="162"/>
        <v>0</v>
      </c>
      <c r="N929" s="5">
        <f t="shared" si="163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64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60"/>
        <v>9.9999999999999645</v>
      </c>
      <c r="J930" s="11">
        <v>0.84722222222222221</v>
      </c>
      <c r="K930" s="11">
        <v>0.85416666666666663</v>
      </c>
      <c r="L930">
        <f t="shared" si="161"/>
        <v>18</v>
      </c>
      <c r="M930" s="5">
        <f t="shared" si="162"/>
        <v>45418.847222222219</v>
      </c>
      <c r="N930" s="5">
        <f t="shared" si="163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64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60"/>
        <v>14.999999999999947</v>
      </c>
      <c r="J931" s="11">
        <v>0.83680555555555558</v>
      </c>
      <c r="K931" s="11">
        <v>0.84722222222222221</v>
      </c>
      <c r="L931">
        <f t="shared" si="161"/>
        <v>16</v>
      </c>
      <c r="M931" s="5">
        <f t="shared" si="162"/>
        <v>45418.836805555555</v>
      </c>
      <c r="N931" s="5">
        <f t="shared" si="163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64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60"/>
        <v>0</v>
      </c>
      <c r="J932" s="11"/>
      <c r="K932" s="11"/>
      <c r="L932">
        <f t="shared" si="161"/>
        <v>0</v>
      </c>
      <c r="M932" s="5">
        <f t="shared" si="162"/>
        <v>0</v>
      </c>
      <c r="N932" s="5">
        <f t="shared" si="163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64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60"/>
        <v>0</v>
      </c>
      <c r="J933" s="11"/>
      <c r="K933" s="11"/>
      <c r="L933">
        <f t="shared" si="161"/>
        <v>0</v>
      </c>
      <c r="M933" s="5">
        <f t="shared" si="162"/>
        <v>0</v>
      </c>
      <c r="N933" s="5">
        <f t="shared" si="163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64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60"/>
        <v>0</v>
      </c>
      <c r="J934" s="11"/>
      <c r="K934" s="11"/>
      <c r="L934">
        <f t="shared" si="161"/>
        <v>0</v>
      </c>
      <c r="M934" s="5">
        <f t="shared" si="162"/>
        <v>0</v>
      </c>
      <c r="N934" s="5">
        <f t="shared" si="163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64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60"/>
        <v>0</v>
      </c>
      <c r="J935" s="11"/>
      <c r="K935" s="11"/>
      <c r="L935">
        <f t="shared" si="161"/>
        <v>0</v>
      </c>
      <c r="M935" s="5">
        <f t="shared" si="162"/>
        <v>0</v>
      </c>
      <c r="N935" s="5">
        <f t="shared" si="163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64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60"/>
        <v>0</v>
      </c>
      <c r="J936" s="11"/>
      <c r="K936" s="11"/>
      <c r="L936">
        <f t="shared" si="161"/>
        <v>0</v>
      </c>
      <c r="M936" s="5">
        <f t="shared" si="162"/>
        <v>0</v>
      </c>
      <c r="N936" s="5">
        <f t="shared" si="163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64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60"/>
        <v>5.0000000000001421</v>
      </c>
      <c r="J937" s="11">
        <v>0.76388888888888884</v>
      </c>
      <c r="K937" s="11">
        <v>0.76736111111111116</v>
      </c>
      <c r="L937">
        <f t="shared" si="161"/>
        <v>8</v>
      </c>
      <c r="M937" s="5">
        <f t="shared" si="162"/>
        <v>45418.763888888891</v>
      </c>
      <c r="N937" s="5">
        <f t="shared" si="163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64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60"/>
        <v>0</v>
      </c>
      <c r="J938" s="11"/>
      <c r="K938" s="11"/>
      <c r="L938">
        <f t="shared" si="161"/>
        <v>0</v>
      </c>
      <c r="M938" s="5">
        <f t="shared" si="162"/>
        <v>0</v>
      </c>
      <c r="N938" s="5">
        <f t="shared" si="163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64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60"/>
        <v>0</v>
      </c>
      <c r="J939" s="11"/>
      <c r="K939" s="11"/>
      <c r="L939">
        <f t="shared" si="161"/>
        <v>0</v>
      </c>
      <c r="M939" s="5">
        <f t="shared" si="162"/>
        <v>0</v>
      </c>
      <c r="N939" s="5">
        <f t="shared" si="163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64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60"/>
        <v>15.000000000000027</v>
      </c>
      <c r="J940" s="11">
        <v>0.3888888888888889</v>
      </c>
      <c r="K940" s="11">
        <v>0.39930555555555558</v>
      </c>
      <c r="L940">
        <f t="shared" si="161"/>
        <v>6</v>
      </c>
      <c r="M940" s="5">
        <f t="shared" si="162"/>
        <v>45418.388888888891</v>
      </c>
      <c r="N940" s="5">
        <f t="shared" si="163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64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60"/>
        <v>0</v>
      </c>
      <c r="J941" s="11"/>
      <c r="K941" s="11"/>
      <c r="L941">
        <f t="shared" si="161"/>
        <v>0</v>
      </c>
      <c r="M941" s="5">
        <f t="shared" si="162"/>
        <v>0</v>
      </c>
      <c r="N941" s="5">
        <f t="shared" si="163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64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60"/>
        <v>539.99999999999989</v>
      </c>
      <c r="J942" s="11">
        <v>0.35416666666666669</v>
      </c>
      <c r="K942" s="11">
        <v>0.72916666666666663</v>
      </c>
      <c r="L942">
        <f t="shared" si="161"/>
        <v>5</v>
      </c>
      <c r="M942" s="5">
        <f t="shared" si="162"/>
        <v>45418.354166666664</v>
      </c>
      <c r="N942" s="5">
        <f t="shared" si="163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64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60"/>
        <v>0</v>
      </c>
      <c r="J943" s="11"/>
      <c r="K943" s="11"/>
      <c r="L943">
        <f t="shared" si="161"/>
        <v>0</v>
      </c>
      <c r="M943" s="5">
        <f t="shared" si="162"/>
        <v>0</v>
      </c>
      <c r="N943" s="5">
        <f t="shared" si="163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64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60"/>
        <v>0</v>
      </c>
      <c r="J944" s="11"/>
      <c r="K944" s="11"/>
      <c r="L944">
        <f t="shared" si="161"/>
        <v>0</v>
      </c>
      <c r="M944" s="5">
        <f t="shared" si="162"/>
        <v>0</v>
      </c>
      <c r="N944" s="5">
        <f t="shared" si="163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64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60"/>
        <v>0</v>
      </c>
      <c r="J945" s="11"/>
      <c r="K945" s="11"/>
      <c r="L945">
        <f t="shared" si="161"/>
        <v>0</v>
      </c>
      <c r="M945" s="5">
        <f t="shared" si="162"/>
        <v>0</v>
      </c>
      <c r="N945" s="5">
        <f t="shared" si="163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64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60"/>
        <v>0</v>
      </c>
      <c r="J946" s="11"/>
      <c r="K946" s="11"/>
      <c r="L946">
        <f t="shared" si="161"/>
        <v>0</v>
      </c>
      <c r="M946" s="5">
        <f t="shared" si="162"/>
        <v>0</v>
      </c>
      <c r="N946" s="5">
        <f t="shared" si="163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64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60"/>
        <v>0</v>
      </c>
      <c r="J947" s="11"/>
      <c r="K947" s="11"/>
      <c r="L947">
        <f t="shared" si="161"/>
        <v>0</v>
      </c>
      <c r="M947" s="5">
        <f t="shared" si="162"/>
        <v>0</v>
      </c>
      <c r="N947" s="5">
        <f t="shared" si="163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64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60"/>
        <v>0</v>
      </c>
      <c r="J948" s="11"/>
      <c r="K948" s="11"/>
      <c r="L948">
        <f t="shared" si="161"/>
        <v>0</v>
      </c>
      <c r="M948" s="5">
        <f t="shared" si="162"/>
        <v>0</v>
      </c>
      <c r="N948" s="5">
        <f t="shared" si="163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64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60"/>
        <v>0</v>
      </c>
      <c r="K949" s="11"/>
      <c r="L949">
        <f t="shared" si="161"/>
        <v>0</v>
      </c>
      <c r="M949" s="5">
        <f t="shared" si="162"/>
        <v>0</v>
      </c>
      <c r="N949" s="5">
        <f t="shared" si="163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64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60"/>
        <v>0</v>
      </c>
      <c r="J950" s="11"/>
      <c r="K950" s="11"/>
      <c r="L950">
        <f t="shared" si="161"/>
        <v>0</v>
      </c>
      <c r="M950" s="5">
        <f t="shared" si="162"/>
        <v>0</v>
      </c>
      <c r="N950" s="5">
        <f t="shared" si="163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64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60"/>
        <v>0</v>
      </c>
      <c r="J951" s="11"/>
      <c r="K951" s="11"/>
      <c r="L951">
        <f t="shared" si="161"/>
        <v>0</v>
      </c>
      <c r="M951" s="5">
        <f t="shared" si="162"/>
        <v>0</v>
      </c>
      <c r="N951" s="5">
        <f t="shared" si="163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64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60"/>
        <v>0</v>
      </c>
      <c r="J952" s="11"/>
      <c r="K952" s="11"/>
      <c r="L952">
        <f t="shared" si="161"/>
        <v>0</v>
      </c>
      <c r="M952" s="5">
        <f t="shared" si="162"/>
        <v>0</v>
      </c>
      <c r="N952" s="5">
        <f t="shared" si="163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64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60"/>
        <v>0</v>
      </c>
      <c r="J953" s="11"/>
      <c r="K953" s="11"/>
      <c r="L953">
        <f t="shared" si="161"/>
        <v>0</v>
      </c>
      <c r="M953" s="5">
        <f t="shared" si="162"/>
        <v>0</v>
      </c>
      <c r="N953" s="5">
        <f t="shared" si="163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64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60"/>
        <v>0</v>
      </c>
      <c r="L954">
        <f t="shared" si="161"/>
        <v>0</v>
      </c>
      <c r="M954" s="5">
        <f t="shared" si="162"/>
        <v>0</v>
      </c>
      <c r="N954" s="5">
        <f t="shared" si="163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64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60"/>
        <v>0</v>
      </c>
      <c r="J955" s="11"/>
      <c r="K955" s="11"/>
      <c r="L955">
        <f t="shared" si="161"/>
        <v>0</v>
      </c>
      <c r="M955" s="5">
        <f t="shared" si="162"/>
        <v>0</v>
      </c>
      <c r="N955" s="5">
        <f t="shared" si="163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64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60"/>
        <v>0</v>
      </c>
      <c r="J956" s="11"/>
      <c r="K956" s="11"/>
      <c r="L956">
        <f t="shared" si="161"/>
        <v>0</v>
      </c>
      <c r="M956" s="5">
        <f t="shared" si="162"/>
        <v>0</v>
      </c>
      <c r="N956" s="5">
        <f t="shared" si="163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64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60"/>
        <v>0</v>
      </c>
      <c r="J957" s="11"/>
      <c r="K957" s="11"/>
      <c r="L957">
        <f t="shared" si="161"/>
        <v>0</v>
      </c>
      <c r="M957" s="5">
        <f t="shared" si="162"/>
        <v>0</v>
      </c>
      <c r="N957" s="5">
        <f t="shared" si="163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64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60"/>
        <v>49.999999999999986</v>
      </c>
      <c r="J958" s="11">
        <v>0.8125</v>
      </c>
      <c r="K958" s="11">
        <v>0.84722222222222221</v>
      </c>
      <c r="L958">
        <f t="shared" si="161"/>
        <v>2</v>
      </c>
      <c r="M958" s="5">
        <f t="shared" si="162"/>
        <v>45418.8125</v>
      </c>
      <c r="N958" s="5">
        <f t="shared" si="163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64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60"/>
        <v>0</v>
      </c>
      <c r="J959" s="11"/>
      <c r="K959" s="11"/>
      <c r="L959">
        <f t="shared" si="161"/>
        <v>0</v>
      </c>
      <c r="M959" s="5">
        <f t="shared" si="162"/>
        <v>0</v>
      </c>
      <c r="N959" s="5">
        <f t="shared" si="163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64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60"/>
        <v>0</v>
      </c>
      <c r="J960" s="11"/>
      <c r="K960" s="11"/>
      <c r="L960">
        <f t="shared" si="161"/>
        <v>0</v>
      </c>
      <c r="M960" s="5">
        <f t="shared" si="162"/>
        <v>0</v>
      </c>
      <c r="N960" s="5">
        <f t="shared" si="163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64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60"/>
        <v>0</v>
      </c>
      <c r="J961" s="11"/>
      <c r="K961" s="11"/>
      <c r="L961">
        <f t="shared" si="161"/>
        <v>0</v>
      </c>
      <c r="M961" s="5">
        <f t="shared" si="162"/>
        <v>0</v>
      </c>
      <c r="N961" s="5">
        <f t="shared" si="163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64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60"/>
        <v>0</v>
      </c>
      <c r="J962" s="11"/>
      <c r="K962" s="11"/>
      <c r="L962">
        <f t="shared" si="161"/>
        <v>0</v>
      </c>
      <c r="M962" s="5">
        <f t="shared" si="162"/>
        <v>0</v>
      </c>
      <c r="N962" s="5">
        <f t="shared" si="163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64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60"/>
        <v>0</v>
      </c>
      <c r="J963" s="11"/>
      <c r="K963" s="11"/>
      <c r="L963">
        <f t="shared" si="161"/>
        <v>0</v>
      </c>
      <c r="M963" s="5">
        <f t="shared" si="162"/>
        <v>0</v>
      </c>
      <c r="N963" s="5">
        <f t="shared" si="163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64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60"/>
        <v>14.999999999999947</v>
      </c>
      <c r="J964" s="11">
        <v>0.5</v>
      </c>
      <c r="K964" s="11">
        <v>0.51041666666666663</v>
      </c>
      <c r="L964">
        <f t="shared" si="161"/>
        <v>0</v>
      </c>
      <c r="M964" s="5">
        <f t="shared" si="162"/>
        <v>45418.5</v>
      </c>
      <c r="N964" s="5">
        <f t="shared" si="163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64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60"/>
        <v>29.999999999999893</v>
      </c>
      <c r="J965" s="11">
        <v>0.58333333333333337</v>
      </c>
      <c r="K965" s="11">
        <v>0.60416666666666663</v>
      </c>
      <c r="L965">
        <f t="shared" si="161"/>
        <v>0</v>
      </c>
      <c r="M965" s="5">
        <f t="shared" si="162"/>
        <v>45418.583333333336</v>
      </c>
      <c r="N965" s="5">
        <f t="shared" si="163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64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60"/>
        <v>90</v>
      </c>
      <c r="J966" s="11">
        <v>0.73611111111111116</v>
      </c>
      <c r="K966" s="11">
        <v>0.79861111111111116</v>
      </c>
      <c r="L966">
        <f t="shared" si="161"/>
        <v>2</v>
      </c>
      <c r="M966" s="5">
        <f t="shared" si="162"/>
        <v>45418.736111111109</v>
      </c>
      <c r="N966" s="5">
        <f t="shared" si="163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64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65">IF(J967=0, 0, (K967-J967)*1440)</f>
        <v>0</v>
      </c>
      <c r="L967">
        <f t="shared" ref="L967" si="166">IF(I967&gt;0, G967, 0)</f>
        <v>0</v>
      </c>
      <c r="M967" s="5">
        <f t="shared" ref="M967" si="167">IF(I967=0,0,A967+J967)</f>
        <v>0</v>
      </c>
      <c r="N967" s="5">
        <f t="shared" ref="N967" si="168"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 t="shared" ref="S967" si="169"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65"/>
        <v>0</v>
      </c>
      <c r="J968" s="11"/>
      <c r="K968" s="11"/>
      <c r="L968">
        <f t="shared" ref="L968:L1005" si="170">IF(I968&gt;0, G968, 0)</f>
        <v>0</v>
      </c>
      <c r="M968" s="5">
        <f t="shared" ref="M968:M1005" si="171">IF(I968=0,0,A968+J968)</f>
        <v>0</v>
      </c>
      <c r="N968" s="5">
        <f t="shared" ref="N968:N1005" si="172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73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65"/>
        <v>0</v>
      </c>
      <c r="J969" s="11"/>
      <c r="K969" s="11"/>
      <c r="L969">
        <f t="shared" si="170"/>
        <v>0</v>
      </c>
      <c r="M969" s="5">
        <f t="shared" si="171"/>
        <v>0</v>
      </c>
      <c r="N969" s="5">
        <f t="shared" si="172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73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65"/>
        <v>19.999999999999929</v>
      </c>
      <c r="J970" s="11">
        <v>0.64583333333333337</v>
      </c>
      <c r="K970" s="11">
        <v>0.65972222222222221</v>
      </c>
      <c r="L970">
        <f t="shared" si="170"/>
        <v>18</v>
      </c>
      <c r="M970" s="5">
        <f t="shared" si="171"/>
        <v>45425.645833333336</v>
      </c>
      <c r="N970" s="5">
        <f t="shared" si="172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73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65"/>
        <v>4.9999999999999822</v>
      </c>
      <c r="J971" s="11">
        <v>0.65972222222222221</v>
      </c>
      <c r="K971" s="11">
        <v>0.66319444444444442</v>
      </c>
      <c r="L971">
        <f t="shared" si="170"/>
        <v>16</v>
      </c>
      <c r="M971" s="5">
        <f t="shared" si="171"/>
        <v>45425.659722222219</v>
      </c>
      <c r="N971" s="5">
        <f t="shared" si="172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73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65"/>
        <v>0</v>
      </c>
      <c r="J972" s="11"/>
      <c r="K972" s="11"/>
      <c r="L972">
        <f t="shared" si="170"/>
        <v>0</v>
      </c>
      <c r="M972" s="5">
        <f t="shared" si="171"/>
        <v>0</v>
      </c>
      <c r="N972" s="5">
        <f t="shared" si="172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73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65"/>
        <v>0</v>
      </c>
      <c r="J973" s="11"/>
      <c r="K973" s="11"/>
      <c r="L973">
        <f t="shared" si="170"/>
        <v>0</v>
      </c>
      <c r="M973" s="5">
        <f t="shared" si="171"/>
        <v>0</v>
      </c>
      <c r="N973" s="5">
        <f t="shared" si="172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73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65"/>
        <v>0</v>
      </c>
      <c r="J974" s="11"/>
      <c r="K974" s="11"/>
      <c r="L974">
        <f t="shared" si="170"/>
        <v>0</v>
      </c>
      <c r="M974" s="5">
        <f t="shared" si="171"/>
        <v>0</v>
      </c>
      <c r="N974" s="5">
        <f t="shared" si="172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73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65"/>
        <v>0</v>
      </c>
      <c r="J975" s="11"/>
      <c r="K975" s="11"/>
      <c r="L975">
        <f t="shared" si="170"/>
        <v>0</v>
      </c>
      <c r="M975" s="5">
        <f t="shared" si="171"/>
        <v>0</v>
      </c>
      <c r="N975" s="5">
        <f t="shared" si="172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73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65"/>
        <v>0</v>
      </c>
      <c r="J976" s="11"/>
      <c r="K976" s="11"/>
      <c r="L976">
        <f t="shared" si="170"/>
        <v>0</v>
      </c>
      <c r="M976" s="5">
        <f t="shared" si="171"/>
        <v>0</v>
      </c>
      <c r="N976" s="5">
        <f t="shared" si="172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73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65"/>
        <v>0</v>
      </c>
      <c r="J977" s="11"/>
      <c r="K977" s="11"/>
      <c r="L977">
        <f t="shared" si="170"/>
        <v>0</v>
      </c>
      <c r="M977" s="5">
        <f t="shared" si="171"/>
        <v>0</v>
      </c>
      <c r="N977" s="5">
        <f t="shared" si="172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73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65"/>
        <v>0</v>
      </c>
      <c r="J978" s="11"/>
      <c r="K978" s="11"/>
      <c r="L978">
        <f t="shared" si="170"/>
        <v>0</v>
      </c>
      <c r="M978" s="5">
        <f t="shared" si="171"/>
        <v>0</v>
      </c>
      <c r="N978" s="5">
        <f t="shared" si="172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73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65"/>
        <v>0</v>
      </c>
      <c r="J979" s="11"/>
      <c r="K979" s="11"/>
      <c r="L979">
        <f t="shared" si="170"/>
        <v>0</v>
      </c>
      <c r="M979" s="5">
        <f t="shared" si="171"/>
        <v>0</v>
      </c>
      <c r="N979" s="5">
        <f t="shared" si="172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73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65"/>
        <v>0</v>
      </c>
      <c r="J980" s="11"/>
      <c r="K980" s="11"/>
      <c r="L980">
        <f t="shared" si="170"/>
        <v>0</v>
      </c>
      <c r="M980" s="5">
        <f t="shared" si="171"/>
        <v>0</v>
      </c>
      <c r="N980" s="5">
        <f t="shared" si="172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73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65"/>
        <v>54.999999999999964</v>
      </c>
      <c r="J981" s="11">
        <v>0.28125</v>
      </c>
      <c r="K981" s="11">
        <v>0.31944444444444442</v>
      </c>
      <c r="L981">
        <f t="shared" si="170"/>
        <v>6</v>
      </c>
      <c r="M981" s="5">
        <f t="shared" si="171"/>
        <v>45425.28125</v>
      </c>
      <c r="N981" s="5">
        <f t="shared" si="172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73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65"/>
        <v>0</v>
      </c>
      <c r="J982" s="11"/>
      <c r="K982" s="11"/>
      <c r="L982">
        <f t="shared" si="170"/>
        <v>0</v>
      </c>
      <c r="M982" s="5">
        <f t="shared" si="171"/>
        <v>0</v>
      </c>
      <c r="N982" s="5">
        <f t="shared" si="172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73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65"/>
        <v>0</v>
      </c>
      <c r="J983" s="11"/>
      <c r="K983" s="11"/>
      <c r="L983">
        <f t="shared" si="170"/>
        <v>0</v>
      </c>
      <c r="M983" s="5">
        <f t="shared" si="171"/>
        <v>0</v>
      </c>
      <c r="N983" s="5">
        <f t="shared" si="172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73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65"/>
        <v>0</v>
      </c>
      <c r="J984" s="11"/>
      <c r="K984" s="11"/>
      <c r="L984">
        <f t="shared" si="170"/>
        <v>0</v>
      </c>
      <c r="M984" s="5">
        <f t="shared" si="171"/>
        <v>0</v>
      </c>
      <c r="N984" s="5">
        <f t="shared" si="172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73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65"/>
        <v>0</v>
      </c>
      <c r="J985" s="11"/>
      <c r="K985" s="11"/>
      <c r="L985">
        <f t="shared" si="170"/>
        <v>0</v>
      </c>
      <c r="M985" s="5">
        <f t="shared" si="171"/>
        <v>0</v>
      </c>
      <c r="N985" s="5">
        <f t="shared" si="172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73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65"/>
        <v>0</v>
      </c>
      <c r="J986" s="11"/>
      <c r="K986" s="11"/>
      <c r="L986">
        <f t="shared" si="170"/>
        <v>0</v>
      </c>
      <c r="M986" s="5">
        <f t="shared" si="171"/>
        <v>0</v>
      </c>
      <c r="N986" s="5">
        <f t="shared" si="172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73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65"/>
        <v>0</v>
      </c>
      <c r="J987" s="11"/>
      <c r="K987" s="11"/>
      <c r="L987">
        <f t="shared" si="170"/>
        <v>0</v>
      </c>
      <c r="M987" s="5">
        <f t="shared" si="171"/>
        <v>0</v>
      </c>
      <c r="N987" s="5">
        <f t="shared" si="172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73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65"/>
        <v>0</v>
      </c>
      <c r="J988" s="11"/>
      <c r="K988" s="11"/>
      <c r="L988">
        <f t="shared" si="170"/>
        <v>0</v>
      </c>
      <c r="M988" s="5">
        <f t="shared" si="171"/>
        <v>0</v>
      </c>
      <c r="N988" s="5">
        <f t="shared" si="172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73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65"/>
        <v>0</v>
      </c>
      <c r="K989" s="11"/>
      <c r="L989">
        <f t="shared" si="170"/>
        <v>0</v>
      </c>
      <c r="M989" s="5">
        <f t="shared" si="171"/>
        <v>0</v>
      </c>
      <c r="N989" s="5">
        <f t="shared" si="172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73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65"/>
        <v>0</v>
      </c>
      <c r="J990" s="11"/>
      <c r="K990" s="11"/>
      <c r="L990">
        <f t="shared" si="170"/>
        <v>0</v>
      </c>
      <c r="M990" s="5">
        <f t="shared" si="171"/>
        <v>0</v>
      </c>
      <c r="N990" s="5">
        <f t="shared" si="172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73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65"/>
        <v>0</v>
      </c>
      <c r="J991" s="11"/>
      <c r="K991" s="11"/>
      <c r="L991">
        <f t="shared" si="170"/>
        <v>0</v>
      </c>
      <c r="M991" s="5">
        <f t="shared" si="171"/>
        <v>0</v>
      </c>
      <c r="N991" s="5">
        <f t="shared" si="172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73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65"/>
        <v>119.99999999999997</v>
      </c>
      <c r="J992" s="11">
        <v>0.41666666666666669</v>
      </c>
      <c r="K992" s="11">
        <v>0.5</v>
      </c>
      <c r="L992">
        <f t="shared" si="170"/>
        <v>2</v>
      </c>
      <c r="M992" s="5">
        <f t="shared" si="171"/>
        <v>45425.416666666664</v>
      </c>
      <c r="N992" s="5">
        <f t="shared" si="172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73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65"/>
        <v>0</v>
      </c>
      <c r="J993" s="11"/>
      <c r="K993" s="11"/>
      <c r="L993">
        <f t="shared" si="170"/>
        <v>0</v>
      </c>
      <c r="M993" s="5">
        <f t="shared" si="171"/>
        <v>0</v>
      </c>
      <c r="N993" s="5">
        <f t="shared" si="172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73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65"/>
        <v>0</v>
      </c>
      <c r="L994">
        <f t="shared" si="170"/>
        <v>0</v>
      </c>
      <c r="M994" s="5">
        <f t="shared" si="171"/>
        <v>0</v>
      </c>
      <c r="N994" s="5">
        <f t="shared" si="172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73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65"/>
        <v>0</v>
      </c>
      <c r="J995" s="11"/>
      <c r="K995" s="11"/>
      <c r="L995">
        <f t="shared" si="170"/>
        <v>0</v>
      </c>
      <c r="M995" s="5">
        <f t="shared" si="171"/>
        <v>0</v>
      </c>
      <c r="N995" s="5">
        <f t="shared" si="172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73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65"/>
        <v>0</v>
      </c>
      <c r="J996" s="11"/>
      <c r="K996" s="11"/>
      <c r="L996">
        <f t="shared" si="170"/>
        <v>0</v>
      </c>
      <c r="M996" s="5">
        <f t="shared" si="171"/>
        <v>0</v>
      </c>
      <c r="N996" s="5">
        <f t="shared" si="172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73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65"/>
        <v>0</v>
      </c>
      <c r="J997" s="11"/>
      <c r="K997" s="11"/>
      <c r="L997">
        <f t="shared" si="170"/>
        <v>0</v>
      </c>
      <c r="M997" s="5">
        <f t="shared" si="171"/>
        <v>0</v>
      </c>
      <c r="N997" s="5">
        <f t="shared" si="172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73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65"/>
        <v>0</v>
      </c>
      <c r="J998" s="11"/>
      <c r="K998" s="11"/>
      <c r="L998">
        <f t="shared" si="170"/>
        <v>0</v>
      </c>
      <c r="M998" s="5">
        <f t="shared" si="171"/>
        <v>0</v>
      </c>
      <c r="N998" s="5">
        <f t="shared" si="172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73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65"/>
        <v>0</v>
      </c>
      <c r="J999" s="11"/>
      <c r="K999" s="11"/>
      <c r="L999">
        <f t="shared" si="170"/>
        <v>0</v>
      </c>
      <c r="M999" s="5">
        <f t="shared" si="171"/>
        <v>0</v>
      </c>
      <c r="N999" s="5">
        <f t="shared" si="172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73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65"/>
        <v>0</v>
      </c>
      <c r="J1000" s="11"/>
      <c r="K1000" s="11"/>
      <c r="L1000">
        <f t="shared" si="170"/>
        <v>0</v>
      </c>
      <c r="M1000" s="5">
        <f t="shared" si="171"/>
        <v>0</v>
      </c>
      <c r="N1000" s="5">
        <f t="shared" si="172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73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65"/>
        <v>0</v>
      </c>
      <c r="J1001" s="11"/>
      <c r="K1001" s="11"/>
      <c r="L1001">
        <f t="shared" si="170"/>
        <v>0</v>
      </c>
      <c r="M1001" s="5">
        <f t="shared" si="171"/>
        <v>0</v>
      </c>
      <c r="N1001" s="5">
        <f t="shared" si="172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73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65"/>
        <v>0</v>
      </c>
      <c r="J1002" s="11"/>
      <c r="K1002" s="11"/>
      <c r="L1002">
        <f t="shared" si="170"/>
        <v>0</v>
      </c>
      <c r="M1002" s="5">
        <f t="shared" si="171"/>
        <v>0</v>
      </c>
      <c r="N1002" s="5">
        <f t="shared" si="172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73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65"/>
        <v>10.000000000000044</v>
      </c>
      <c r="J1003" s="11">
        <v>0.33333333333333331</v>
      </c>
      <c r="K1003" s="11">
        <v>0.34027777777777779</v>
      </c>
      <c r="L1003">
        <f t="shared" si="170"/>
        <v>0</v>
      </c>
      <c r="M1003" s="5">
        <f t="shared" si="171"/>
        <v>45425.333333333336</v>
      </c>
      <c r="N1003" s="5">
        <f t="shared" si="172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73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65"/>
        <v>0</v>
      </c>
      <c r="J1004" s="11"/>
      <c r="K1004" s="11"/>
      <c r="L1004">
        <f t="shared" si="170"/>
        <v>0</v>
      </c>
      <c r="M1004" s="5">
        <f t="shared" si="171"/>
        <v>0</v>
      </c>
      <c r="N1004" s="5">
        <f t="shared" si="172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73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65"/>
        <v>29.999999999999893</v>
      </c>
      <c r="J1005" s="11">
        <v>0.64583333333333337</v>
      </c>
      <c r="K1005" s="11">
        <v>0.66666666666666663</v>
      </c>
      <c r="L1005">
        <f t="shared" si="170"/>
        <v>2</v>
      </c>
      <c r="M1005" s="5">
        <f t="shared" si="171"/>
        <v>45425.645833333336</v>
      </c>
      <c r="N1005" s="5">
        <f t="shared" si="172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73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74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75">IF(I1006&gt;0, G1006, 0)</f>
        <v>2</v>
      </c>
      <c r="M1006" s="5">
        <f t="shared" ref="M1006:M1012" si="176">IF(I1006=0,0,A1006+J1006)</f>
        <v>45425.666666666664</v>
      </c>
      <c r="N1006" s="5">
        <f t="shared" ref="N1006:N1012" si="177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78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74"/>
        <v>0</v>
      </c>
      <c r="L1007">
        <f t="shared" si="175"/>
        <v>0</v>
      </c>
      <c r="M1007" s="5">
        <f t="shared" si="176"/>
        <v>0</v>
      </c>
      <c r="N1007" s="5">
        <f t="shared" si="177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78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74"/>
        <v>0</v>
      </c>
      <c r="L1008">
        <f t="shared" si="175"/>
        <v>0</v>
      </c>
      <c r="M1008" s="5">
        <f t="shared" si="176"/>
        <v>0</v>
      </c>
      <c r="N1008" s="5">
        <f t="shared" si="177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78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74"/>
        <v>0</v>
      </c>
      <c r="L1009">
        <f t="shared" si="175"/>
        <v>0</v>
      </c>
      <c r="M1009" s="5">
        <f t="shared" si="176"/>
        <v>0</v>
      </c>
      <c r="N1009" s="5">
        <f t="shared" si="177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78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74"/>
        <v>0</v>
      </c>
      <c r="L1010">
        <f t="shared" si="175"/>
        <v>0</v>
      </c>
      <c r="M1010" s="5">
        <f t="shared" si="176"/>
        <v>0</v>
      </c>
      <c r="N1010" s="5">
        <f t="shared" si="177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78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74"/>
        <v>0</v>
      </c>
      <c r="L1011">
        <f t="shared" si="175"/>
        <v>0</v>
      </c>
      <c r="M1011" s="5">
        <f t="shared" si="176"/>
        <v>0</v>
      </c>
      <c r="N1011" s="5">
        <f t="shared" si="177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78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74"/>
        <v>0</v>
      </c>
      <c r="L1012">
        <f t="shared" si="175"/>
        <v>0</v>
      </c>
      <c r="M1012" s="5">
        <f t="shared" si="176"/>
        <v>0</v>
      </c>
      <c r="N1012" s="5">
        <f t="shared" si="177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78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79">IF(J1013=0, 0, (K1013-J1013)*1440)</f>
        <v>0</v>
      </c>
      <c r="L1013">
        <f t="shared" ref="L1013:L1052" si="180">IF(I1013&gt;0, G1013, 0)</f>
        <v>0</v>
      </c>
      <c r="M1013" s="5">
        <f t="shared" ref="M1013:M1052" si="181">IF(I1013=0,0,A1013+J1013)</f>
        <v>0</v>
      </c>
      <c r="N1013" s="5">
        <f t="shared" ref="N1013:N1052" si="182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83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79"/>
        <v>4.9999999999999822</v>
      </c>
      <c r="J1014" s="11">
        <v>0.62847222222222221</v>
      </c>
      <c r="K1014" s="11">
        <v>0.63194444444444442</v>
      </c>
      <c r="L1014">
        <f t="shared" si="180"/>
        <v>30</v>
      </c>
      <c r="M1014" s="5">
        <f t="shared" si="181"/>
        <v>45433.628472222219</v>
      </c>
      <c r="N1014" s="5">
        <f t="shared" si="182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83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79"/>
        <v>0</v>
      </c>
      <c r="J1015" s="11"/>
      <c r="K1015" s="11"/>
      <c r="L1015">
        <f t="shared" si="180"/>
        <v>0</v>
      </c>
      <c r="M1015" s="5">
        <f t="shared" si="181"/>
        <v>0</v>
      </c>
      <c r="N1015" s="5">
        <f t="shared" si="182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83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79"/>
        <v>0</v>
      </c>
      <c r="J1016" s="11"/>
      <c r="K1016" s="11"/>
      <c r="L1016">
        <f t="shared" si="180"/>
        <v>0</v>
      </c>
      <c r="M1016" s="5">
        <f t="shared" si="181"/>
        <v>0</v>
      </c>
      <c r="N1016" s="5">
        <f t="shared" si="182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83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79"/>
        <v>0</v>
      </c>
      <c r="J1017" s="11"/>
      <c r="K1017" s="11"/>
      <c r="L1017">
        <f t="shared" si="180"/>
        <v>0</v>
      </c>
      <c r="M1017" s="5">
        <f t="shared" si="181"/>
        <v>0</v>
      </c>
      <c r="N1017" s="5">
        <f t="shared" si="182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83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79"/>
        <v>0</v>
      </c>
      <c r="J1018" s="11"/>
      <c r="K1018" s="11"/>
      <c r="L1018">
        <f t="shared" si="180"/>
        <v>0</v>
      </c>
      <c r="M1018" s="5">
        <f t="shared" si="181"/>
        <v>0</v>
      </c>
      <c r="N1018" s="5">
        <f t="shared" si="182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83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79"/>
        <v>0</v>
      </c>
      <c r="J1019" s="11"/>
      <c r="K1019" s="11"/>
      <c r="L1019">
        <f t="shared" si="180"/>
        <v>0</v>
      </c>
      <c r="M1019" s="5">
        <f t="shared" si="181"/>
        <v>0</v>
      </c>
      <c r="N1019" s="5">
        <f t="shared" si="182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83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79"/>
        <v>0</v>
      </c>
      <c r="J1020" s="11"/>
      <c r="K1020" s="11"/>
      <c r="L1020">
        <f t="shared" si="180"/>
        <v>0</v>
      </c>
      <c r="M1020" s="5">
        <f t="shared" si="181"/>
        <v>0</v>
      </c>
      <c r="N1020" s="5">
        <f t="shared" si="182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83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79"/>
        <v>0</v>
      </c>
      <c r="J1021" s="11"/>
      <c r="K1021" s="11"/>
      <c r="L1021">
        <f t="shared" si="180"/>
        <v>0</v>
      </c>
      <c r="M1021" s="5">
        <f t="shared" si="181"/>
        <v>0</v>
      </c>
      <c r="N1021" s="5">
        <f t="shared" si="182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83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79"/>
        <v>0</v>
      </c>
      <c r="J1022" s="11"/>
      <c r="K1022" s="11"/>
      <c r="L1022">
        <f t="shared" si="180"/>
        <v>0</v>
      </c>
      <c r="M1022" s="5">
        <f t="shared" si="181"/>
        <v>0</v>
      </c>
      <c r="N1022" s="5">
        <f t="shared" si="182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83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79"/>
        <v>0</v>
      </c>
      <c r="J1023" s="11"/>
      <c r="K1023" s="11"/>
      <c r="L1023">
        <f t="shared" si="180"/>
        <v>0</v>
      </c>
      <c r="M1023" s="5">
        <f t="shared" si="181"/>
        <v>0</v>
      </c>
      <c r="N1023" s="5">
        <f t="shared" si="182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83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79"/>
        <v>0</v>
      </c>
      <c r="J1024" s="11"/>
      <c r="K1024" s="11"/>
      <c r="L1024">
        <f t="shared" si="180"/>
        <v>0</v>
      </c>
      <c r="M1024" s="5">
        <f t="shared" si="181"/>
        <v>0</v>
      </c>
      <c r="N1024" s="5">
        <f t="shared" si="182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83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79"/>
        <v>0</v>
      </c>
      <c r="J1025" s="11"/>
      <c r="K1025" s="11"/>
      <c r="L1025">
        <f t="shared" si="180"/>
        <v>0</v>
      </c>
      <c r="M1025" s="5">
        <f t="shared" si="181"/>
        <v>0</v>
      </c>
      <c r="N1025" s="5">
        <f t="shared" si="182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83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79"/>
        <v>0</v>
      </c>
      <c r="J1026" s="11"/>
      <c r="K1026" s="11"/>
      <c r="L1026">
        <f t="shared" si="180"/>
        <v>0</v>
      </c>
      <c r="M1026" s="5">
        <f t="shared" si="181"/>
        <v>0</v>
      </c>
      <c r="N1026" s="5">
        <f t="shared" si="182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83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79"/>
        <v>0</v>
      </c>
      <c r="J1027" s="11"/>
      <c r="K1027" s="11"/>
      <c r="L1027">
        <f t="shared" si="180"/>
        <v>0</v>
      </c>
      <c r="M1027" s="5">
        <f t="shared" si="181"/>
        <v>0</v>
      </c>
      <c r="N1027" s="5">
        <f t="shared" si="182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83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79"/>
        <v>0</v>
      </c>
      <c r="J1028" s="11"/>
      <c r="K1028" s="11"/>
      <c r="L1028">
        <f t="shared" si="180"/>
        <v>0</v>
      </c>
      <c r="M1028" s="5">
        <f t="shared" si="181"/>
        <v>0</v>
      </c>
      <c r="N1028" s="5">
        <f t="shared" si="182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83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79"/>
        <v>0</v>
      </c>
      <c r="J1029" s="11"/>
      <c r="K1029" s="11"/>
      <c r="L1029">
        <f t="shared" si="180"/>
        <v>0</v>
      </c>
      <c r="M1029" s="5">
        <f t="shared" si="181"/>
        <v>0</v>
      </c>
      <c r="N1029" s="5">
        <f t="shared" si="182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83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79"/>
        <v>0</v>
      </c>
      <c r="J1030" s="11"/>
      <c r="K1030" s="11"/>
      <c r="L1030">
        <f t="shared" si="180"/>
        <v>0</v>
      </c>
      <c r="M1030" s="5">
        <f t="shared" si="181"/>
        <v>0</v>
      </c>
      <c r="N1030" s="5">
        <f t="shared" si="182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83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79"/>
        <v>0</v>
      </c>
      <c r="J1031" s="11"/>
      <c r="K1031" s="11"/>
      <c r="L1031">
        <f t="shared" si="180"/>
        <v>0</v>
      </c>
      <c r="M1031" s="5">
        <f t="shared" si="181"/>
        <v>0</v>
      </c>
      <c r="N1031" s="5">
        <f t="shared" si="182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83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79"/>
        <v>0</v>
      </c>
      <c r="J1032" s="11"/>
      <c r="K1032" s="11"/>
      <c r="L1032">
        <f t="shared" si="180"/>
        <v>0</v>
      </c>
      <c r="M1032" s="5">
        <f t="shared" si="181"/>
        <v>0</v>
      </c>
      <c r="N1032" s="5">
        <f t="shared" si="182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83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79"/>
        <v>0</v>
      </c>
      <c r="J1033" s="11"/>
      <c r="K1033" s="11"/>
      <c r="L1033">
        <f t="shared" si="180"/>
        <v>0</v>
      </c>
      <c r="M1033" s="5">
        <f t="shared" si="181"/>
        <v>0</v>
      </c>
      <c r="N1033" s="5">
        <f t="shared" si="182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83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79"/>
        <v>0</v>
      </c>
      <c r="J1034" s="11"/>
      <c r="K1034" s="11"/>
      <c r="L1034">
        <f t="shared" si="180"/>
        <v>0</v>
      </c>
      <c r="M1034" s="5">
        <f t="shared" si="181"/>
        <v>0</v>
      </c>
      <c r="N1034" s="5">
        <f t="shared" si="182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83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79"/>
        <v>0</v>
      </c>
      <c r="J1035" s="11"/>
      <c r="K1035" s="11"/>
      <c r="L1035">
        <f t="shared" si="180"/>
        <v>0</v>
      </c>
      <c r="M1035" s="5">
        <f t="shared" si="181"/>
        <v>0</v>
      </c>
      <c r="N1035" s="5">
        <f t="shared" si="182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83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79"/>
        <v>0</v>
      </c>
      <c r="K1036" s="11"/>
      <c r="L1036">
        <f t="shared" si="180"/>
        <v>0</v>
      </c>
      <c r="M1036" s="5">
        <f t="shared" si="181"/>
        <v>0</v>
      </c>
      <c r="N1036" s="5">
        <f t="shared" si="182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83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79"/>
        <v>0</v>
      </c>
      <c r="J1037" s="11"/>
      <c r="K1037" s="11"/>
      <c r="L1037">
        <f t="shared" si="180"/>
        <v>0</v>
      </c>
      <c r="M1037" s="5">
        <f t="shared" si="181"/>
        <v>0</v>
      </c>
      <c r="N1037" s="5">
        <f t="shared" si="182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83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79"/>
        <v>0</v>
      </c>
      <c r="J1038" s="11"/>
      <c r="K1038" s="11"/>
      <c r="L1038">
        <f t="shared" si="180"/>
        <v>0</v>
      </c>
      <c r="M1038" s="5">
        <f t="shared" si="181"/>
        <v>0</v>
      </c>
      <c r="N1038" s="5">
        <f t="shared" si="182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83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79"/>
        <v>0</v>
      </c>
      <c r="J1039" s="11"/>
      <c r="K1039" s="11"/>
      <c r="L1039">
        <f t="shared" si="180"/>
        <v>0</v>
      </c>
      <c r="M1039" s="5">
        <f t="shared" si="181"/>
        <v>0</v>
      </c>
      <c r="N1039" s="5">
        <f t="shared" si="182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83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79"/>
        <v>0</v>
      </c>
      <c r="J1040" s="11"/>
      <c r="K1040" s="11"/>
      <c r="L1040">
        <f t="shared" si="180"/>
        <v>0</v>
      </c>
      <c r="M1040" s="5">
        <f t="shared" si="181"/>
        <v>0</v>
      </c>
      <c r="N1040" s="5">
        <f t="shared" si="182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83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79"/>
        <v>0</v>
      </c>
      <c r="L1041">
        <f t="shared" si="180"/>
        <v>0</v>
      </c>
      <c r="M1041" s="5">
        <f t="shared" si="181"/>
        <v>0</v>
      </c>
      <c r="N1041" s="5">
        <f t="shared" si="182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83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79"/>
        <v>0</v>
      </c>
      <c r="J1042" s="11"/>
      <c r="K1042" s="11"/>
      <c r="L1042">
        <f t="shared" si="180"/>
        <v>0</v>
      </c>
      <c r="M1042" s="5">
        <f t="shared" si="181"/>
        <v>0</v>
      </c>
      <c r="N1042" s="5">
        <f t="shared" si="182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83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79"/>
        <v>0</v>
      </c>
      <c r="J1043" s="11"/>
      <c r="K1043" s="11"/>
      <c r="L1043">
        <f t="shared" si="180"/>
        <v>0</v>
      </c>
      <c r="M1043" s="5">
        <f t="shared" si="181"/>
        <v>0</v>
      </c>
      <c r="N1043" s="5">
        <f t="shared" si="182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83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79"/>
        <v>0</v>
      </c>
      <c r="J1044" s="11"/>
      <c r="K1044" s="11"/>
      <c r="L1044">
        <f t="shared" si="180"/>
        <v>0</v>
      </c>
      <c r="M1044" s="5">
        <f t="shared" si="181"/>
        <v>0</v>
      </c>
      <c r="N1044" s="5">
        <f t="shared" si="182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83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79"/>
        <v>0</v>
      </c>
      <c r="J1045" s="11"/>
      <c r="K1045" s="11"/>
      <c r="L1045">
        <f t="shared" si="180"/>
        <v>0</v>
      </c>
      <c r="M1045" s="5">
        <f t="shared" si="181"/>
        <v>0</v>
      </c>
      <c r="N1045" s="5">
        <f t="shared" si="182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83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79"/>
        <v>0</v>
      </c>
      <c r="J1046" s="11"/>
      <c r="K1046" s="11"/>
      <c r="L1046">
        <f t="shared" si="180"/>
        <v>0</v>
      </c>
      <c r="M1046" s="5">
        <f t="shared" si="181"/>
        <v>0</v>
      </c>
      <c r="N1046" s="5">
        <f t="shared" si="182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83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79"/>
        <v>0</v>
      </c>
      <c r="J1047" s="11"/>
      <c r="K1047" s="11"/>
      <c r="L1047">
        <f t="shared" si="180"/>
        <v>0</v>
      </c>
      <c r="M1047" s="5">
        <f t="shared" si="181"/>
        <v>0</v>
      </c>
      <c r="N1047" s="5">
        <f t="shared" si="182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83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79"/>
        <v>0</v>
      </c>
      <c r="J1048" s="11"/>
      <c r="K1048" s="11"/>
      <c r="L1048">
        <f t="shared" si="180"/>
        <v>0</v>
      </c>
      <c r="M1048" s="5">
        <f t="shared" si="181"/>
        <v>0</v>
      </c>
      <c r="N1048" s="5">
        <f t="shared" si="182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83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79"/>
        <v>0</v>
      </c>
      <c r="J1049" s="11"/>
      <c r="K1049" s="11"/>
      <c r="L1049">
        <f t="shared" si="180"/>
        <v>0</v>
      </c>
      <c r="M1049" s="5">
        <f t="shared" si="181"/>
        <v>0</v>
      </c>
      <c r="N1049" s="5">
        <f t="shared" si="182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83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79"/>
        <v>0</v>
      </c>
      <c r="J1050" s="11"/>
      <c r="K1050" s="11"/>
      <c r="L1050">
        <f t="shared" si="180"/>
        <v>0</v>
      </c>
      <c r="M1050" s="5">
        <f t="shared" si="181"/>
        <v>0</v>
      </c>
      <c r="N1050" s="5">
        <f t="shared" si="182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83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79"/>
        <v>0</v>
      </c>
      <c r="J1051" s="11"/>
      <c r="K1051" s="11"/>
      <c r="L1051">
        <f t="shared" si="180"/>
        <v>0</v>
      </c>
      <c r="M1051" s="5">
        <f t="shared" si="181"/>
        <v>0</v>
      </c>
      <c r="N1051" s="5">
        <f t="shared" si="182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83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79"/>
        <v>0</v>
      </c>
      <c r="L1052">
        <f t="shared" si="180"/>
        <v>0</v>
      </c>
      <c r="M1052" s="5">
        <f t="shared" si="181"/>
        <v>0</v>
      </c>
      <c r="N1052" s="5">
        <f t="shared" si="182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83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 t="shared" ref="I1053" si="184">IF(J1053=0, 0, (K1053-J1053)*1440)</f>
        <v>0</v>
      </c>
      <c r="J1053" s="11"/>
      <c r="K1053" s="11"/>
      <c r="L1053">
        <f t="shared" ref="L1053" si="185">IF(I1053&gt;0, G1053, 0)</f>
        <v>0</v>
      </c>
      <c r="M1053" s="5">
        <f t="shared" ref="M1053" si="186">IF(I1053=0,0,A1053+J1053)</f>
        <v>0</v>
      </c>
      <c r="N1053" s="5">
        <f t="shared" ref="N1053" si="187"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 t="shared" ref="S1053" si="188"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 t="shared" ref="I1054:I1055" si="189">IF(J1054=0, 0, (K1054-J1054)*1440)</f>
        <v>0</v>
      </c>
      <c r="J1054" s="11"/>
      <c r="K1054" s="11"/>
      <c r="L1054">
        <f t="shared" ref="L1054:L1055" si="190">IF(I1054&gt;0, G1054, 0)</f>
        <v>0</v>
      </c>
      <c r="M1054" s="5">
        <f t="shared" ref="M1054:M1055" si="191">IF(I1054=0,0,A1054+J1054)</f>
        <v>0</v>
      </c>
      <c r="N1054" s="5">
        <f t="shared" ref="N1054:N1055" si="192"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 t="shared" ref="S1054:S1055" si="193"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 t="shared" si="189"/>
        <v>0</v>
      </c>
      <c r="J1055" s="11"/>
      <c r="K1055" s="11"/>
      <c r="L1055">
        <f t="shared" si="190"/>
        <v>0</v>
      </c>
      <c r="M1055" s="5">
        <f t="shared" si="191"/>
        <v>0</v>
      </c>
      <c r="N1055" s="5">
        <f t="shared" si="192"/>
        <v>0</v>
      </c>
      <c r="O1055" t="s">
        <v>56</v>
      </c>
      <c r="P1055" t="s">
        <v>57</v>
      </c>
      <c r="Q1055">
        <v>0</v>
      </c>
      <c r="R1055">
        <v>0</v>
      </c>
      <c r="S1055">
        <f t="shared" si="193"/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94">IF(J1056=0, 0, (K1056-J1056)*1440)</f>
        <v>0</v>
      </c>
      <c r="J1056" s="11"/>
      <c r="K1056" s="11"/>
      <c r="L1056">
        <f t="shared" ref="L1056:L1064" si="195">IF(I1056&gt;0, G1056, 0)</f>
        <v>0</v>
      </c>
      <c r="M1056" s="5">
        <f t="shared" ref="M1056:M1064" si="196">IF(I1056=0,0,A1056+J1056)</f>
        <v>0</v>
      </c>
      <c r="N1056" s="5">
        <f t="shared" ref="N1056:N1064" si="197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98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94"/>
        <v>0</v>
      </c>
      <c r="J1057" s="11"/>
      <c r="K1057" s="11"/>
      <c r="L1057">
        <f t="shared" si="195"/>
        <v>0</v>
      </c>
      <c r="M1057" s="5">
        <f t="shared" si="196"/>
        <v>0</v>
      </c>
      <c r="N1057" s="5">
        <f t="shared" si="197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98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94"/>
        <v>0</v>
      </c>
      <c r="J1058" s="11"/>
      <c r="K1058" s="11"/>
      <c r="L1058">
        <f t="shared" si="195"/>
        <v>0</v>
      </c>
      <c r="M1058" s="5">
        <f t="shared" si="196"/>
        <v>0</v>
      </c>
      <c r="N1058" s="5">
        <f t="shared" si="197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98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94"/>
        <v>0</v>
      </c>
      <c r="J1059" s="11"/>
      <c r="K1059" s="11"/>
      <c r="L1059">
        <f t="shared" si="195"/>
        <v>0</v>
      </c>
      <c r="M1059" s="5">
        <f t="shared" si="196"/>
        <v>0</v>
      </c>
      <c r="N1059" s="5">
        <f t="shared" si="197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98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94"/>
        <v>0</v>
      </c>
      <c r="J1060" s="11"/>
      <c r="K1060" s="11"/>
      <c r="L1060">
        <f t="shared" si="195"/>
        <v>0</v>
      </c>
      <c r="M1060" s="5">
        <f t="shared" si="196"/>
        <v>0</v>
      </c>
      <c r="N1060" s="5">
        <f t="shared" si="197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98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94"/>
        <v>0</v>
      </c>
      <c r="J1061" s="11"/>
      <c r="K1061" s="11"/>
      <c r="L1061">
        <f t="shared" si="195"/>
        <v>0</v>
      </c>
      <c r="M1061" s="5">
        <f t="shared" si="196"/>
        <v>0</v>
      </c>
      <c r="N1061" s="5">
        <f t="shared" si="197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98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94"/>
        <v>0</v>
      </c>
      <c r="J1062" s="11"/>
      <c r="K1062" s="11"/>
      <c r="L1062">
        <f t="shared" si="195"/>
        <v>0</v>
      </c>
      <c r="M1062" s="5">
        <f t="shared" si="196"/>
        <v>0</v>
      </c>
      <c r="N1062" s="5">
        <f t="shared" si="197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98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94"/>
        <v>0</v>
      </c>
      <c r="J1063" s="11"/>
      <c r="K1063" s="11"/>
      <c r="L1063">
        <f t="shared" si="195"/>
        <v>0</v>
      </c>
      <c r="M1063" s="5">
        <f t="shared" si="196"/>
        <v>0</v>
      </c>
      <c r="N1063" s="5">
        <f t="shared" si="197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98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94"/>
        <v>0</v>
      </c>
      <c r="J1064" s="11"/>
      <c r="K1064" s="11"/>
      <c r="L1064">
        <f t="shared" si="195"/>
        <v>0</v>
      </c>
      <c r="M1064" s="5">
        <f t="shared" si="196"/>
        <v>0</v>
      </c>
      <c r="N1064" s="5">
        <f t="shared" si="197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98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99">IF(J1065=0, 0, (K1065-J1065)*1440)</f>
        <v>0</v>
      </c>
      <c r="J1065" s="11"/>
      <c r="K1065" s="11"/>
      <c r="L1065">
        <f t="shared" ref="L1065:L1077" si="200">IF(I1065&gt;0, G1065, 0)</f>
        <v>0</v>
      </c>
      <c r="M1065" s="5">
        <f t="shared" ref="M1065:M1077" si="201">IF(I1065=0,0,A1065+J1065)</f>
        <v>0</v>
      </c>
      <c r="N1065" s="5">
        <f t="shared" ref="N1065:N1077" si="202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203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99"/>
        <v>4.9999999999999822</v>
      </c>
      <c r="J1066" s="11">
        <v>0.65277777777777779</v>
      </c>
      <c r="K1066" s="11">
        <v>0.65625</v>
      </c>
      <c r="L1066">
        <f t="shared" si="200"/>
        <v>15</v>
      </c>
      <c r="M1066" s="5">
        <f t="shared" si="201"/>
        <v>45435.652777777781</v>
      </c>
      <c r="N1066" s="5">
        <f t="shared" si="202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203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99"/>
        <v>0</v>
      </c>
      <c r="J1067" s="11"/>
      <c r="K1067" s="11"/>
      <c r="L1067">
        <f t="shared" si="200"/>
        <v>0</v>
      </c>
      <c r="M1067" s="5">
        <f t="shared" si="201"/>
        <v>0</v>
      </c>
      <c r="N1067" s="5">
        <f t="shared" si="202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203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99"/>
        <v>0</v>
      </c>
      <c r="J1068" s="11"/>
      <c r="K1068" s="11"/>
      <c r="L1068">
        <f t="shared" si="200"/>
        <v>0</v>
      </c>
      <c r="M1068" s="5">
        <f t="shared" si="201"/>
        <v>0</v>
      </c>
      <c r="N1068" s="5">
        <f t="shared" si="202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203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99"/>
        <v>0</v>
      </c>
      <c r="J1069" s="11"/>
      <c r="K1069" s="11"/>
      <c r="L1069">
        <f t="shared" si="200"/>
        <v>0</v>
      </c>
      <c r="M1069" s="5">
        <f t="shared" si="201"/>
        <v>0</v>
      </c>
      <c r="N1069" s="5">
        <f t="shared" si="202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203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99"/>
        <v>0</v>
      </c>
      <c r="J1070" s="11"/>
      <c r="K1070" s="11"/>
      <c r="L1070">
        <f t="shared" si="200"/>
        <v>0</v>
      </c>
      <c r="M1070" s="5">
        <f t="shared" si="201"/>
        <v>0</v>
      </c>
      <c r="N1070" s="5">
        <f t="shared" si="202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203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99"/>
        <v>0</v>
      </c>
      <c r="J1071" s="11"/>
      <c r="K1071" s="11"/>
      <c r="L1071">
        <f t="shared" si="200"/>
        <v>0</v>
      </c>
      <c r="M1071" s="5">
        <f t="shared" si="201"/>
        <v>0</v>
      </c>
      <c r="N1071" s="5">
        <f t="shared" si="202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203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99"/>
        <v>0</v>
      </c>
      <c r="J1072" s="11"/>
      <c r="K1072" s="11"/>
      <c r="L1072">
        <f t="shared" si="200"/>
        <v>0</v>
      </c>
      <c r="M1072" s="5">
        <f t="shared" si="201"/>
        <v>0</v>
      </c>
      <c r="N1072" s="5">
        <f t="shared" si="202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203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99"/>
        <v>0</v>
      </c>
      <c r="J1073" s="11"/>
      <c r="K1073" s="11"/>
      <c r="L1073">
        <f t="shared" si="200"/>
        <v>0</v>
      </c>
      <c r="M1073" s="5">
        <f t="shared" si="201"/>
        <v>0</v>
      </c>
      <c r="N1073" s="5">
        <f t="shared" si="202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203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99"/>
        <v>0</v>
      </c>
      <c r="J1074" s="11"/>
      <c r="K1074" s="11"/>
      <c r="L1074">
        <f t="shared" si="200"/>
        <v>0</v>
      </c>
      <c r="M1074" s="5">
        <f t="shared" si="201"/>
        <v>0</v>
      </c>
      <c r="N1074" s="5">
        <f t="shared" si="202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203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99"/>
        <v>0</v>
      </c>
      <c r="J1075" s="11"/>
      <c r="K1075" s="11"/>
      <c r="L1075">
        <f t="shared" si="200"/>
        <v>0</v>
      </c>
      <c r="M1075" s="5">
        <f t="shared" si="201"/>
        <v>0</v>
      </c>
      <c r="N1075" s="5">
        <f t="shared" si="202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203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99"/>
        <v>4.9999999999999822</v>
      </c>
      <c r="J1076" s="11">
        <v>0.62152777777777779</v>
      </c>
      <c r="K1076" s="11">
        <v>0.625</v>
      </c>
      <c r="L1076">
        <f t="shared" si="200"/>
        <v>15</v>
      </c>
      <c r="M1076" s="5">
        <f t="shared" si="201"/>
        <v>45435.621527777781</v>
      </c>
      <c r="N1076" s="5">
        <f t="shared" si="202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203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99"/>
        <v>0</v>
      </c>
      <c r="J1077" s="11"/>
      <c r="K1077" s="11"/>
      <c r="L1077">
        <f t="shared" si="200"/>
        <v>0</v>
      </c>
      <c r="M1077" s="5">
        <f t="shared" si="201"/>
        <v>0</v>
      </c>
      <c r="N1077" s="5">
        <f t="shared" si="202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203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 t="shared" ref="I1078" si="204">IF(J1078=0, 0, (K1078-J1078)*1440)</f>
        <v>0</v>
      </c>
      <c r="J1078" s="11"/>
      <c r="K1078" s="11"/>
      <c r="L1078">
        <f t="shared" ref="L1078" si="205">IF(I1078&gt;0, G1078, 0)</f>
        <v>0</v>
      </c>
      <c r="M1078" s="5">
        <f t="shared" ref="M1078" si="206">IF(I1078=0,0,A1078+J1078)</f>
        <v>0</v>
      </c>
      <c r="N1078" s="5">
        <f t="shared" ref="N1078" si="207"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 t="shared" ref="S1078" si="208"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209">IF(J1079=0, 0, (K1079-J1079)*1440)</f>
        <v>0</v>
      </c>
      <c r="L1079">
        <f t="shared" ref="L1079:L1107" si="210">IF(I1079&gt;0, G1079, 0)</f>
        <v>0</v>
      </c>
      <c r="M1079" s="5">
        <f t="shared" ref="M1079:M1107" si="211">IF(I1079=0,0,A1079+J1079)</f>
        <v>0</v>
      </c>
      <c r="N1079" s="5">
        <f t="shared" ref="N1079:N1107" si="212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213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209"/>
        <v>45</v>
      </c>
      <c r="J1080" s="11">
        <v>0.55555555555555558</v>
      </c>
      <c r="K1080" s="11">
        <v>0.58680555555555558</v>
      </c>
      <c r="L1080">
        <f t="shared" si="210"/>
        <v>15</v>
      </c>
      <c r="M1080" s="5">
        <f t="shared" si="211"/>
        <v>45436.555555555555</v>
      </c>
      <c r="N1080" s="5">
        <f t="shared" si="212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213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209"/>
        <v>10.000000000000044</v>
      </c>
      <c r="J1081" s="11">
        <v>0.36458333333333331</v>
      </c>
      <c r="K1081" s="11">
        <v>0.37152777777777779</v>
      </c>
      <c r="L1081">
        <f t="shared" si="210"/>
        <v>15</v>
      </c>
      <c r="M1081" s="5">
        <f t="shared" si="211"/>
        <v>45436.364583333336</v>
      </c>
      <c r="N1081" s="5">
        <f t="shared" si="212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213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209"/>
        <v>0</v>
      </c>
      <c r="L1082">
        <f t="shared" si="210"/>
        <v>0</v>
      </c>
      <c r="M1082" s="5">
        <f t="shared" si="211"/>
        <v>0</v>
      </c>
      <c r="N1082" s="5">
        <f t="shared" si="212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213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209"/>
        <v>0</v>
      </c>
      <c r="L1083">
        <f t="shared" si="210"/>
        <v>0</v>
      </c>
      <c r="M1083" s="5">
        <f t="shared" si="211"/>
        <v>0</v>
      </c>
      <c r="N1083" s="5">
        <f t="shared" si="212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213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209"/>
        <v>40.000000000000014</v>
      </c>
      <c r="J1084" s="11">
        <v>0.3888888888888889</v>
      </c>
      <c r="K1084" s="11">
        <v>0.41666666666666669</v>
      </c>
      <c r="L1084">
        <f t="shared" si="210"/>
        <v>9</v>
      </c>
      <c r="M1084" s="5">
        <f t="shared" si="211"/>
        <v>45436.388888888891</v>
      </c>
      <c r="N1084" s="5">
        <f t="shared" si="212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213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209"/>
        <v>104.99999999999994</v>
      </c>
      <c r="J1085" s="11">
        <v>0.64583333333333337</v>
      </c>
      <c r="K1085" s="11">
        <v>0.71875</v>
      </c>
      <c r="L1085">
        <f t="shared" si="210"/>
        <v>6</v>
      </c>
      <c r="M1085" s="5">
        <f t="shared" si="211"/>
        <v>45436.645833333336</v>
      </c>
      <c r="N1085" s="5">
        <f t="shared" si="212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213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209"/>
        <v>0</v>
      </c>
      <c r="L1086">
        <f t="shared" si="210"/>
        <v>0</v>
      </c>
      <c r="M1086" s="5">
        <f t="shared" si="211"/>
        <v>0</v>
      </c>
      <c r="N1086" s="5">
        <f t="shared" si="212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213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209"/>
        <v>90</v>
      </c>
      <c r="J1087" s="11">
        <v>0.42708333333333331</v>
      </c>
      <c r="K1087" s="11">
        <v>0.48958333333333331</v>
      </c>
      <c r="L1087">
        <f t="shared" si="210"/>
        <v>5</v>
      </c>
      <c r="M1087" s="5">
        <f t="shared" si="211"/>
        <v>45436.427083333336</v>
      </c>
      <c r="N1087" s="5">
        <f t="shared" si="212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213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209"/>
        <v>9.9999999999999645</v>
      </c>
      <c r="J1088" s="11">
        <v>0.54861111111111116</v>
      </c>
      <c r="K1088" s="11">
        <v>0.55555555555555558</v>
      </c>
      <c r="L1088">
        <f t="shared" si="210"/>
        <v>4</v>
      </c>
      <c r="M1088" s="5">
        <f t="shared" si="211"/>
        <v>45436.548611111109</v>
      </c>
      <c r="N1088" s="5">
        <f t="shared" si="212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213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209"/>
        <v>0</v>
      </c>
      <c r="L1089">
        <f t="shared" si="210"/>
        <v>0</v>
      </c>
      <c r="M1089" s="5">
        <f t="shared" si="211"/>
        <v>0</v>
      </c>
      <c r="N1089" s="5">
        <f t="shared" si="212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213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209"/>
        <v>0</v>
      </c>
      <c r="L1090">
        <f t="shared" si="210"/>
        <v>0</v>
      </c>
      <c r="M1090" s="5">
        <f t="shared" si="211"/>
        <v>0</v>
      </c>
      <c r="N1090" s="5">
        <f t="shared" si="212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213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209"/>
        <v>0</v>
      </c>
      <c r="L1091">
        <f t="shared" si="210"/>
        <v>0</v>
      </c>
      <c r="M1091" s="5">
        <f t="shared" si="211"/>
        <v>0</v>
      </c>
      <c r="N1091" s="5">
        <f t="shared" si="212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213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209"/>
        <v>20.000000000000089</v>
      </c>
      <c r="J1092" s="11">
        <v>0.59722222222222221</v>
      </c>
      <c r="K1092" s="11">
        <v>0.61111111111111116</v>
      </c>
      <c r="L1092">
        <f t="shared" si="210"/>
        <v>3</v>
      </c>
      <c r="M1092" s="5">
        <f t="shared" si="211"/>
        <v>45436.597222222219</v>
      </c>
      <c r="N1092" s="5">
        <f t="shared" si="212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213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209"/>
        <v>29.999999999999893</v>
      </c>
      <c r="J1093" s="11">
        <v>0.68055555555555558</v>
      </c>
      <c r="K1093" s="11">
        <v>0.70138888888888884</v>
      </c>
      <c r="L1093">
        <f t="shared" si="210"/>
        <v>3</v>
      </c>
      <c r="M1093" s="5">
        <f t="shared" si="211"/>
        <v>45436.680555555555</v>
      </c>
      <c r="N1093" s="5">
        <f t="shared" si="212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213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209"/>
        <v>24.999999999999993</v>
      </c>
      <c r="J1094" s="11">
        <v>0.32291666666666669</v>
      </c>
      <c r="K1094" s="11">
        <v>0.34027777777777779</v>
      </c>
      <c r="L1094">
        <f t="shared" si="210"/>
        <v>2</v>
      </c>
      <c r="M1094" s="5">
        <f t="shared" si="211"/>
        <v>45436.322916666664</v>
      </c>
      <c r="N1094" s="5">
        <f t="shared" si="212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213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209"/>
        <v>35.000000000000036</v>
      </c>
      <c r="J1095" s="11">
        <v>0.35069444444444442</v>
      </c>
      <c r="K1095" s="11">
        <v>0.375</v>
      </c>
      <c r="L1095">
        <f t="shared" si="210"/>
        <v>2</v>
      </c>
      <c r="M1095" s="5">
        <f t="shared" si="211"/>
        <v>45436.350694444445</v>
      </c>
      <c r="N1095" s="5">
        <f t="shared" si="212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213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209"/>
        <v>15.000000000000027</v>
      </c>
      <c r="J1096" s="11">
        <v>0.37847222222222221</v>
      </c>
      <c r="K1096" s="11">
        <v>0.3888888888888889</v>
      </c>
      <c r="L1096">
        <f t="shared" si="210"/>
        <v>2</v>
      </c>
      <c r="M1096" s="5">
        <f t="shared" si="211"/>
        <v>45436.378472222219</v>
      </c>
      <c r="N1096" s="5">
        <f t="shared" si="212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213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209"/>
        <v>30.000000000000053</v>
      </c>
      <c r="J1097" s="11">
        <v>0.51041666666666663</v>
      </c>
      <c r="K1097" s="11">
        <v>0.53125</v>
      </c>
      <c r="L1097">
        <f t="shared" si="210"/>
        <v>2</v>
      </c>
      <c r="M1097" s="5">
        <f t="shared" si="211"/>
        <v>45436.510416666664</v>
      </c>
      <c r="N1097" s="5">
        <f t="shared" si="212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213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209"/>
        <v>9.9999999999999645</v>
      </c>
      <c r="J1098" s="11">
        <v>0.59027777777777779</v>
      </c>
      <c r="K1098" s="11">
        <v>0.59722222222222221</v>
      </c>
      <c r="L1098">
        <f t="shared" si="210"/>
        <v>2</v>
      </c>
      <c r="M1098" s="5">
        <f t="shared" si="211"/>
        <v>45436.590277777781</v>
      </c>
      <c r="N1098" s="5">
        <f t="shared" si="212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213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209"/>
        <v>25.000000000000071</v>
      </c>
      <c r="J1099" s="11">
        <v>0.53125</v>
      </c>
      <c r="K1099" s="11">
        <v>0.54861111111111116</v>
      </c>
      <c r="L1099">
        <f t="shared" si="210"/>
        <v>2</v>
      </c>
      <c r="M1099" s="5">
        <f t="shared" si="211"/>
        <v>45436.53125</v>
      </c>
      <c r="N1099" s="5">
        <f t="shared" si="212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213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209"/>
        <v>19.999999999999929</v>
      </c>
      <c r="J1100" s="11">
        <v>0.49305555555555558</v>
      </c>
      <c r="K1100" s="11">
        <v>0.50694444444444442</v>
      </c>
      <c r="L1100">
        <f t="shared" si="210"/>
        <v>2</v>
      </c>
      <c r="M1100" s="5">
        <f t="shared" si="211"/>
        <v>45436.493055555555</v>
      </c>
      <c r="N1100" s="5">
        <f t="shared" si="212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213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209"/>
        <v>9.9999999999999645</v>
      </c>
      <c r="J1101" s="11">
        <v>0.5</v>
      </c>
      <c r="K1101" s="11">
        <v>0.50694444444444442</v>
      </c>
      <c r="L1101">
        <f t="shared" si="210"/>
        <v>0</v>
      </c>
      <c r="M1101" s="5">
        <f t="shared" si="211"/>
        <v>45436.5</v>
      </c>
      <c r="N1101" s="5">
        <f t="shared" si="212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213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209"/>
        <v>0</v>
      </c>
      <c r="J1102" s="11"/>
      <c r="K1102" s="11"/>
      <c r="L1102">
        <f t="shared" si="210"/>
        <v>0</v>
      </c>
      <c r="M1102" s="5">
        <f t="shared" si="211"/>
        <v>0</v>
      </c>
      <c r="N1102" s="5">
        <f t="shared" si="212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213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209"/>
        <v>94.999999999999986</v>
      </c>
      <c r="J1103" s="11">
        <v>0.61458333333333337</v>
      </c>
      <c r="K1103" s="11">
        <v>0.68055555555555558</v>
      </c>
      <c r="L1103">
        <f t="shared" si="210"/>
        <v>2</v>
      </c>
      <c r="M1103" s="5">
        <f t="shared" si="211"/>
        <v>45436.614583333336</v>
      </c>
      <c r="N1103" s="5">
        <f t="shared" si="212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213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209"/>
        <v>19.999999999999929</v>
      </c>
      <c r="J1104" s="11">
        <v>0.71527777777777779</v>
      </c>
      <c r="K1104" s="11">
        <v>0.72916666666666663</v>
      </c>
      <c r="L1104">
        <f t="shared" si="210"/>
        <v>2</v>
      </c>
      <c r="M1104" s="5">
        <f t="shared" si="211"/>
        <v>45436.715277777781</v>
      </c>
      <c r="N1104" s="5">
        <f t="shared" si="212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213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209"/>
        <v>25.000000000000071</v>
      </c>
      <c r="J1105" s="11">
        <v>0.72222222222222221</v>
      </c>
      <c r="K1105" s="11">
        <v>0.73958333333333337</v>
      </c>
      <c r="L1105">
        <f t="shared" si="210"/>
        <v>0</v>
      </c>
      <c r="M1105" s="5">
        <f t="shared" si="211"/>
        <v>45436.722222222219</v>
      </c>
      <c r="N1105" s="5">
        <f t="shared" si="212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213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209"/>
        <v>34.999999999999872</v>
      </c>
      <c r="J1106" s="11">
        <v>0.73958333333333337</v>
      </c>
      <c r="K1106" s="11">
        <v>0.76388888888888884</v>
      </c>
      <c r="L1106">
        <f t="shared" si="210"/>
        <v>0</v>
      </c>
      <c r="M1106" s="5">
        <f t="shared" si="211"/>
        <v>45436.739583333336</v>
      </c>
      <c r="N1106" s="5">
        <f t="shared" si="212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213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209"/>
        <v>20.000000000000089</v>
      </c>
      <c r="J1107" s="11">
        <v>0.79513888888888884</v>
      </c>
      <c r="K1107" s="11">
        <v>0.80902777777777779</v>
      </c>
      <c r="L1107">
        <f t="shared" si="210"/>
        <v>0</v>
      </c>
      <c r="M1107" s="5">
        <f t="shared" si="211"/>
        <v>45436.795138888891</v>
      </c>
      <c r="N1107" s="5">
        <f t="shared" si="212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213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 t="shared" ref="I1108" si="214">IF(J1108=0, 0, (K1108-J1108)*1440)</f>
        <v>0</v>
      </c>
      <c r="J1108" s="11"/>
      <c r="K1108" s="11"/>
      <c r="L1108">
        <f t="shared" ref="L1108" si="215">IF(I1108&gt;0, G1108, 0)</f>
        <v>0</v>
      </c>
      <c r="M1108" s="5">
        <f t="shared" ref="M1108" si="216">IF(I1108=0,0,A1108+J1108)</f>
        <v>0</v>
      </c>
      <c r="N1108" s="5">
        <f t="shared" ref="N1108" si="217"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 t="shared" ref="S1108" si="218"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219">IF(J1109=0, 0, (K1109-J1109)*1440)</f>
        <v>0</v>
      </c>
      <c r="L1109">
        <f t="shared" ref="L1109:L1140" si="220">IF(I1109&gt;0, G1109, 0)</f>
        <v>0</v>
      </c>
      <c r="M1109" s="5">
        <f t="shared" ref="M1109:M1140" si="221">IF(I1109=0,0,A1109+J1109)</f>
        <v>0</v>
      </c>
      <c r="N1109" s="5">
        <f t="shared" ref="N1109:N1140" si="222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223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219"/>
        <v>0</v>
      </c>
      <c r="J1110" s="11"/>
      <c r="K1110" s="11"/>
      <c r="L1110">
        <f t="shared" si="220"/>
        <v>0</v>
      </c>
      <c r="M1110" s="5">
        <f t="shared" si="221"/>
        <v>0</v>
      </c>
      <c r="N1110" s="5">
        <f t="shared" si="222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223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219"/>
        <v>9.9999999999999645</v>
      </c>
      <c r="J1111" s="11">
        <v>0.625</v>
      </c>
      <c r="K1111" s="11">
        <v>0.63194444444444442</v>
      </c>
      <c r="L1111">
        <f t="shared" si="220"/>
        <v>15</v>
      </c>
      <c r="M1111" s="5">
        <f t="shared" si="221"/>
        <v>45437.625</v>
      </c>
      <c r="N1111" s="5">
        <f t="shared" si="222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223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219"/>
        <v>9.9999999999999645</v>
      </c>
      <c r="J1112" s="11">
        <v>0.93055555555555558</v>
      </c>
      <c r="K1112" s="11">
        <v>0.9375</v>
      </c>
      <c r="L1112">
        <f t="shared" si="220"/>
        <v>12</v>
      </c>
      <c r="M1112" s="5">
        <f t="shared" si="221"/>
        <v>45437.930555555555</v>
      </c>
      <c r="N1112" s="5">
        <f t="shared" si="222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223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219"/>
        <v>0</v>
      </c>
      <c r="L1113">
        <f t="shared" si="220"/>
        <v>0</v>
      </c>
      <c r="M1113" s="5">
        <f t="shared" si="221"/>
        <v>0</v>
      </c>
      <c r="N1113" s="5">
        <f t="shared" si="222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223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219"/>
        <v>9.9999999999999645</v>
      </c>
      <c r="J1114" s="11">
        <v>0.57986111111111116</v>
      </c>
      <c r="K1114" s="11">
        <v>0.58680555555555558</v>
      </c>
      <c r="L1114">
        <f t="shared" si="220"/>
        <v>9</v>
      </c>
      <c r="M1114" s="5">
        <f t="shared" si="221"/>
        <v>45437.579861111109</v>
      </c>
      <c r="N1114" s="5">
        <f t="shared" si="222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223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219"/>
        <v>0</v>
      </c>
      <c r="J1115" s="11"/>
      <c r="K1115" s="11"/>
      <c r="L1115">
        <f t="shared" si="220"/>
        <v>0</v>
      </c>
      <c r="M1115" s="5">
        <f t="shared" si="221"/>
        <v>0</v>
      </c>
      <c r="N1115" s="5">
        <f t="shared" si="222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223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219"/>
        <v>4.9999999999999822</v>
      </c>
      <c r="J1116" s="11">
        <v>0.9375</v>
      </c>
      <c r="K1116" s="11">
        <v>0.94097222222222221</v>
      </c>
      <c r="L1116">
        <f t="shared" si="220"/>
        <v>6</v>
      </c>
      <c r="M1116" s="5">
        <f t="shared" si="221"/>
        <v>45437.9375</v>
      </c>
      <c r="N1116" s="5">
        <f t="shared" si="222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223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219"/>
        <v>29.999999999999893</v>
      </c>
      <c r="J1117" s="11">
        <v>0.67708333333333337</v>
      </c>
      <c r="K1117" s="11">
        <v>0.69791666666666663</v>
      </c>
      <c r="L1117">
        <f t="shared" si="220"/>
        <v>6</v>
      </c>
      <c r="M1117" s="5">
        <f t="shared" si="221"/>
        <v>45437.677083333336</v>
      </c>
      <c r="N1117" s="5">
        <f t="shared" si="222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223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219"/>
        <v>24.999999999999911</v>
      </c>
      <c r="J1118" s="11">
        <v>0.70833333333333337</v>
      </c>
      <c r="K1118" s="11">
        <v>0.72569444444444442</v>
      </c>
      <c r="L1118">
        <f t="shared" si="220"/>
        <v>5</v>
      </c>
      <c r="M1118" s="5">
        <f t="shared" si="221"/>
        <v>45437.708333333336</v>
      </c>
      <c r="N1118" s="5">
        <f t="shared" si="222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223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219"/>
        <v>0</v>
      </c>
      <c r="J1119" s="11"/>
      <c r="K1119" s="11"/>
      <c r="L1119">
        <f t="shared" si="220"/>
        <v>0</v>
      </c>
      <c r="M1119" s="5">
        <f t="shared" si="221"/>
        <v>0</v>
      </c>
      <c r="N1119" s="5">
        <f t="shared" si="222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223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219"/>
        <v>0</v>
      </c>
      <c r="L1120">
        <f t="shared" si="220"/>
        <v>0</v>
      </c>
      <c r="M1120" s="5">
        <f t="shared" si="221"/>
        <v>0</v>
      </c>
      <c r="N1120" s="5">
        <f t="shared" si="222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223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219"/>
        <v>0</v>
      </c>
      <c r="L1121">
        <f t="shared" si="220"/>
        <v>0</v>
      </c>
      <c r="M1121" s="5">
        <f t="shared" si="221"/>
        <v>0</v>
      </c>
      <c r="N1121" s="5">
        <f t="shared" si="222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223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219"/>
        <v>0</v>
      </c>
      <c r="L1122">
        <f t="shared" si="220"/>
        <v>0</v>
      </c>
      <c r="M1122" s="5">
        <f t="shared" si="221"/>
        <v>0</v>
      </c>
      <c r="N1122" s="5">
        <f t="shared" si="222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223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219"/>
        <v>10.000000000000124</v>
      </c>
      <c r="J1123" s="11">
        <v>0.57291666666666663</v>
      </c>
      <c r="K1123" s="11">
        <v>0.57986111111111116</v>
      </c>
      <c r="L1123">
        <f t="shared" si="220"/>
        <v>4</v>
      </c>
      <c r="M1123" s="5">
        <f t="shared" si="221"/>
        <v>45437.572916666664</v>
      </c>
      <c r="N1123" s="5">
        <f t="shared" si="222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223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219"/>
        <v>0</v>
      </c>
      <c r="J1124" s="11"/>
      <c r="K1124" s="11"/>
      <c r="L1124">
        <f t="shared" si="220"/>
        <v>0</v>
      </c>
      <c r="M1124" s="5">
        <f t="shared" si="221"/>
        <v>0</v>
      </c>
      <c r="N1124" s="5">
        <f t="shared" si="222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223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219"/>
        <v>20.000000000000089</v>
      </c>
      <c r="J1125" s="11">
        <v>0.65972222222222221</v>
      </c>
      <c r="K1125" s="11">
        <v>0.67361111111111116</v>
      </c>
      <c r="L1125">
        <f t="shared" si="220"/>
        <v>3</v>
      </c>
      <c r="M1125" s="5">
        <f t="shared" si="221"/>
        <v>45437.659722222219</v>
      </c>
      <c r="N1125" s="5">
        <f t="shared" si="222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223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219"/>
        <v>0</v>
      </c>
      <c r="J1126" s="11"/>
      <c r="K1126" s="11"/>
      <c r="L1126">
        <f t="shared" si="220"/>
        <v>0</v>
      </c>
      <c r="M1126" s="5">
        <f t="shared" si="221"/>
        <v>0</v>
      </c>
      <c r="N1126" s="5">
        <f t="shared" si="222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223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219"/>
        <v>0</v>
      </c>
      <c r="J1127" s="11"/>
      <c r="K1127" s="11"/>
      <c r="L1127">
        <f t="shared" si="220"/>
        <v>0</v>
      </c>
      <c r="M1127" s="5">
        <f t="shared" si="221"/>
        <v>0</v>
      </c>
      <c r="N1127" s="5">
        <f t="shared" si="222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223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219"/>
        <v>0</v>
      </c>
      <c r="J1128" s="11"/>
      <c r="K1128" s="11"/>
      <c r="L1128">
        <f t="shared" si="220"/>
        <v>0</v>
      </c>
      <c r="M1128" s="5">
        <f t="shared" si="221"/>
        <v>0</v>
      </c>
      <c r="N1128" s="5">
        <f t="shared" si="222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223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219"/>
        <v>49.999999999999986</v>
      </c>
      <c r="J1129" s="11">
        <v>0.80555555555555558</v>
      </c>
      <c r="K1129" s="11">
        <v>0.84027777777777779</v>
      </c>
      <c r="L1129">
        <f t="shared" si="220"/>
        <v>0</v>
      </c>
      <c r="M1129" s="5">
        <f t="shared" si="221"/>
        <v>45437.805555555555</v>
      </c>
      <c r="N1129" s="5">
        <f t="shared" si="222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223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219"/>
        <v>24.999999999999911</v>
      </c>
      <c r="J1130" s="11">
        <v>0.84027777777777779</v>
      </c>
      <c r="K1130" s="11">
        <v>0.85763888888888884</v>
      </c>
      <c r="L1130">
        <f t="shared" si="220"/>
        <v>0</v>
      </c>
      <c r="M1130" s="5">
        <f t="shared" si="221"/>
        <v>45437.840277777781</v>
      </c>
      <c r="N1130" s="5">
        <f t="shared" si="222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223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 t="shared" ref="I1131:I1132" si="224">IF(J1131=0, 0, (K1131-J1131)*1440)</f>
        <v>35.000000000000036</v>
      </c>
      <c r="J1131" s="11">
        <v>0.72569444444444442</v>
      </c>
      <c r="K1131" s="11">
        <v>0.75</v>
      </c>
      <c r="L1131">
        <f t="shared" si="220"/>
        <v>6</v>
      </c>
      <c r="M1131" s="5">
        <f t="shared" si="221"/>
        <v>45437.725694444445</v>
      </c>
      <c r="N1131" s="5">
        <f t="shared" si="222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223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 t="shared" si="224"/>
        <v>40.000000000000014</v>
      </c>
      <c r="J1132" s="11">
        <v>0.76388888888888884</v>
      </c>
      <c r="K1132" s="11">
        <v>0.79166666666666663</v>
      </c>
      <c r="L1132">
        <f t="shared" si="220"/>
        <v>4</v>
      </c>
      <c r="M1132" s="5">
        <f t="shared" si="221"/>
        <v>45437.763888888891</v>
      </c>
      <c r="N1132" s="5">
        <f t="shared" si="222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223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225">IF(J1133=0, 0, (K1133-J1133)*1440)</f>
        <v>20.000000000000089</v>
      </c>
      <c r="J1133" s="11">
        <v>0.91666666666666663</v>
      </c>
      <c r="K1133" s="11">
        <v>0.93055555555555558</v>
      </c>
      <c r="L1133">
        <f t="shared" si="220"/>
        <v>2</v>
      </c>
      <c r="M1133" s="5">
        <f t="shared" si="221"/>
        <v>45437.916666666664</v>
      </c>
      <c r="N1133" s="5">
        <f t="shared" si="222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223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225"/>
        <v>65.000000000000085</v>
      </c>
      <c r="J1134" s="11">
        <v>0.95138888888888884</v>
      </c>
      <c r="K1134" s="11">
        <v>0.99652777777777779</v>
      </c>
      <c r="L1134">
        <f t="shared" si="220"/>
        <v>3</v>
      </c>
      <c r="M1134" s="5">
        <f t="shared" si="221"/>
        <v>45437.951388888891</v>
      </c>
      <c r="N1134" s="5">
        <f t="shared" si="222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223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225"/>
        <v>0</v>
      </c>
      <c r="L1135">
        <f t="shared" si="220"/>
        <v>0</v>
      </c>
      <c r="M1135" s="5">
        <f t="shared" si="221"/>
        <v>0</v>
      </c>
      <c r="N1135" s="5">
        <f t="shared" si="222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223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225"/>
        <v>0</v>
      </c>
      <c r="J1136" s="11"/>
      <c r="K1136" s="11"/>
      <c r="L1136">
        <f t="shared" si="220"/>
        <v>0</v>
      </c>
      <c r="M1136" s="5">
        <f t="shared" si="221"/>
        <v>0</v>
      </c>
      <c r="N1136" s="5">
        <f t="shared" si="222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223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225"/>
        <v>0</v>
      </c>
      <c r="J1137" s="11"/>
      <c r="K1137" s="11"/>
      <c r="L1137">
        <f t="shared" si="220"/>
        <v>0</v>
      </c>
      <c r="M1137" s="5">
        <f t="shared" si="221"/>
        <v>0</v>
      </c>
      <c r="N1137" s="5">
        <f t="shared" si="222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223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225"/>
        <v>4.9999999999999822</v>
      </c>
      <c r="J1138" s="11">
        <v>0.3611111111111111</v>
      </c>
      <c r="K1138" s="11">
        <v>0.36458333333333331</v>
      </c>
      <c r="L1138">
        <f t="shared" si="220"/>
        <v>15</v>
      </c>
      <c r="M1138" s="5">
        <f t="shared" si="221"/>
        <v>45438.361111111109</v>
      </c>
      <c r="N1138" s="5">
        <f t="shared" si="222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223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225"/>
        <v>5</v>
      </c>
      <c r="J1139" s="11">
        <v>1.0416666666666666E-2</v>
      </c>
      <c r="K1139" s="11">
        <v>1.3888888888888888E-2</v>
      </c>
      <c r="L1139">
        <f t="shared" si="220"/>
        <v>9</v>
      </c>
      <c r="M1139" s="5">
        <f t="shared" si="221"/>
        <v>45438.010416666664</v>
      </c>
      <c r="N1139" s="5">
        <f t="shared" si="222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223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225"/>
        <v>0</v>
      </c>
      <c r="J1140" s="11"/>
      <c r="K1140" s="11"/>
      <c r="L1140">
        <f t="shared" si="220"/>
        <v>0</v>
      </c>
      <c r="M1140" s="5">
        <f t="shared" si="221"/>
        <v>0</v>
      </c>
      <c r="N1140" s="5">
        <f t="shared" si="222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223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225"/>
        <v>0</v>
      </c>
      <c r="J1141" s="11"/>
      <c r="K1141" s="11"/>
      <c r="L1141">
        <f t="shared" ref="L1141:L1172" si="226">IF(I1141&gt;0, G1141, 0)</f>
        <v>0</v>
      </c>
      <c r="M1141" s="5">
        <f t="shared" ref="M1141:M1172" si="227">IF(I1141=0,0,A1141+J1141)</f>
        <v>0</v>
      </c>
      <c r="N1141" s="5">
        <f t="shared" ref="N1141:N1172" si="228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229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225"/>
        <v>124.99999999999987</v>
      </c>
      <c r="J1142" s="11">
        <v>0.64236111111111116</v>
      </c>
      <c r="K1142" s="11">
        <v>0.72916666666666663</v>
      </c>
      <c r="L1142">
        <f t="shared" si="226"/>
        <v>5</v>
      </c>
      <c r="M1142" s="5">
        <f t="shared" si="227"/>
        <v>45438.642361111109</v>
      </c>
      <c r="N1142" s="5">
        <f t="shared" si="228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229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225"/>
        <v>200.00000000000009</v>
      </c>
      <c r="J1143" s="11">
        <v>0.81944444444444442</v>
      </c>
      <c r="K1143" s="11">
        <v>0.95833333333333337</v>
      </c>
      <c r="L1143">
        <f t="shared" si="226"/>
        <v>5</v>
      </c>
      <c r="M1143" s="5">
        <f t="shared" si="227"/>
        <v>45438.819444444445</v>
      </c>
      <c r="N1143" s="5">
        <f t="shared" si="228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229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225"/>
        <v>0</v>
      </c>
      <c r="J1144" s="11"/>
      <c r="K1144" s="11"/>
      <c r="L1144">
        <f t="shared" si="226"/>
        <v>0</v>
      </c>
      <c r="M1144" s="5">
        <f t="shared" si="227"/>
        <v>0</v>
      </c>
      <c r="N1144" s="5">
        <f t="shared" si="228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229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225"/>
        <v>0</v>
      </c>
      <c r="L1145">
        <f t="shared" si="226"/>
        <v>0</v>
      </c>
      <c r="M1145" s="5">
        <f t="shared" si="227"/>
        <v>0</v>
      </c>
      <c r="N1145" s="5">
        <f t="shared" si="228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229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225"/>
        <v>0</v>
      </c>
      <c r="L1146">
        <f t="shared" si="226"/>
        <v>0</v>
      </c>
      <c r="M1146" s="5">
        <f t="shared" si="227"/>
        <v>0</v>
      </c>
      <c r="N1146" s="5">
        <f t="shared" si="228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229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225"/>
        <v>0</v>
      </c>
      <c r="L1147">
        <f t="shared" si="226"/>
        <v>0</v>
      </c>
      <c r="M1147" s="5">
        <f t="shared" si="227"/>
        <v>0</v>
      </c>
      <c r="N1147" s="5">
        <f t="shared" si="228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229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225"/>
        <v>34.999999999999872</v>
      </c>
      <c r="J1148" s="11">
        <v>0.61111111111111116</v>
      </c>
      <c r="K1148" s="11">
        <v>0.63541666666666663</v>
      </c>
      <c r="L1148">
        <f t="shared" si="226"/>
        <v>4</v>
      </c>
      <c r="M1148" s="5">
        <f t="shared" si="227"/>
        <v>45438.611111111109</v>
      </c>
      <c r="N1148" s="5">
        <f t="shared" si="228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229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225"/>
        <v>114.99999999999999</v>
      </c>
      <c r="J1149" s="11">
        <v>0.4201388888888889</v>
      </c>
      <c r="K1149" s="11">
        <v>0.5</v>
      </c>
      <c r="L1149">
        <f t="shared" si="226"/>
        <v>4</v>
      </c>
      <c r="M1149" s="5">
        <f t="shared" si="227"/>
        <v>45438.420138888891</v>
      </c>
      <c r="N1149" s="5">
        <f t="shared" si="228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229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225"/>
        <v>19.999999999999929</v>
      </c>
      <c r="J1150" s="11">
        <v>0.71527777777777779</v>
      </c>
      <c r="K1150" s="11">
        <v>0.72916666666666663</v>
      </c>
      <c r="L1150">
        <f t="shared" si="226"/>
        <v>4</v>
      </c>
      <c r="M1150" s="5">
        <f t="shared" si="227"/>
        <v>45438.715277777781</v>
      </c>
      <c r="N1150" s="5">
        <f t="shared" si="228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229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225"/>
        <v>0</v>
      </c>
      <c r="J1151" s="11"/>
      <c r="K1151" s="11"/>
      <c r="L1151">
        <f t="shared" si="226"/>
        <v>0</v>
      </c>
      <c r="M1151" s="5">
        <f t="shared" si="227"/>
        <v>0</v>
      </c>
      <c r="N1151" s="5">
        <f t="shared" si="228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229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225"/>
        <v>9.9833333333333325</v>
      </c>
      <c r="J1152" s="11">
        <v>1.1574074074074073E-5</v>
      </c>
      <c r="K1152" s="11">
        <v>6.9444444444444441E-3</v>
      </c>
      <c r="L1152">
        <f t="shared" si="226"/>
        <v>3</v>
      </c>
      <c r="M1152" s="5">
        <f t="shared" si="227"/>
        <v>45438.000011574077</v>
      </c>
      <c r="N1152" s="5">
        <f t="shared" si="228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229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225"/>
        <v>24.999999999999911</v>
      </c>
      <c r="J1153" s="11">
        <v>0.80902777777777779</v>
      </c>
      <c r="K1153" s="11">
        <v>0.82638888888888884</v>
      </c>
      <c r="L1153">
        <f t="shared" si="226"/>
        <v>3</v>
      </c>
      <c r="M1153" s="5">
        <f t="shared" si="227"/>
        <v>45438.809027777781</v>
      </c>
      <c r="N1153" s="5">
        <f t="shared" si="228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229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225"/>
        <v>24.999999999999993</v>
      </c>
      <c r="J1154" s="11">
        <v>0.35416666666666669</v>
      </c>
      <c r="K1154" s="11">
        <v>0.37152777777777779</v>
      </c>
      <c r="L1154">
        <f t="shared" si="226"/>
        <v>3</v>
      </c>
      <c r="M1154" s="5">
        <f t="shared" si="227"/>
        <v>45438.354166666664</v>
      </c>
      <c r="N1154" s="5">
        <f t="shared" si="228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229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225"/>
        <v>0</v>
      </c>
      <c r="J1155" s="11"/>
      <c r="K1155" s="11"/>
      <c r="L1155">
        <f t="shared" si="226"/>
        <v>0</v>
      </c>
      <c r="M1155" s="5">
        <f t="shared" si="227"/>
        <v>0</v>
      </c>
      <c r="N1155" s="5">
        <f t="shared" si="228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229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225"/>
        <v>0</v>
      </c>
      <c r="L1156">
        <f t="shared" si="226"/>
        <v>0</v>
      </c>
      <c r="M1156" s="5">
        <f t="shared" si="227"/>
        <v>0</v>
      </c>
      <c r="N1156" s="5">
        <f t="shared" si="228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229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225"/>
        <v>25.000000000000071</v>
      </c>
      <c r="J1157" s="11">
        <v>0.75</v>
      </c>
      <c r="K1157" s="11">
        <v>0.76736111111111116</v>
      </c>
      <c r="L1157">
        <f t="shared" si="226"/>
        <v>2</v>
      </c>
      <c r="M1157" s="5">
        <f t="shared" si="227"/>
        <v>45438.75</v>
      </c>
      <c r="N1157" s="5">
        <f t="shared" si="228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229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225"/>
        <v>19.999999999999929</v>
      </c>
      <c r="J1158" s="11">
        <v>0.55902777777777779</v>
      </c>
      <c r="K1158" s="11">
        <v>0.57291666666666663</v>
      </c>
      <c r="L1158">
        <f t="shared" si="226"/>
        <v>2</v>
      </c>
      <c r="M1158" s="5">
        <f t="shared" si="227"/>
        <v>45438.559027777781</v>
      </c>
      <c r="N1158" s="5">
        <f t="shared" si="228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229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225"/>
        <v>5.0000000000001421</v>
      </c>
      <c r="J1159" s="11">
        <v>0.63888888888888884</v>
      </c>
      <c r="K1159" s="11">
        <v>0.64236111111111116</v>
      </c>
      <c r="L1159">
        <f t="shared" si="226"/>
        <v>2</v>
      </c>
      <c r="M1159" s="5">
        <f t="shared" si="227"/>
        <v>45438.638888888891</v>
      </c>
      <c r="N1159" s="5">
        <f t="shared" si="228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229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225"/>
        <v>0</v>
      </c>
      <c r="L1160">
        <f t="shared" si="226"/>
        <v>0</v>
      </c>
      <c r="M1160" s="5">
        <f t="shared" si="227"/>
        <v>0</v>
      </c>
      <c r="N1160" s="5">
        <f t="shared" si="228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229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225"/>
        <v>4.9999999999999822</v>
      </c>
      <c r="J1161" s="11">
        <v>0.3576388888888889</v>
      </c>
      <c r="K1161" s="11">
        <v>0.3611111111111111</v>
      </c>
      <c r="L1161">
        <f t="shared" si="226"/>
        <v>0</v>
      </c>
      <c r="M1161" s="5">
        <f t="shared" si="227"/>
        <v>45438.357638888891</v>
      </c>
      <c r="N1161" s="5">
        <f t="shared" si="228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229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225"/>
        <v>19.999999999999929</v>
      </c>
      <c r="J1162" s="11">
        <v>0.55208333333333337</v>
      </c>
      <c r="K1162" s="11">
        <v>0.56597222222222221</v>
      </c>
      <c r="L1162">
        <f t="shared" si="226"/>
        <v>0</v>
      </c>
      <c r="M1162" s="5">
        <f t="shared" si="227"/>
        <v>45438.552083333336</v>
      </c>
      <c r="N1162" s="5">
        <f t="shared" si="228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229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225"/>
        <v>25.000000000000071</v>
      </c>
      <c r="J1163" s="11">
        <v>0.53472222222222221</v>
      </c>
      <c r="K1163" s="11">
        <v>0.55208333333333337</v>
      </c>
      <c r="L1163">
        <f t="shared" si="226"/>
        <v>0</v>
      </c>
      <c r="M1163" s="5">
        <f t="shared" si="227"/>
        <v>45438.534722222219</v>
      </c>
      <c r="N1163" s="5">
        <f t="shared" si="228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229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225"/>
        <v>10.000000000000124</v>
      </c>
      <c r="J1164" s="11">
        <v>0.76041666666666663</v>
      </c>
      <c r="K1164" s="11">
        <v>0.76736111111111116</v>
      </c>
      <c r="L1164">
        <f t="shared" si="226"/>
        <v>0</v>
      </c>
      <c r="M1164" s="5">
        <f t="shared" si="227"/>
        <v>45438.760416666664</v>
      </c>
      <c r="N1164" s="5">
        <f t="shared" si="228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229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230">IF(J1165=0, 0, (K1165-J1165)*1440)</f>
        <v>14.999999999999947</v>
      </c>
      <c r="J1165" s="11">
        <v>0.75</v>
      </c>
      <c r="K1165" s="11">
        <v>0.76041666666666663</v>
      </c>
      <c r="L1165">
        <f t="shared" si="226"/>
        <v>0</v>
      </c>
      <c r="M1165" s="5">
        <f t="shared" si="227"/>
        <v>45438.75</v>
      </c>
      <c r="N1165" s="5">
        <f t="shared" si="228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229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230"/>
        <v>4.9999999999999822</v>
      </c>
      <c r="J1166" s="11">
        <v>0.91666666666666663</v>
      </c>
      <c r="K1166" s="11">
        <v>0.92013888888888884</v>
      </c>
      <c r="L1166">
        <f t="shared" si="226"/>
        <v>3</v>
      </c>
      <c r="M1166" s="5">
        <f t="shared" si="227"/>
        <v>45438.916666666664</v>
      </c>
      <c r="N1166" s="5">
        <f t="shared" si="228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229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230"/>
        <v>0</v>
      </c>
      <c r="L1167">
        <f t="shared" si="226"/>
        <v>0</v>
      </c>
      <c r="M1167" s="5">
        <f t="shared" si="227"/>
        <v>0</v>
      </c>
      <c r="N1167" s="5">
        <f t="shared" si="228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229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230"/>
        <v>0</v>
      </c>
      <c r="J1168" s="11"/>
      <c r="K1168" s="11"/>
      <c r="L1168">
        <f t="shared" si="226"/>
        <v>0</v>
      </c>
      <c r="M1168" s="5">
        <f t="shared" si="227"/>
        <v>0</v>
      </c>
      <c r="N1168" s="5">
        <f t="shared" si="228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229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230"/>
        <v>24.999999999999993</v>
      </c>
      <c r="J1169" s="11">
        <v>0.4826388888888889</v>
      </c>
      <c r="K1169" s="11">
        <v>0.5</v>
      </c>
      <c r="L1169">
        <f t="shared" si="226"/>
        <v>15</v>
      </c>
      <c r="M1169" s="5">
        <f t="shared" si="227"/>
        <v>45439.482638888891</v>
      </c>
      <c r="N1169" s="5">
        <f t="shared" si="228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229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230"/>
        <v>9.9999999999999645</v>
      </c>
      <c r="J1170" s="11">
        <v>0.36805555555555558</v>
      </c>
      <c r="K1170" s="11">
        <v>0.375</v>
      </c>
      <c r="L1170">
        <f t="shared" si="226"/>
        <v>15</v>
      </c>
      <c r="M1170" s="5">
        <f t="shared" si="227"/>
        <v>45439.368055555555</v>
      </c>
      <c r="N1170" s="5">
        <f t="shared" si="228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229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230"/>
        <v>0</v>
      </c>
      <c r="J1171" s="11"/>
      <c r="K1171" s="11"/>
      <c r="L1171">
        <f t="shared" si="226"/>
        <v>0</v>
      </c>
      <c r="M1171" s="5">
        <f t="shared" si="227"/>
        <v>0</v>
      </c>
      <c r="N1171" s="5">
        <f t="shared" si="228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229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230"/>
        <v>0</v>
      </c>
      <c r="J1172" s="11"/>
      <c r="K1172" s="11"/>
      <c r="L1172">
        <f t="shared" si="226"/>
        <v>0</v>
      </c>
      <c r="M1172" s="5">
        <f t="shared" si="227"/>
        <v>0</v>
      </c>
      <c r="N1172" s="5">
        <f t="shared" si="228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229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230"/>
        <v>0</v>
      </c>
      <c r="J1173" s="11"/>
      <c r="K1173" s="11"/>
      <c r="L1173">
        <f t="shared" ref="L1173:L1202" si="231">IF(I1173&gt;0, G1173, 0)</f>
        <v>0</v>
      </c>
      <c r="M1173" s="5">
        <f t="shared" ref="M1173:M1202" si="232">IF(I1173=0,0,A1173+J1173)</f>
        <v>0</v>
      </c>
      <c r="N1173" s="5">
        <f t="shared" ref="N1173:N1202" si="233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234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230"/>
        <v>49.999999999999986</v>
      </c>
      <c r="J1174" s="11">
        <v>0.37847222222222221</v>
      </c>
      <c r="K1174" s="11">
        <v>0.41319444444444442</v>
      </c>
      <c r="L1174">
        <f t="shared" si="231"/>
        <v>5</v>
      </c>
      <c r="M1174" s="5">
        <f t="shared" si="232"/>
        <v>45439.378472222219</v>
      </c>
      <c r="N1174" s="5">
        <f t="shared" si="233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234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230"/>
        <v>90</v>
      </c>
      <c r="J1175" s="11">
        <v>0.59375</v>
      </c>
      <c r="K1175" s="11">
        <v>0.65625</v>
      </c>
      <c r="L1175">
        <f t="shared" si="231"/>
        <v>5</v>
      </c>
      <c r="M1175" s="5">
        <f t="shared" si="232"/>
        <v>45439.59375</v>
      </c>
      <c r="N1175" s="5">
        <f t="shared" si="233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234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230"/>
        <v>0</v>
      </c>
      <c r="J1176" s="11"/>
      <c r="K1176" s="11"/>
      <c r="L1176">
        <f t="shared" si="231"/>
        <v>0</v>
      </c>
      <c r="M1176" s="5">
        <f t="shared" si="232"/>
        <v>0</v>
      </c>
      <c r="N1176" s="5">
        <f t="shared" si="233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234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230"/>
        <v>19.999999999999929</v>
      </c>
      <c r="J1177" s="11">
        <v>0.57986111111111116</v>
      </c>
      <c r="K1177" s="11">
        <v>0.59375</v>
      </c>
      <c r="L1177">
        <f t="shared" si="231"/>
        <v>5</v>
      </c>
      <c r="M1177" s="5">
        <f t="shared" si="232"/>
        <v>45439.579861111109</v>
      </c>
      <c r="N1177" s="5">
        <f t="shared" si="233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234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230"/>
        <v>20.000000000000089</v>
      </c>
      <c r="J1178" s="11">
        <v>0.65972222222222221</v>
      </c>
      <c r="K1178" s="11">
        <v>0.67361111111111116</v>
      </c>
      <c r="L1178">
        <f t="shared" si="231"/>
        <v>5</v>
      </c>
      <c r="M1178" s="5">
        <f t="shared" si="232"/>
        <v>45439.659722222219</v>
      </c>
      <c r="N1178" s="5">
        <f t="shared" si="233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234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230"/>
        <v>175.00000000000003</v>
      </c>
      <c r="J1179" s="11">
        <v>0.875</v>
      </c>
      <c r="K1179" s="11">
        <v>0.99652777777777779</v>
      </c>
      <c r="L1179">
        <f t="shared" si="231"/>
        <v>5</v>
      </c>
      <c r="M1179" s="5">
        <f t="shared" si="232"/>
        <v>45439.875</v>
      </c>
      <c r="N1179" s="5">
        <f t="shared" si="233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234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230"/>
        <v>69.999999999999915</v>
      </c>
      <c r="J1180" s="11">
        <v>0.77777777777777779</v>
      </c>
      <c r="K1180" s="11">
        <v>0.82638888888888884</v>
      </c>
      <c r="L1180">
        <f t="shared" si="231"/>
        <v>5</v>
      </c>
      <c r="M1180" s="5">
        <f t="shared" si="232"/>
        <v>45439.777777777781</v>
      </c>
      <c r="N1180" s="5">
        <f t="shared" si="233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234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230"/>
        <v>0</v>
      </c>
      <c r="L1181">
        <f t="shared" si="231"/>
        <v>0</v>
      </c>
      <c r="M1181" s="5">
        <f t="shared" si="232"/>
        <v>0</v>
      </c>
      <c r="N1181" s="5">
        <f t="shared" si="233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234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230"/>
        <v>0</v>
      </c>
      <c r="L1182">
        <f t="shared" si="231"/>
        <v>0</v>
      </c>
      <c r="M1182" s="5">
        <f t="shared" si="232"/>
        <v>0</v>
      </c>
      <c r="N1182" s="5">
        <f t="shared" si="233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234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230"/>
        <v>0</v>
      </c>
      <c r="J1183" s="11"/>
      <c r="K1183" s="11"/>
      <c r="L1183">
        <f t="shared" si="231"/>
        <v>0</v>
      </c>
      <c r="M1183" s="5">
        <f t="shared" si="232"/>
        <v>0</v>
      </c>
      <c r="N1183" s="5">
        <f t="shared" si="233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234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230"/>
        <v>0</v>
      </c>
      <c r="J1184" s="11"/>
      <c r="K1184" s="11"/>
      <c r="L1184">
        <f t="shared" si="231"/>
        <v>0</v>
      </c>
      <c r="M1184" s="5">
        <f t="shared" si="232"/>
        <v>0</v>
      </c>
      <c r="N1184" s="5">
        <f t="shared" si="233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234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230"/>
        <v>25.000000000000071</v>
      </c>
      <c r="J1185" s="11">
        <v>0.53472222222222221</v>
      </c>
      <c r="K1185" s="11">
        <v>0.55208333333333337</v>
      </c>
      <c r="L1185">
        <f t="shared" si="231"/>
        <v>4</v>
      </c>
      <c r="M1185" s="5">
        <f t="shared" si="232"/>
        <v>45439.534722222219</v>
      </c>
      <c r="N1185" s="5">
        <f t="shared" si="233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234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230"/>
        <v>0</v>
      </c>
      <c r="J1186" s="11"/>
      <c r="K1186" s="11"/>
      <c r="L1186">
        <f t="shared" si="231"/>
        <v>0</v>
      </c>
      <c r="M1186" s="5">
        <f t="shared" si="232"/>
        <v>0</v>
      </c>
      <c r="N1186" s="5">
        <f t="shared" si="233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234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230"/>
        <v>0</v>
      </c>
      <c r="J1187" s="11"/>
      <c r="K1187" s="11"/>
      <c r="L1187">
        <f t="shared" si="231"/>
        <v>0</v>
      </c>
      <c r="M1187" s="5">
        <f t="shared" si="232"/>
        <v>0</v>
      </c>
      <c r="N1187" s="5">
        <f t="shared" si="233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234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230"/>
        <v>0</v>
      </c>
      <c r="J1188" s="11"/>
      <c r="K1188" s="11"/>
      <c r="L1188">
        <f t="shared" si="231"/>
        <v>0</v>
      </c>
      <c r="M1188" s="5">
        <f t="shared" si="232"/>
        <v>0</v>
      </c>
      <c r="N1188" s="5">
        <f t="shared" si="233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234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230"/>
        <v>4.9999999999999822</v>
      </c>
      <c r="J1189" s="11">
        <v>0.43055555555555558</v>
      </c>
      <c r="K1189" s="11">
        <v>0.43402777777777779</v>
      </c>
      <c r="L1189">
        <f t="shared" si="231"/>
        <v>3</v>
      </c>
      <c r="M1189" s="5">
        <f t="shared" si="232"/>
        <v>45439.430555555555</v>
      </c>
      <c r="N1189" s="5">
        <f t="shared" si="233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234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230"/>
        <v>0</v>
      </c>
      <c r="L1190">
        <f t="shared" si="231"/>
        <v>0</v>
      </c>
      <c r="M1190" s="5">
        <f t="shared" si="232"/>
        <v>0</v>
      </c>
      <c r="N1190" s="5">
        <f t="shared" si="233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234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230"/>
        <v>9.9999999999999645</v>
      </c>
      <c r="J1191" s="11">
        <v>0.43402777777777779</v>
      </c>
      <c r="K1191" s="11">
        <v>0.44097222222222221</v>
      </c>
      <c r="L1191">
        <f t="shared" si="231"/>
        <v>3</v>
      </c>
      <c r="M1191" s="5">
        <f t="shared" si="232"/>
        <v>45439.434027777781</v>
      </c>
      <c r="N1191" s="5">
        <f t="shared" si="233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234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230"/>
        <v>20.000000000000007</v>
      </c>
      <c r="J1192" s="11">
        <v>0.45833333333333331</v>
      </c>
      <c r="K1192" s="11">
        <v>0.47222222222222221</v>
      </c>
      <c r="L1192">
        <f t="shared" si="231"/>
        <v>3</v>
      </c>
      <c r="M1192" s="5">
        <f t="shared" si="232"/>
        <v>45439.458333333336</v>
      </c>
      <c r="N1192" s="5">
        <f t="shared" si="233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234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230"/>
        <v>0</v>
      </c>
      <c r="J1193" s="11"/>
      <c r="K1193" s="11"/>
      <c r="L1193">
        <f t="shared" si="231"/>
        <v>0</v>
      </c>
      <c r="M1193" s="5">
        <f t="shared" si="232"/>
        <v>0</v>
      </c>
      <c r="N1193" s="5">
        <f t="shared" si="233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234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230"/>
        <v>0</v>
      </c>
      <c r="L1194">
        <f t="shared" si="231"/>
        <v>0</v>
      </c>
      <c r="M1194" s="5">
        <f t="shared" si="232"/>
        <v>0</v>
      </c>
      <c r="N1194" s="5">
        <f t="shared" si="233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234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230"/>
        <v>35.000000000000036</v>
      </c>
      <c r="J1195" s="11">
        <v>0.35069444444444442</v>
      </c>
      <c r="K1195" s="11">
        <v>0.375</v>
      </c>
      <c r="L1195">
        <f t="shared" si="231"/>
        <v>2</v>
      </c>
      <c r="M1195" s="5">
        <f t="shared" si="232"/>
        <v>45439.350694444445</v>
      </c>
      <c r="N1195" s="5">
        <f t="shared" si="233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234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230"/>
        <v>99.999999999999972</v>
      </c>
      <c r="J1196" s="11">
        <v>0.47222222222222221</v>
      </c>
      <c r="K1196" s="11">
        <v>0.54166666666666663</v>
      </c>
      <c r="L1196">
        <f t="shared" si="231"/>
        <v>2</v>
      </c>
      <c r="M1196" s="5">
        <f t="shared" si="232"/>
        <v>45439.472222222219</v>
      </c>
      <c r="N1196" s="5">
        <f t="shared" si="233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234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235">IF(J1197=0, 0, (K1197-J1197)*1440)</f>
        <v>20.000000000000089</v>
      </c>
      <c r="J1197" s="11">
        <v>0.50694444444444442</v>
      </c>
      <c r="K1197" s="11">
        <v>0.52083333333333337</v>
      </c>
      <c r="L1197">
        <f t="shared" si="231"/>
        <v>2</v>
      </c>
      <c r="M1197" s="5">
        <f t="shared" si="232"/>
        <v>45439.506944444445</v>
      </c>
      <c r="N1197" s="5">
        <f t="shared" si="233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234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235"/>
        <v>4.9999999999999822</v>
      </c>
      <c r="J1198" s="11">
        <v>0.69097222222222221</v>
      </c>
      <c r="K1198" s="11">
        <v>0.69444444444444442</v>
      </c>
      <c r="L1198">
        <f t="shared" si="231"/>
        <v>18</v>
      </c>
      <c r="M1198" s="5">
        <f t="shared" si="232"/>
        <v>45439.690972222219</v>
      </c>
      <c r="N1198" s="5">
        <f t="shared" si="233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234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235"/>
        <v>10.000000000000044</v>
      </c>
      <c r="J1199" s="11">
        <v>0.34722222222222221</v>
      </c>
      <c r="K1199" s="11">
        <v>0.35416666666666669</v>
      </c>
      <c r="L1199">
        <f t="shared" si="231"/>
        <v>0</v>
      </c>
      <c r="M1199" s="5">
        <f t="shared" si="232"/>
        <v>45439.347222222219</v>
      </c>
      <c r="N1199" s="5">
        <f t="shared" si="233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234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235"/>
        <v>19.999999999999929</v>
      </c>
      <c r="J1200" s="11">
        <v>0.52083333333333337</v>
      </c>
      <c r="K1200" s="11">
        <v>0.53472222222222221</v>
      </c>
      <c r="L1200">
        <f t="shared" si="231"/>
        <v>0</v>
      </c>
      <c r="M1200" s="5">
        <f t="shared" si="232"/>
        <v>45439.520833333336</v>
      </c>
      <c r="N1200" s="5">
        <f t="shared" si="233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234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235"/>
        <v>19.999999999999929</v>
      </c>
      <c r="J1201" s="11">
        <v>0.75</v>
      </c>
      <c r="K1201" s="11">
        <v>0.76388888888888884</v>
      </c>
      <c r="L1201">
        <f t="shared" si="231"/>
        <v>0</v>
      </c>
      <c r="M1201" s="5">
        <f t="shared" si="232"/>
        <v>45439.75</v>
      </c>
      <c r="N1201" s="5">
        <f t="shared" si="233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234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235"/>
        <v>45</v>
      </c>
      <c r="J1202" s="11">
        <v>0.71875</v>
      </c>
      <c r="K1202" s="11">
        <v>0.75</v>
      </c>
      <c r="L1202">
        <f t="shared" si="231"/>
        <v>0</v>
      </c>
      <c r="M1202" s="5">
        <f t="shared" si="232"/>
        <v>45439.71875</v>
      </c>
      <c r="N1202" s="5">
        <f t="shared" si="233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234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235"/>
        <v>45</v>
      </c>
      <c r="J1203" s="11">
        <v>0.69791666666666663</v>
      </c>
      <c r="K1203" s="11">
        <v>0.72916666666666663</v>
      </c>
      <c r="L1203">
        <f t="shared" ref="L1203" si="236">IF(I1203&gt;0, G1203, 0)</f>
        <v>0</v>
      </c>
      <c r="M1203" s="5">
        <f t="shared" ref="M1203" si="237">IF(I1203=0,0,A1203+J1203)</f>
        <v>45439.697916666664</v>
      </c>
      <c r="N1203" s="5">
        <f t="shared" ref="N1203" si="238"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 t="shared" ref="S1203" si="239"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235"/>
        <v>14.999999999999947</v>
      </c>
      <c r="J1204" s="11">
        <v>0.67708333333333337</v>
      </c>
      <c r="K1204" s="11">
        <v>0.6875</v>
      </c>
      <c r="L1204">
        <f t="shared" ref="L1204" si="240">IF(I1204&gt;0, G1204, 0)</f>
        <v>2</v>
      </c>
      <c r="M1204" s="5">
        <f t="shared" ref="M1204" si="241">IF(I1204=0,0,A1204+J1204)</f>
        <v>45439.677083333336</v>
      </c>
      <c r="N1204" s="5">
        <f t="shared" ref="N1204" si="242"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 t="shared" ref="S1204" si="243"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235"/>
        <v>4.9999999999999822</v>
      </c>
      <c r="J1205" s="11">
        <v>0.60416666666666663</v>
      </c>
      <c r="K1205" s="11">
        <v>0.60763888888888884</v>
      </c>
      <c r="L1205">
        <f t="shared" ref="L1205:L1236" si="244">IF(I1205&gt;0, G1205, 0)</f>
        <v>30</v>
      </c>
      <c r="M1205" s="5">
        <f t="shared" ref="M1205:M1236" si="245">IF(I1205=0,0,A1205+J1205)</f>
        <v>45440.604166666664</v>
      </c>
      <c r="N1205" s="5">
        <f t="shared" ref="N1205:N1236" si="246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247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235"/>
        <v>9.9999999999999645</v>
      </c>
      <c r="J1206" s="11">
        <v>0.625</v>
      </c>
      <c r="K1206" s="11">
        <v>0.63194444444444442</v>
      </c>
      <c r="L1206">
        <f t="shared" si="244"/>
        <v>24</v>
      </c>
      <c r="M1206" s="5">
        <f t="shared" si="245"/>
        <v>45440.625</v>
      </c>
      <c r="N1206" s="5">
        <f t="shared" si="246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247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235"/>
        <v>4.9999999999999822</v>
      </c>
      <c r="J1207" s="11">
        <v>0.5625</v>
      </c>
      <c r="K1207" s="11">
        <v>0.56597222222222221</v>
      </c>
      <c r="L1207">
        <f t="shared" si="244"/>
        <v>18</v>
      </c>
      <c r="M1207" s="5">
        <f t="shared" si="245"/>
        <v>45440.5625</v>
      </c>
      <c r="N1207" s="5">
        <f t="shared" si="246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247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235"/>
        <v>0</v>
      </c>
      <c r="J1208" s="11"/>
      <c r="K1208" s="11"/>
      <c r="L1208">
        <f t="shared" si="244"/>
        <v>0</v>
      </c>
      <c r="M1208" s="5">
        <f t="shared" si="245"/>
        <v>0</v>
      </c>
      <c r="N1208" s="5">
        <f t="shared" si="246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247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235"/>
        <v>19.999999999999929</v>
      </c>
      <c r="J1209" s="11">
        <v>0.52777777777777779</v>
      </c>
      <c r="K1209" s="11">
        <v>0.54166666666666663</v>
      </c>
      <c r="L1209">
        <f t="shared" si="244"/>
        <v>15</v>
      </c>
      <c r="M1209" s="5">
        <f t="shared" si="245"/>
        <v>45440.527777777781</v>
      </c>
      <c r="N1209" s="5">
        <f t="shared" si="246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247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235"/>
        <v>14.999999999999947</v>
      </c>
      <c r="J1210" s="11">
        <v>0.61458333333333337</v>
      </c>
      <c r="K1210" s="11">
        <v>0.625</v>
      </c>
      <c r="L1210">
        <f t="shared" si="244"/>
        <v>15</v>
      </c>
      <c r="M1210" s="5">
        <f t="shared" si="245"/>
        <v>45440.614583333336</v>
      </c>
      <c r="N1210" s="5">
        <f t="shared" si="246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247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235"/>
        <v>30.000000000000053</v>
      </c>
      <c r="J1211" s="11">
        <v>0.63194444444444442</v>
      </c>
      <c r="K1211" s="11">
        <v>0.65277777777777779</v>
      </c>
      <c r="L1211">
        <f t="shared" si="244"/>
        <v>15</v>
      </c>
      <c r="M1211" s="5">
        <f t="shared" si="245"/>
        <v>45440.631944444445</v>
      </c>
      <c r="N1211" s="5">
        <f t="shared" si="246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247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235"/>
        <v>24.999999999999911</v>
      </c>
      <c r="J1212" s="11">
        <v>0.57986111111111116</v>
      </c>
      <c r="K1212" s="11">
        <v>0.59722222222222221</v>
      </c>
      <c r="L1212">
        <f t="shared" si="244"/>
        <v>15</v>
      </c>
      <c r="M1212" s="5">
        <f t="shared" si="245"/>
        <v>45440.579861111109</v>
      </c>
      <c r="N1212" s="5">
        <f t="shared" si="246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247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235"/>
        <v>14.999999999999947</v>
      </c>
      <c r="J1213" s="11">
        <v>0.54861111111111116</v>
      </c>
      <c r="K1213" s="11">
        <v>0.55902777777777779</v>
      </c>
      <c r="L1213">
        <f t="shared" si="244"/>
        <v>15</v>
      </c>
      <c r="M1213" s="5">
        <f t="shared" si="245"/>
        <v>45440.548611111109</v>
      </c>
      <c r="N1213" s="5">
        <f t="shared" si="246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247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235"/>
        <v>0</v>
      </c>
      <c r="J1214" s="11"/>
      <c r="K1214" s="11"/>
      <c r="L1214">
        <f t="shared" si="244"/>
        <v>0</v>
      </c>
      <c r="M1214" s="5">
        <f t="shared" si="245"/>
        <v>0</v>
      </c>
      <c r="N1214" s="5">
        <f t="shared" si="246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247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235"/>
        <v>20.000000000000089</v>
      </c>
      <c r="J1215" s="11">
        <v>0.51388888888888884</v>
      </c>
      <c r="K1215" s="11">
        <v>0.52777777777777779</v>
      </c>
      <c r="L1215">
        <f t="shared" si="244"/>
        <v>6</v>
      </c>
      <c r="M1215" s="5">
        <f t="shared" si="245"/>
        <v>45440.513888888891</v>
      </c>
      <c r="N1215" s="5">
        <f t="shared" si="246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247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235"/>
        <v>0</v>
      </c>
      <c r="J1216" s="11"/>
      <c r="K1216" s="11"/>
      <c r="L1216">
        <f t="shared" si="244"/>
        <v>0</v>
      </c>
      <c r="M1216" s="5">
        <f t="shared" si="245"/>
        <v>0</v>
      </c>
      <c r="N1216" s="5">
        <f t="shared" si="246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247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235"/>
        <v>15.000000000000027</v>
      </c>
      <c r="J1217" s="11">
        <v>0.4548611111111111</v>
      </c>
      <c r="K1217" s="11">
        <v>0.46527777777777779</v>
      </c>
      <c r="L1217">
        <f t="shared" si="244"/>
        <v>5</v>
      </c>
      <c r="M1217" s="5">
        <f t="shared" si="245"/>
        <v>45440.454861111109</v>
      </c>
      <c r="N1217" s="5">
        <f t="shared" si="246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247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235"/>
        <v>0</v>
      </c>
      <c r="J1218" s="11"/>
      <c r="K1218" s="11"/>
      <c r="L1218">
        <f t="shared" si="244"/>
        <v>0</v>
      </c>
      <c r="M1218" s="5">
        <f t="shared" si="245"/>
        <v>0</v>
      </c>
      <c r="N1218" s="5">
        <f t="shared" si="246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247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235"/>
        <v>30.000000000000053</v>
      </c>
      <c r="J1219" s="11">
        <v>0.70138888888888884</v>
      </c>
      <c r="K1219" s="11">
        <v>0.72222222222222221</v>
      </c>
      <c r="L1219">
        <f t="shared" si="244"/>
        <v>5</v>
      </c>
      <c r="M1219" s="5">
        <f t="shared" si="245"/>
        <v>45440.701388888891</v>
      </c>
      <c r="N1219" s="5">
        <f t="shared" si="246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247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235"/>
        <v>310</v>
      </c>
      <c r="J1220" s="11">
        <v>0.75694444444444442</v>
      </c>
      <c r="K1220" s="11">
        <v>0.97222222222222221</v>
      </c>
      <c r="L1220">
        <f t="shared" si="244"/>
        <v>5</v>
      </c>
      <c r="M1220" s="5">
        <f t="shared" si="245"/>
        <v>45440.756944444445</v>
      </c>
      <c r="N1220" s="5">
        <f t="shared" si="246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247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235"/>
        <v>0</v>
      </c>
      <c r="J1221" s="11"/>
      <c r="K1221" s="11"/>
      <c r="L1221">
        <f t="shared" si="244"/>
        <v>0</v>
      </c>
      <c r="M1221" s="5">
        <f t="shared" si="245"/>
        <v>0</v>
      </c>
      <c r="N1221" s="5">
        <f t="shared" si="246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247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235"/>
        <v>0</v>
      </c>
      <c r="L1222">
        <f t="shared" si="244"/>
        <v>0</v>
      </c>
      <c r="M1222" s="5">
        <f t="shared" si="245"/>
        <v>0</v>
      </c>
      <c r="N1222" s="5">
        <f t="shared" si="246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247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235"/>
        <v>14.999999999999947</v>
      </c>
      <c r="J1223" s="11">
        <v>0.56597222222222221</v>
      </c>
      <c r="K1223" s="11">
        <v>0.57638888888888884</v>
      </c>
      <c r="L1223">
        <f t="shared" si="244"/>
        <v>4</v>
      </c>
      <c r="M1223" s="5">
        <f t="shared" si="245"/>
        <v>45440.565972222219</v>
      </c>
      <c r="N1223" s="5">
        <f t="shared" si="246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247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235"/>
        <v>0</v>
      </c>
      <c r="J1224" s="11"/>
      <c r="K1224" s="11"/>
      <c r="L1224">
        <f t="shared" si="244"/>
        <v>0</v>
      </c>
      <c r="M1224" s="5">
        <f t="shared" si="245"/>
        <v>0</v>
      </c>
      <c r="N1224" s="5">
        <f t="shared" si="246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247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235"/>
        <v>0</v>
      </c>
      <c r="J1225" s="11"/>
      <c r="K1225" s="11"/>
      <c r="L1225">
        <f t="shared" si="244"/>
        <v>0</v>
      </c>
      <c r="M1225" s="5">
        <f t="shared" si="245"/>
        <v>0</v>
      </c>
      <c r="N1225" s="5">
        <f t="shared" si="246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247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235"/>
        <v>10.000000000000124</v>
      </c>
      <c r="J1226" s="11">
        <v>0.88541666666666663</v>
      </c>
      <c r="K1226" s="11">
        <v>0.89236111111111116</v>
      </c>
      <c r="L1226">
        <f t="shared" si="244"/>
        <v>4</v>
      </c>
      <c r="M1226" s="5">
        <f t="shared" si="245"/>
        <v>45440.885416666664</v>
      </c>
      <c r="N1226" s="5">
        <f t="shared" si="246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247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235"/>
        <v>0</v>
      </c>
      <c r="J1227" s="11"/>
      <c r="K1227" s="11"/>
      <c r="L1227">
        <f t="shared" si="244"/>
        <v>0</v>
      </c>
      <c r="M1227" s="5">
        <f t="shared" si="245"/>
        <v>0</v>
      </c>
      <c r="N1227" s="5">
        <f t="shared" si="246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247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235"/>
        <v>69.999999999999915</v>
      </c>
      <c r="J1228" s="11">
        <v>0.89930555555555558</v>
      </c>
      <c r="K1228" s="11">
        <v>0.94791666666666663</v>
      </c>
      <c r="L1228">
        <f t="shared" si="244"/>
        <v>3</v>
      </c>
      <c r="M1228" s="5">
        <f t="shared" si="245"/>
        <v>45440.899305555555</v>
      </c>
      <c r="N1228" s="5">
        <f t="shared" si="246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247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248">IF(J1229=0, 0, (K1229-J1229)*1440)</f>
        <v>0</v>
      </c>
      <c r="J1229" s="11"/>
      <c r="K1229" s="11"/>
      <c r="L1229">
        <f t="shared" si="244"/>
        <v>0</v>
      </c>
      <c r="M1229" s="5">
        <f t="shared" si="245"/>
        <v>0</v>
      </c>
      <c r="N1229" s="5">
        <f t="shared" si="246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247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248"/>
        <v>0</v>
      </c>
      <c r="L1230">
        <f t="shared" si="244"/>
        <v>0</v>
      </c>
      <c r="M1230" s="5">
        <f t="shared" si="245"/>
        <v>0</v>
      </c>
      <c r="N1230" s="5">
        <f t="shared" si="246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247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248"/>
        <v>74.999999999999886</v>
      </c>
      <c r="J1231" s="11">
        <v>0.83333333333333337</v>
      </c>
      <c r="K1231" s="11">
        <v>0.88541666666666663</v>
      </c>
      <c r="L1231">
        <f t="shared" si="244"/>
        <v>2</v>
      </c>
      <c r="M1231" s="5">
        <f t="shared" si="245"/>
        <v>45440.833333333336</v>
      </c>
      <c r="N1231" s="5">
        <f t="shared" si="246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247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248"/>
        <v>0</v>
      </c>
      <c r="J1232" s="11"/>
      <c r="K1232" s="11"/>
      <c r="L1232">
        <f t="shared" si="244"/>
        <v>0</v>
      </c>
      <c r="M1232" s="5">
        <f t="shared" si="245"/>
        <v>0</v>
      </c>
      <c r="N1232" s="5">
        <f t="shared" si="246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247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248"/>
        <v>0</v>
      </c>
      <c r="J1233" s="11"/>
      <c r="K1233" s="11"/>
      <c r="L1233">
        <f t="shared" si="244"/>
        <v>0</v>
      </c>
      <c r="M1233" s="5">
        <f t="shared" si="245"/>
        <v>0</v>
      </c>
      <c r="N1233" s="5">
        <f t="shared" si="246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247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248"/>
        <v>4.9999999999999822</v>
      </c>
      <c r="J1234" s="11">
        <v>0.61111111111111116</v>
      </c>
      <c r="K1234" s="11">
        <v>0.61458333333333337</v>
      </c>
      <c r="L1234">
        <f t="shared" si="244"/>
        <v>2</v>
      </c>
      <c r="M1234" s="5">
        <f t="shared" si="245"/>
        <v>45440.611111111109</v>
      </c>
      <c r="N1234" s="5">
        <f t="shared" si="246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247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248"/>
        <v>0</v>
      </c>
      <c r="J1235" s="11"/>
      <c r="K1235" s="11"/>
      <c r="L1235">
        <f t="shared" si="244"/>
        <v>0</v>
      </c>
      <c r="M1235" s="5">
        <f t="shared" si="245"/>
        <v>0</v>
      </c>
      <c r="N1235" s="5">
        <f t="shared" si="246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247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248"/>
        <v>9.9999999999999645</v>
      </c>
      <c r="J1236" s="11">
        <v>0.4375</v>
      </c>
      <c r="K1236" s="11">
        <v>0.44444444444444442</v>
      </c>
      <c r="L1236">
        <f t="shared" si="244"/>
        <v>0</v>
      </c>
      <c r="M1236" s="5">
        <f t="shared" si="245"/>
        <v>45440.4375</v>
      </c>
      <c r="N1236" s="5">
        <f t="shared" si="246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247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248"/>
        <v>0</v>
      </c>
      <c r="J1237" s="11"/>
      <c r="K1237" s="11"/>
      <c r="L1237">
        <f t="shared" ref="L1237:L1268" si="249">IF(I1237&gt;0, G1237, 0)</f>
        <v>0</v>
      </c>
      <c r="M1237" s="5">
        <f t="shared" ref="M1237:M1268" si="250">IF(I1237=0,0,A1237+J1237)</f>
        <v>0</v>
      </c>
      <c r="N1237" s="5">
        <f t="shared" ref="N1237:N1268" si="251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252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248"/>
        <v>19.999999999999929</v>
      </c>
      <c r="J1238" s="11">
        <v>0.6875</v>
      </c>
      <c r="K1238" s="11">
        <v>0.70138888888888884</v>
      </c>
      <c r="L1238">
        <f t="shared" si="249"/>
        <v>0</v>
      </c>
      <c r="M1238" s="5">
        <f t="shared" si="250"/>
        <v>45440.6875</v>
      </c>
      <c r="N1238" s="5">
        <f t="shared" si="251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252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248"/>
        <v>19.999999999999929</v>
      </c>
      <c r="J1239" s="11">
        <v>0.67361111111111116</v>
      </c>
      <c r="K1239" s="11">
        <v>0.6875</v>
      </c>
      <c r="L1239">
        <f t="shared" si="249"/>
        <v>0</v>
      </c>
      <c r="M1239" s="5">
        <f t="shared" si="250"/>
        <v>45440.673611111109</v>
      </c>
      <c r="N1239" s="5">
        <f t="shared" si="251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252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248"/>
        <v>104.99999999999994</v>
      </c>
      <c r="J1240" s="11">
        <v>0.84375</v>
      </c>
      <c r="K1240" s="11">
        <v>0.91666666666666663</v>
      </c>
      <c r="L1240">
        <f t="shared" si="249"/>
        <v>5</v>
      </c>
      <c r="M1240" s="5">
        <f t="shared" si="250"/>
        <v>45441.84375</v>
      </c>
      <c r="N1240" s="5">
        <f t="shared" si="251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252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248"/>
        <v>0</v>
      </c>
      <c r="J1241" s="11"/>
      <c r="K1241" s="11"/>
      <c r="L1241">
        <f t="shared" si="249"/>
        <v>0</v>
      </c>
      <c r="M1241" s="5">
        <f t="shared" si="250"/>
        <v>0</v>
      </c>
      <c r="N1241" s="5">
        <f t="shared" si="251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252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248"/>
        <v>60.000000000000107</v>
      </c>
      <c r="J1242" s="11">
        <v>0.51388888888888884</v>
      </c>
      <c r="K1242" s="11">
        <v>0.55555555555555558</v>
      </c>
      <c r="L1242">
        <f t="shared" si="249"/>
        <v>15</v>
      </c>
      <c r="M1242" s="5">
        <f t="shared" si="250"/>
        <v>45441.513888888891</v>
      </c>
      <c r="N1242" s="5">
        <f t="shared" si="251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252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248"/>
        <v>9.9999999999999645</v>
      </c>
      <c r="J1243" s="11">
        <v>0.61458333333333337</v>
      </c>
      <c r="K1243" s="11">
        <v>0.62152777777777779</v>
      </c>
      <c r="L1243">
        <f t="shared" si="249"/>
        <v>15</v>
      </c>
      <c r="M1243" s="5">
        <f t="shared" si="250"/>
        <v>45441.614583333336</v>
      </c>
      <c r="N1243" s="5">
        <f t="shared" si="251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252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248"/>
        <v>0</v>
      </c>
      <c r="J1244" s="11"/>
      <c r="K1244" s="11"/>
      <c r="L1244">
        <f t="shared" si="249"/>
        <v>0</v>
      </c>
      <c r="M1244" s="5">
        <f t="shared" si="250"/>
        <v>0</v>
      </c>
      <c r="N1244" s="5">
        <f t="shared" si="251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252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248"/>
        <v>0</v>
      </c>
      <c r="J1245" s="11"/>
      <c r="K1245" s="11"/>
      <c r="L1245">
        <f t="shared" si="249"/>
        <v>0</v>
      </c>
      <c r="M1245" s="5">
        <f t="shared" si="250"/>
        <v>0</v>
      </c>
      <c r="N1245" s="5">
        <f t="shared" si="251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252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248"/>
        <v>0</v>
      </c>
      <c r="J1246" s="11"/>
      <c r="K1246" s="11"/>
      <c r="L1246">
        <f t="shared" si="249"/>
        <v>0</v>
      </c>
      <c r="M1246" s="5">
        <f t="shared" si="250"/>
        <v>0</v>
      </c>
      <c r="N1246" s="5">
        <f t="shared" si="251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252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248"/>
        <v>40.000000000000014</v>
      </c>
      <c r="J1247" s="11">
        <v>0.2986111111111111</v>
      </c>
      <c r="K1247" s="11">
        <v>0.3263888888888889</v>
      </c>
      <c r="L1247">
        <f t="shared" si="249"/>
        <v>5</v>
      </c>
      <c r="M1247" s="5">
        <f t="shared" si="250"/>
        <v>45441.298611111109</v>
      </c>
      <c r="N1247" s="5">
        <f t="shared" si="251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252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248"/>
        <v>60.000000000000028</v>
      </c>
      <c r="J1248" s="11">
        <v>0.4375</v>
      </c>
      <c r="K1248" s="11">
        <v>0.47916666666666669</v>
      </c>
      <c r="L1248">
        <f t="shared" si="249"/>
        <v>5</v>
      </c>
      <c r="M1248" s="5">
        <f t="shared" si="250"/>
        <v>45441.4375</v>
      </c>
      <c r="N1248" s="5">
        <f t="shared" si="251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252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248"/>
        <v>104.99999999999994</v>
      </c>
      <c r="J1249" s="11">
        <v>0.92361111111111116</v>
      </c>
      <c r="K1249" s="11">
        <v>0.99652777777777779</v>
      </c>
      <c r="L1249">
        <f t="shared" si="249"/>
        <v>5</v>
      </c>
      <c r="M1249" s="5">
        <f t="shared" si="250"/>
        <v>45441.923611111109</v>
      </c>
      <c r="N1249" s="5">
        <f t="shared" si="251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252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248"/>
        <v>130.00000000000003</v>
      </c>
      <c r="J1250" s="11">
        <v>0.66666666666666663</v>
      </c>
      <c r="K1250" s="11">
        <v>0.75694444444444442</v>
      </c>
      <c r="L1250">
        <f t="shared" si="249"/>
        <v>5</v>
      </c>
      <c r="M1250" s="5">
        <f t="shared" si="250"/>
        <v>45441.666666666664</v>
      </c>
      <c r="N1250" s="5">
        <f t="shared" si="251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252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248"/>
        <v>0</v>
      </c>
      <c r="J1251" s="11"/>
      <c r="K1251" s="11"/>
      <c r="L1251">
        <f t="shared" si="249"/>
        <v>0</v>
      </c>
      <c r="M1251" s="5">
        <f t="shared" si="250"/>
        <v>0</v>
      </c>
      <c r="N1251" s="5">
        <f t="shared" si="251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252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248"/>
        <v>0</v>
      </c>
      <c r="L1252">
        <f t="shared" si="249"/>
        <v>0</v>
      </c>
      <c r="M1252" s="5">
        <f t="shared" si="250"/>
        <v>0</v>
      </c>
      <c r="N1252" s="5">
        <f t="shared" si="251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252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248"/>
        <v>0</v>
      </c>
      <c r="J1253" s="11"/>
      <c r="K1253" s="11"/>
      <c r="L1253">
        <f t="shared" si="249"/>
        <v>0</v>
      </c>
      <c r="M1253" s="5">
        <f t="shared" si="250"/>
        <v>0</v>
      </c>
      <c r="N1253" s="5">
        <f t="shared" si="251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252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248"/>
        <v>29.999999999999972</v>
      </c>
      <c r="J1254" s="11">
        <v>0.47916666666666669</v>
      </c>
      <c r="K1254" s="11">
        <v>0.5</v>
      </c>
      <c r="L1254">
        <f t="shared" si="249"/>
        <v>5</v>
      </c>
      <c r="M1254" s="5">
        <f t="shared" si="250"/>
        <v>45441.479166666664</v>
      </c>
      <c r="N1254" s="5">
        <f t="shared" si="251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252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248"/>
        <v>45</v>
      </c>
      <c r="J1255" s="11">
        <v>0.77777777777777779</v>
      </c>
      <c r="K1255" s="11">
        <v>0.80902777777777779</v>
      </c>
      <c r="L1255">
        <f t="shared" si="249"/>
        <v>4</v>
      </c>
      <c r="M1255" s="5">
        <f t="shared" si="250"/>
        <v>45441.777777777781</v>
      </c>
      <c r="N1255" s="5">
        <f t="shared" si="251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252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248"/>
        <v>20.000000000000007</v>
      </c>
      <c r="J1256" s="11">
        <v>0.34027777777777779</v>
      </c>
      <c r="K1256" s="11">
        <v>0.35416666666666669</v>
      </c>
      <c r="L1256">
        <f t="shared" si="249"/>
        <v>4</v>
      </c>
      <c r="M1256" s="5">
        <f t="shared" si="250"/>
        <v>45441.340277777781</v>
      </c>
      <c r="N1256" s="5">
        <f t="shared" si="251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252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248"/>
        <v>14.999999999999947</v>
      </c>
      <c r="J1257" s="11">
        <v>0.81597222222222221</v>
      </c>
      <c r="K1257" s="11">
        <v>0.82638888888888884</v>
      </c>
      <c r="L1257">
        <f t="shared" si="249"/>
        <v>4</v>
      </c>
      <c r="M1257" s="5">
        <f t="shared" si="250"/>
        <v>45441.815972222219</v>
      </c>
      <c r="N1257" s="5">
        <f t="shared" si="251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252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248"/>
        <v>19.999999999999929</v>
      </c>
      <c r="J1258" s="11">
        <v>0.5</v>
      </c>
      <c r="K1258" s="11">
        <v>0.51388888888888884</v>
      </c>
      <c r="L1258">
        <f t="shared" si="249"/>
        <v>3</v>
      </c>
      <c r="M1258" s="5">
        <f t="shared" si="250"/>
        <v>45441.5</v>
      </c>
      <c r="N1258" s="5">
        <f t="shared" si="251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252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248"/>
        <v>0</v>
      </c>
      <c r="J1259" s="11"/>
      <c r="K1259" s="11"/>
      <c r="L1259">
        <f t="shared" si="249"/>
        <v>0</v>
      </c>
      <c r="M1259" s="5">
        <f t="shared" si="250"/>
        <v>0</v>
      </c>
      <c r="N1259" s="5">
        <f t="shared" si="251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252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248"/>
        <v>0</v>
      </c>
      <c r="J1260" s="11"/>
      <c r="K1260" s="11"/>
      <c r="L1260">
        <f t="shared" si="249"/>
        <v>0</v>
      </c>
      <c r="M1260" s="5">
        <f t="shared" si="250"/>
        <v>0</v>
      </c>
      <c r="N1260" s="5">
        <f t="shared" si="251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252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253">IF(J1261=0, 0, (K1261-J1261)*1440)</f>
        <v>0</v>
      </c>
      <c r="L1261">
        <f t="shared" si="249"/>
        <v>0</v>
      </c>
      <c r="M1261" s="5">
        <f t="shared" si="250"/>
        <v>0</v>
      </c>
      <c r="N1261" s="5">
        <f t="shared" si="251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252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253"/>
        <v>0</v>
      </c>
      <c r="J1262" s="11"/>
      <c r="K1262" s="11"/>
      <c r="L1262">
        <f t="shared" si="249"/>
        <v>0</v>
      </c>
      <c r="M1262" s="5">
        <f t="shared" si="250"/>
        <v>0</v>
      </c>
      <c r="N1262" s="5">
        <f t="shared" si="251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252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253"/>
        <v>0</v>
      </c>
      <c r="J1263" s="11"/>
      <c r="K1263" s="11"/>
      <c r="L1263">
        <f t="shared" si="249"/>
        <v>0</v>
      </c>
      <c r="M1263" s="5">
        <f t="shared" si="250"/>
        <v>0</v>
      </c>
      <c r="N1263" s="5">
        <f t="shared" si="251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252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253"/>
        <v>0</v>
      </c>
      <c r="J1264" s="11"/>
      <c r="K1264" s="11"/>
      <c r="L1264">
        <f t="shared" si="249"/>
        <v>0</v>
      </c>
      <c r="M1264" s="5">
        <f t="shared" si="250"/>
        <v>0</v>
      </c>
      <c r="N1264" s="5">
        <f t="shared" si="251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252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253"/>
        <v>0</v>
      </c>
      <c r="J1265" s="11"/>
      <c r="K1265" s="11"/>
      <c r="L1265">
        <f t="shared" si="249"/>
        <v>0</v>
      </c>
      <c r="M1265" s="5">
        <f t="shared" si="250"/>
        <v>0</v>
      </c>
      <c r="N1265" s="5">
        <f t="shared" si="251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252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253"/>
        <v>20.000000000000007</v>
      </c>
      <c r="J1266" s="11">
        <v>0.3263888888888889</v>
      </c>
      <c r="K1266" s="11">
        <v>0.34027777777777779</v>
      </c>
      <c r="L1266">
        <f t="shared" si="249"/>
        <v>0</v>
      </c>
      <c r="M1266" s="5">
        <f t="shared" si="250"/>
        <v>45441.326388888891</v>
      </c>
      <c r="N1266" s="5">
        <f t="shared" si="251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252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253"/>
        <v>15.000000000000027</v>
      </c>
      <c r="J1267" s="11">
        <v>0.4861111111111111</v>
      </c>
      <c r="K1267" s="11">
        <v>0.49652777777777779</v>
      </c>
      <c r="L1267">
        <f t="shared" si="249"/>
        <v>0</v>
      </c>
      <c r="M1267" s="5">
        <f t="shared" si="250"/>
        <v>45441.486111111109</v>
      </c>
      <c r="N1267" s="5">
        <f t="shared" si="251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252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253"/>
        <v>14.999999999999947</v>
      </c>
      <c r="J1268" s="11">
        <v>0.625</v>
      </c>
      <c r="K1268" s="11">
        <v>0.63541666666666663</v>
      </c>
      <c r="L1268">
        <f t="shared" si="249"/>
        <v>0</v>
      </c>
      <c r="M1268" s="5">
        <f t="shared" si="250"/>
        <v>45441.625</v>
      </c>
      <c r="N1268" s="5">
        <f t="shared" si="251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252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253"/>
        <v>25.000000000000071</v>
      </c>
      <c r="J1269" s="11">
        <v>0.59722222222222221</v>
      </c>
      <c r="K1269" s="11">
        <v>0.61458333333333337</v>
      </c>
      <c r="L1269">
        <f t="shared" ref="L1269:L1300" si="254">IF(I1269&gt;0, G1269, 0)</f>
        <v>0</v>
      </c>
      <c r="M1269" s="5">
        <f t="shared" ref="M1269:M1300" si="255">IF(I1269=0,0,A1269+J1269)</f>
        <v>45441.597222222219</v>
      </c>
      <c r="N1269" s="5">
        <f t="shared" ref="N1269:N1300" si="256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257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253"/>
        <v>0</v>
      </c>
      <c r="J1270" s="11"/>
      <c r="K1270" s="11"/>
      <c r="L1270">
        <f t="shared" si="254"/>
        <v>0</v>
      </c>
      <c r="M1270" s="5">
        <f t="shared" si="255"/>
        <v>0</v>
      </c>
      <c r="N1270" s="5">
        <f t="shared" si="256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257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253"/>
        <v>29.999999999999972</v>
      </c>
      <c r="J1271" s="11">
        <v>0.35416666666666669</v>
      </c>
      <c r="K1271" s="11">
        <v>0.375</v>
      </c>
      <c r="L1271">
        <f t="shared" si="254"/>
        <v>2</v>
      </c>
      <c r="M1271" s="5">
        <f t="shared" si="255"/>
        <v>45441.354166666664</v>
      </c>
      <c r="N1271" s="5">
        <f t="shared" si="256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257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253"/>
        <v>29.999999999999893</v>
      </c>
      <c r="J1272" s="11">
        <v>0.64583333333333337</v>
      </c>
      <c r="K1272" s="11">
        <v>0.66666666666666663</v>
      </c>
      <c r="L1272">
        <f t="shared" si="254"/>
        <v>2</v>
      </c>
      <c r="M1272" s="5">
        <f t="shared" si="255"/>
        <v>45441.645833333336</v>
      </c>
      <c r="N1272" s="5">
        <f t="shared" si="256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257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253"/>
        <v>59.999999999999943</v>
      </c>
      <c r="J1273" s="11">
        <v>0.59027777777777779</v>
      </c>
      <c r="K1273" s="11">
        <v>0.63194444444444442</v>
      </c>
      <c r="L1273">
        <f t="shared" si="254"/>
        <v>0</v>
      </c>
      <c r="M1273" s="5">
        <f t="shared" si="255"/>
        <v>45441.590277777781</v>
      </c>
      <c r="N1273" s="5">
        <f t="shared" si="256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257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253"/>
        <v>0</v>
      </c>
      <c r="J1274" s="11"/>
      <c r="K1274" s="11"/>
      <c r="L1274">
        <f t="shared" si="254"/>
        <v>0</v>
      </c>
      <c r="M1274" s="5">
        <f t="shared" si="255"/>
        <v>0</v>
      </c>
      <c r="N1274" s="5">
        <f t="shared" si="256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257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253"/>
        <v>10.000000000000044</v>
      </c>
      <c r="J1275" s="11">
        <v>0.36458333333333331</v>
      </c>
      <c r="K1275" s="11">
        <v>0.37152777777777779</v>
      </c>
      <c r="L1275">
        <f t="shared" si="254"/>
        <v>15</v>
      </c>
      <c r="M1275" s="5">
        <f t="shared" si="255"/>
        <v>45442.364583333336</v>
      </c>
      <c r="N1275" s="5">
        <f t="shared" si="256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257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253"/>
        <v>0</v>
      </c>
      <c r="J1276" s="11"/>
      <c r="K1276" s="11"/>
      <c r="L1276">
        <f t="shared" si="254"/>
        <v>0</v>
      </c>
      <c r="M1276" s="5">
        <f t="shared" si="255"/>
        <v>0</v>
      </c>
      <c r="N1276" s="5">
        <f t="shared" si="256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257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253"/>
        <v>9.9999999999999645</v>
      </c>
      <c r="J1277" s="11">
        <v>0.34027777777777779</v>
      </c>
      <c r="K1277" s="11">
        <v>0.34722222222222221</v>
      </c>
      <c r="L1277">
        <f t="shared" si="254"/>
        <v>6</v>
      </c>
      <c r="M1277" s="5">
        <f t="shared" si="255"/>
        <v>45442.340277777781</v>
      </c>
      <c r="N1277" s="5">
        <f t="shared" si="256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257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253"/>
        <v>45</v>
      </c>
      <c r="J1278" s="11">
        <v>0.55208333333333337</v>
      </c>
      <c r="K1278" s="11">
        <v>0.58333333333333337</v>
      </c>
      <c r="L1278">
        <f t="shared" si="254"/>
        <v>6</v>
      </c>
      <c r="M1278" s="5">
        <f t="shared" si="255"/>
        <v>45442.552083333336</v>
      </c>
      <c r="N1278" s="5">
        <f t="shared" si="256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257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253"/>
        <v>25.000000000000071</v>
      </c>
      <c r="J1279" s="11">
        <v>0.50347222222222221</v>
      </c>
      <c r="K1279" s="11">
        <v>0.52083333333333337</v>
      </c>
      <c r="L1279">
        <f t="shared" si="254"/>
        <v>6</v>
      </c>
      <c r="M1279" s="5">
        <f t="shared" si="255"/>
        <v>45442.503472222219</v>
      </c>
      <c r="N1279" s="5">
        <f t="shared" si="256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257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253"/>
        <v>14.999999999999947</v>
      </c>
      <c r="J1280" s="11">
        <v>0.87847222222222221</v>
      </c>
      <c r="K1280" s="11">
        <v>0.88888888888888884</v>
      </c>
      <c r="L1280">
        <f t="shared" si="254"/>
        <v>6</v>
      </c>
      <c r="M1280" s="5">
        <f t="shared" si="255"/>
        <v>45442.878472222219</v>
      </c>
      <c r="N1280" s="5">
        <f t="shared" si="256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257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253"/>
        <v>0</v>
      </c>
      <c r="J1281" s="11"/>
      <c r="K1281" s="11"/>
      <c r="L1281">
        <f t="shared" si="254"/>
        <v>0</v>
      </c>
      <c r="M1281" s="5">
        <f t="shared" si="255"/>
        <v>0</v>
      </c>
      <c r="N1281" s="5">
        <f t="shared" si="256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257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253"/>
        <v>29.999999999999972</v>
      </c>
      <c r="J1282" s="11">
        <v>0.3125</v>
      </c>
      <c r="K1282" s="11">
        <v>0.33333333333333331</v>
      </c>
      <c r="L1282">
        <f t="shared" si="254"/>
        <v>5</v>
      </c>
      <c r="M1282" s="5">
        <f t="shared" si="255"/>
        <v>45442.3125</v>
      </c>
      <c r="N1282" s="5">
        <f t="shared" si="256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257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253"/>
        <v>49.999999999999986</v>
      </c>
      <c r="J1283" s="11">
        <v>0.35416666666666669</v>
      </c>
      <c r="K1283" s="11">
        <v>0.3888888888888889</v>
      </c>
      <c r="L1283">
        <f t="shared" si="254"/>
        <v>5</v>
      </c>
      <c r="M1283" s="5">
        <f t="shared" si="255"/>
        <v>45442.354166666664</v>
      </c>
      <c r="N1283" s="5">
        <f t="shared" si="256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257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253"/>
        <v>90</v>
      </c>
      <c r="J1284" s="11">
        <v>0.77083333333333337</v>
      </c>
      <c r="K1284" s="11">
        <v>0.83333333333333337</v>
      </c>
      <c r="L1284">
        <f t="shared" si="254"/>
        <v>5</v>
      </c>
      <c r="M1284" s="5">
        <f t="shared" si="255"/>
        <v>45442.770833333336</v>
      </c>
      <c r="N1284" s="5">
        <f t="shared" si="256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257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253"/>
        <v>24.999999999999911</v>
      </c>
      <c r="J1285" s="11">
        <v>0.62152777777777779</v>
      </c>
      <c r="K1285" s="11">
        <v>0.63888888888888884</v>
      </c>
      <c r="L1285">
        <f t="shared" si="254"/>
        <v>5</v>
      </c>
      <c r="M1285" s="5">
        <f t="shared" si="255"/>
        <v>45442.621527777781</v>
      </c>
      <c r="N1285" s="5">
        <f t="shared" si="256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257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253"/>
        <v>0</v>
      </c>
      <c r="J1286" s="11"/>
      <c r="K1286" s="11"/>
      <c r="L1286">
        <f t="shared" si="254"/>
        <v>0</v>
      </c>
      <c r="M1286" s="5">
        <f t="shared" si="255"/>
        <v>0</v>
      </c>
      <c r="N1286" s="5">
        <f t="shared" si="256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257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253"/>
        <v>105.00000000000011</v>
      </c>
      <c r="J1287" s="11">
        <v>0.66666666666666663</v>
      </c>
      <c r="K1287" s="11">
        <v>0.73958333333333337</v>
      </c>
      <c r="L1287">
        <f t="shared" si="254"/>
        <v>5</v>
      </c>
      <c r="M1287" s="5">
        <f t="shared" si="255"/>
        <v>45442.666666666664</v>
      </c>
      <c r="N1287" s="5">
        <f t="shared" si="256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257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253"/>
        <v>0</v>
      </c>
      <c r="J1288" s="11"/>
      <c r="K1288" s="11"/>
      <c r="L1288">
        <f t="shared" si="254"/>
        <v>0</v>
      </c>
      <c r="M1288" s="5">
        <f t="shared" si="255"/>
        <v>0</v>
      </c>
      <c r="N1288" s="5">
        <f t="shared" si="256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257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253"/>
        <v>0</v>
      </c>
      <c r="L1289">
        <f t="shared" si="254"/>
        <v>0</v>
      </c>
      <c r="M1289" s="5">
        <f t="shared" si="255"/>
        <v>0</v>
      </c>
      <c r="N1289" s="5">
        <f t="shared" si="256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257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253"/>
        <v>0</v>
      </c>
      <c r="J1290" s="11"/>
      <c r="K1290" s="11"/>
      <c r="L1290">
        <f t="shared" si="254"/>
        <v>0</v>
      </c>
      <c r="M1290" s="5">
        <f t="shared" si="255"/>
        <v>0</v>
      </c>
      <c r="N1290" s="5">
        <f t="shared" si="256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257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253"/>
        <v>25.000000000000071</v>
      </c>
      <c r="J1291" s="11">
        <v>0.85069444444444442</v>
      </c>
      <c r="K1291" s="11">
        <v>0.86805555555555558</v>
      </c>
      <c r="L1291">
        <f t="shared" si="254"/>
        <v>4</v>
      </c>
      <c r="M1291" s="5">
        <f t="shared" si="255"/>
        <v>45442.850694444445</v>
      </c>
      <c r="N1291" s="5">
        <f t="shared" si="256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257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253"/>
        <v>30.000000000000053</v>
      </c>
      <c r="J1292" s="11">
        <v>0.53125</v>
      </c>
      <c r="K1292" s="11">
        <v>0.55208333333333337</v>
      </c>
      <c r="L1292">
        <f t="shared" si="254"/>
        <v>4</v>
      </c>
      <c r="M1292" s="5">
        <f t="shared" si="255"/>
        <v>45442.53125</v>
      </c>
      <c r="N1292" s="5">
        <f t="shared" si="256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257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258">IF(J1293=0, 0, (K1293-J1293)*1440)</f>
        <v>0</v>
      </c>
      <c r="J1293" s="11"/>
      <c r="K1293" s="11"/>
      <c r="L1293">
        <f t="shared" si="254"/>
        <v>0</v>
      </c>
      <c r="M1293" s="5">
        <f t="shared" si="255"/>
        <v>0</v>
      </c>
      <c r="N1293" s="5">
        <f t="shared" si="256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257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258"/>
        <v>19.999999999999929</v>
      </c>
      <c r="J1294" s="11">
        <v>0.73958333333333337</v>
      </c>
      <c r="K1294" s="11">
        <v>0.75347222222222221</v>
      </c>
      <c r="L1294">
        <f t="shared" si="254"/>
        <v>9</v>
      </c>
      <c r="M1294" s="5">
        <f t="shared" si="255"/>
        <v>45442.739583333336</v>
      </c>
      <c r="N1294" s="5">
        <f t="shared" si="256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257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258"/>
        <v>0</v>
      </c>
      <c r="J1295" s="11"/>
      <c r="K1295" s="11"/>
      <c r="L1295">
        <f t="shared" si="254"/>
        <v>0</v>
      </c>
      <c r="M1295" s="5">
        <f t="shared" si="255"/>
        <v>0</v>
      </c>
      <c r="N1295" s="5">
        <f t="shared" si="256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257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258"/>
        <v>0</v>
      </c>
      <c r="J1296" s="11"/>
      <c r="K1296" s="11"/>
      <c r="L1296">
        <f t="shared" si="254"/>
        <v>0</v>
      </c>
      <c r="M1296" s="5">
        <f t="shared" si="255"/>
        <v>0</v>
      </c>
      <c r="N1296" s="5">
        <f t="shared" si="256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257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258"/>
        <v>0</v>
      </c>
      <c r="L1297">
        <f t="shared" si="254"/>
        <v>0</v>
      </c>
      <c r="M1297" s="5">
        <f t="shared" si="255"/>
        <v>0</v>
      </c>
      <c r="N1297" s="5">
        <f t="shared" si="256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257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258"/>
        <v>0</v>
      </c>
      <c r="J1298" s="11"/>
      <c r="K1298" s="11"/>
      <c r="L1298">
        <f t="shared" si="254"/>
        <v>0</v>
      </c>
      <c r="M1298" s="5">
        <f t="shared" si="255"/>
        <v>0</v>
      </c>
      <c r="N1298" s="5">
        <f t="shared" si="256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257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258"/>
        <v>19.999999999999929</v>
      </c>
      <c r="J1299" s="11">
        <v>0.58333333333333337</v>
      </c>
      <c r="K1299" s="11">
        <v>0.59722222222222221</v>
      </c>
      <c r="L1299">
        <f t="shared" si="254"/>
        <v>3</v>
      </c>
      <c r="M1299" s="5">
        <f t="shared" si="255"/>
        <v>45442.583333333336</v>
      </c>
      <c r="N1299" s="5">
        <f t="shared" si="256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257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258"/>
        <v>4.9999999999999822</v>
      </c>
      <c r="J1300" s="11">
        <v>0.875</v>
      </c>
      <c r="K1300" s="11">
        <v>0.87847222222222221</v>
      </c>
      <c r="L1300">
        <f t="shared" si="254"/>
        <v>3</v>
      </c>
      <c r="M1300" s="5">
        <f t="shared" si="255"/>
        <v>45442.875</v>
      </c>
      <c r="N1300" s="5">
        <f t="shared" si="256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257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258"/>
        <v>0</v>
      </c>
      <c r="J1301" s="11"/>
      <c r="K1301" s="11"/>
      <c r="L1301">
        <f t="shared" ref="L1301:L1335" si="259">IF(I1301&gt;0, G1301, 0)</f>
        <v>0</v>
      </c>
      <c r="M1301" s="5">
        <f t="shared" ref="M1301:M1335" si="260">IF(I1301=0,0,A1301+J1301)</f>
        <v>0</v>
      </c>
      <c r="N1301" s="5">
        <f t="shared" ref="N1301:N1335" si="261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262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258"/>
        <v>0</v>
      </c>
      <c r="J1302" s="11"/>
      <c r="K1302" s="11"/>
      <c r="L1302">
        <f t="shared" si="259"/>
        <v>0</v>
      </c>
      <c r="M1302" s="5">
        <f t="shared" si="260"/>
        <v>0</v>
      </c>
      <c r="N1302" s="5">
        <f t="shared" si="261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262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258"/>
        <v>4.9999999999999822</v>
      </c>
      <c r="J1303" s="11">
        <v>0.375</v>
      </c>
      <c r="K1303" s="11">
        <v>0.37847222222222221</v>
      </c>
      <c r="L1303">
        <f t="shared" si="259"/>
        <v>2</v>
      </c>
      <c r="M1303" s="5">
        <f t="shared" si="260"/>
        <v>45442.375</v>
      </c>
      <c r="N1303" s="5">
        <f t="shared" si="261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262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258"/>
        <v>0</v>
      </c>
      <c r="J1304" s="11"/>
      <c r="K1304" s="11"/>
      <c r="L1304">
        <f t="shared" si="259"/>
        <v>0</v>
      </c>
      <c r="M1304" s="5">
        <f t="shared" si="260"/>
        <v>0</v>
      </c>
      <c r="N1304" s="5">
        <f t="shared" si="261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262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258"/>
        <v>35.000000000000036</v>
      </c>
      <c r="J1305" s="11">
        <v>0.87152777777777779</v>
      </c>
      <c r="K1305" s="11">
        <v>0.89583333333333337</v>
      </c>
      <c r="L1305">
        <f t="shared" si="259"/>
        <v>2</v>
      </c>
      <c r="M1305" s="5">
        <f t="shared" si="260"/>
        <v>45442.871527777781</v>
      </c>
      <c r="N1305" s="5">
        <f t="shared" si="261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262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258"/>
        <v>9.9999999999999645</v>
      </c>
      <c r="J1306" s="11">
        <v>0.49305555555555558</v>
      </c>
      <c r="K1306" s="11">
        <v>0.5</v>
      </c>
      <c r="L1306">
        <f t="shared" si="259"/>
        <v>0</v>
      </c>
      <c r="M1306" s="5">
        <f t="shared" si="260"/>
        <v>45442.493055555555</v>
      </c>
      <c r="N1306" s="5">
        <f t="shared" si="261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262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258"/>
        <v>9.9999999999999645</v>
      </c>
      <c r="J1307" s="11">
        <v>0.84375</v>
      </c>
      <c r="K1307" s="11">
        <v>0.85069444444444442</v>
      </c>
      <c r="L1307">
        <f t="shared" si="259"/>
        <v>0</v>
      </c>
      <c r="M1307" s="5">
        <f t="shared" si="260"/>
        <v>45442.84375</v>
      </c>
      <c r="N1307" s="5">
        <f t="shared" si="261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262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258"/>
        <v>14.999999999999947</v>
      </c>
      <c r="J1308" s="11">
        <v>0.83333333333333337</v>
      </c>
      <c r="K1308" s="11">
        <v>0.84375</v>
      </c>
      <c r="L1308">
        <f t="shared" si="259"/>
        <v>0</v>
      </c>
      <c r="M1308" s="5">
        <f t="shared" si="260"/>
        <v>45442.833333333336</v>
      </c>
      <c r="N1308" s="5">
        <f t="shared" si="261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262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258"/>
        <v>4.9999999999999822</v>
      </c>
      <c r="J1309" s="11">
        <v>0.40972222222222221</v>
      </c>
      <c r="K1309" s="11">
        <v>0.41319444444444442</v>
      </c>
      <c r="L1309">
        <f t="shared" si="259"/>
        <v>0</v>
      </c>
      <c r="M1309" s="5">
        <f t="shared" si="260"/>
        <v>45442.409722222219</v>
      </c>
      <c r="N1309" s="5">
        <f t="shared" si="261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262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258"/>
        <v>9.9999999999999645</v>
      </c>
      <c r="J1310" s="11">
        <v>0.40277777777777779</v>
      </c>
      <c r="K1310" s="11">
        <v>0.40972222222222221</v>
      </c>
      <c r="L1310">
        <f t="shared" si="259"/>
        <v>0</v>
      </c>
      <c r="M1310" s="5">
        <f t="shared" si="260"/>
        <v>45442.402777777781</v>
      </c>
      <c r="N1310" s="5">
        <f t="shared" si="261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262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258"/>
        <v>34.999999999999872</v>
      </c>
      <c r="J1311" s="11">
        <v>0.64236111111111116</v>
      </c>
      <c r="K1311" s="11">
        <v>0.66666666666666663</v>
      </c>
      <c r="L1311">
        <f t="shared" si="259"/>
        <v>2</v>
      </c>
      <c r="M1311" s="5">
        <f t="shared" si="260"/>
        <v>45442.642361111109</v>
      </c>
      <c r="N1311" s="5">
        <f t="shared" si="261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262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258"/>
        <v>25.000000000000071</v>
      </c>
      <c r="J1312" s="11">
        <v>0.75347222222222221</v>
      </c>
      <c r="K1312" s="11">
        <v>0.77083333333333337</v>
      </c>
      <c r="L1312">
        <f t="shared" si="259"/>
        <v>2</v>
      </c>
      <c r="M1312" s="5">
        <f t="shared" si="260"/>
        <v>45442.753472222219</v>
      </c>
      <c r="N1312" s="5">
        <f t="shared" si="261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262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258"/>
        <v>0</v>
      </c>
      <c r="J1313" s="11"/>
      <c r="K1313" s="11"/>
      <c r="L1313">
        <f t="shared" si="259"/>
        <v>0</v>
      </c>
      <c r="M1313" s="5">
        <f t="shared" si="260"/>
        <v>0</v>
      </c>
      <c r="N1313" s="5">
        <f t="shared" si="261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262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258"/>
        <v>0</v>
      </c>
      <c r="J1314" s="11"/>
      <c r="K1314" s="11"/>
      <c r="L1314">
        <f t="shared" si="259"/>
        <v>0</v>
      </c>
      <c r="M1314" s="5">
        <f t="shared" si="260"/>
        <v>0</v>
      </c>
      <c r="N1314" s="5">
        <f t="shared" si="261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262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258"/>
        <v>0</v>
      </c>
      <c r="J1315" s="11"/>
      <c r="K1315" s="11"/>
      <c r="L1315">
        <f t="shared" si="259"/>
        <v>0</v>
      </c>
      <c r="M1315" s="5">
        <f t="shared" si="260"/>
        <v>0</v>
      </c>
      <c r="N1315" s="5">
        <f t="shared" si="261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262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258"/>
        <v>0</v>
      </c>
      <c r="J1316" s="11"/>
      <c r="K1316" s="11"/>
      <c r="L1316">
        <f t="shared" si="259"/>
        <v>0</v>
      </c>
      <c r="M1316" s="5">
        <f t="shared" si="260"/>
        <v>0</v>
      </c>
      <c r="N1316" s="5">
        <f t="shared" si="261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262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258"/>
        <v>0</v>
      </c>
      <c r="J1317" s="11"/>
      <c r="K1317" s="11"/>
      <c r="L1317">
        <f t="shared" si="259"/>
        <v>0</v>
      </c>
      <c r="M1317" s="5">
        <f t="shared" si="260"/>
        <v>0</v>
      </c>
      <c r="N1317" s="5">
        <f t="shared" si="261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262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258"/>
        <v>0</v>
      </c>
      <c r="J1318" s="11"/>
      <c r="K1318" s="11"/>
      <c r="L1318">
        <f t="shared" si="259"/>
        <v>0</v>
      </c>
      <c r="M1318" s="5">
        <f t="shared" si="260"/>
        <v>0</v>
      </c>
      <c r="N1318" s="5">
        <f t="shared" si="261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262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258"/>
        <v>0</v>
      </c>
      <c r="J1319" s="11"/>
      <c r="K1319" s="11"/>
      <c r="L1319">
        <f t="shared" si="259"/>
        <v>0</v>
      </c>
      <c r="M1319" s="5">
        <f t="shared" si="260"/>
        <v>0</v>
      </c>
      <c r="N1319" s="5">
        <f t="shared" si="261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262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258"/>
        <v>0</v>
      </c>
      <c r="J1320" s="11"/>
      <c r="K1320" s="11"/>
      <c r="L1320">
        <f t="shared" si="259"/>
        <v>0</v>
      </c>
      <c r="M1320" s="5">
        <f t="shared" si="260"/>
        <v>0</v>
      </c>
      <c r="N1320" s="5">
        <f t="shared" si="261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262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258"/>
        <v>0</v>
      </c>
      <c r="J1321" s="11"/>
      <c r="K1321" s="11"/>
      <c r="L1321">
        <f t="shared" si="259"/>
        <v>0</v>
      </c>
      <c r="M1321" s="5">
        <f t="shared" si="260"/>
        <v>0</v>
      </c>
      <c r="N1321" s="5">
        <f t="shared" si="261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262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258"/>
        <v>0</v>
      </c>
      <c r="J1322" s="11"/>
      <c r="K1322" s="11"/>
      <c r="L1322">
        <f t="shared" si="259"/>
        <v>0</v>
      </c>
      <c r="M1322" s="5">
        <f t="shared" si="260"/>
        <v>0</v>
      </c>
      <c r="N1322" s="5">
        <f t="shared" si="261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262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258"/>
        <v>0</v>
      </c>
      <c r="J1323" s="11"/>
      <c r="K1323" s="11"/>
      <c r="L1323">
        <f t="shared" si="259"/>
        <v>0</v>
      </c>
      <c r="M1323" s="5">
        <f t="shared" si="260"/>
        <v>0</v>
      </c>
      <c r="N1323" s="5">
        <f t="shared" si="261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262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258"/>
        <v>0</v>
      </c>
      <c r="J1324" s="11"/>
      <c r="K1324" s="11"/>
      <c r="L1324">
        <f t="shared" si="259"/>
        <v>0</v>
      </c>
      <c r="M1324" s="5">
        <f t="shared" si="260"/>
        <v>0</v>
      </c>
      <c r="N1324" s="5">
        <f t="shared" si="261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262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258"/>
        <v>0</v>
      </c>
      <c r="J1325" s="11"/>
      <c r="K1325" s="11"/>
      <c r="L1325">
        <f t="shared" si="259"/>
        <v>0</v>
      </c>
      <c r="M1325" s="5">
        <f t="shared" si="260"/>
        <v>0</v>
      </c>
      <c r="N1325" s="5">
        <f t="shared" si="261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262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258"/>
        <v>0</v>
      </c>
      <c r="L1326">
        <f t="shared" si="259"/>
        <v>0</v>
      </c>
      <c r="M1326" s="5">
        <f t="shared" si="260"/>
        <v>0</v>
      </c>
      <c r="N1326" s="5">
        <f t="shared" si="261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262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258"/>
        <v>0</v>
      </c>
      <c r="J1327" s="11"/>
      <c r="K1327" s="11"/>
      <c r="L1327">
        <f t="shared" si="259"/>
        <v>0</v>
      </c>
      <c r="M1327" s="5">
        <f t="shared" si="260"/>
        <v>0</v>
      </c>
      <c r="N1327" s="5">
        <f t="shared" si="261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262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258"/>
        <v>0</v>
      </c>
      <c r="J1328" s="11"/>
      <c r="K1328" s="11"/>
      <c r="L1328">
        <f t="shared" si="259"/>
        <v>0</v>
      </c>
      <c r="M1328" s="5">
        <f t="shared" si="260"/>
        <v>0</v>
      </c>
      <c r="N1328" s="5">
        <f t="shared" si="261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262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263">IF(J1329=0, 0, (K1329-J1329)*1440)</f>
        <v>0</v>
      </c>
      <c r="J1329" s="11"/>
      <c r="K1329" s="11"/>
      <c r="L1329">
        <f t="shared" si="259"/>
        <v>0</v>
      </c>
      <c r="M1329" s="5">
        <f t="shared" si="260"/>
        <v>0</v>
      </c>
      <c r="N1329" s="5">
        <f t="shared" si="261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262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263"/>
        <v>0</v>
      </c>
      <c r="J1330" s="11"/>
      <c r="K1330" s="11"/>
      <c r="L1330">
        <f t="shared" si="259"/>
        <v>0</v>
      </c>
      <c r="M1330" s="5">
        <f t="shared" si="260"/>
        <v>0</v>
      </c>
      <c r="N1330" s="5">
        <f t="shared" si="261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262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263"/>
        <v>0</v>
      </c>
      <c r="J1331" s="11"/>
      <c r="K1331" s="11"/>
      <c r="L1331">
        <f t="shared" si="259"/>
        <v>0</v>
      </c>
      <c r="M1331" s="5">
        <f t="shared" si="260"/>
        <v>0</v>
      </c>
      <c r="N1331" s="5">
        <f t="shared" si="261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262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263"/>
        <v>0</v>
      </c>
      <c r="J1332" s="11"/>
      <c r="K1332" s="11"/>
      <c r="L1332">
        <f t="shared" si="259"/>
        <v>0</v>
      </c>
      <c r="M1332" s="5">
        <f t="shared" si="260"/>
        <v>0</v>
      </c>
      <c r="N1332" s="5">
        <f t="shared" si="261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262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263"/>
        <v>0</v>
      </c>
      <c r="L1333">
        <f t="shared" si="259"/>
        <v>0</v>
      </c>
      <c r="M1333" s="5">
        <f t="shared" si="260"/>
        <v>0</v>
      </c>
      <c r="N1333" s="5">
        <f t="shared" si="261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262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263"/>
        <v>0</v>
      </c>
      <c r="J1334" s="11"/>
      <c r="K1334" s="11"/>
      <c r="L1334">
        <f t="shared" si="259"/>
        <v>0</v>
      </c>
      <c r="M1334" s="5">
        <f t="shared" si="260"/>
        <v>0</v>
      </c>
      <c r="N1334" s="5">
        <f t="shared" si="261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262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263"/>
        <v>0</v>
      </c>
      <c r="J1335" s="11"/>
      <c r="K1335" s="11"/>
      <c r="L1335">
        <f t="shared" si="259"/>
        <v>0</v>
      </c>
      <c r="M1335" s="5">
        <f t="shared" si="260"/>
        <v>0</v>
      </c>
      <c r="N1335" s="5">
        <f t="shared" si="261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262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263"/>
        <v>0</v>
      </c>
      <c r="J1336" s="11"/>
      <c r="K1336" s="11"/>
      <c r="L1336">
        <f t="shared" ref="L1336:L1367" si="264">IF(I1336&gt;0, G1336, 0)</f>
        <v>0</v>
      </c>
      <c r="M1336" s="5">
        <f t="shared" ref="M1336:M1367" si="265">IF(I1336=0,0,A1336+J1336)</f>
        <v>0</v>
      </c>
      <c r="N1336" s="5">
        <f t="shared" ref="N1336:N1367" si="266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267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263"/>
        <v>0</v>
      </c>
      <c r="J1337" s="11"/>
      <c r="K1337" s="11"/>
      <c r="L1337">
        <f t="shared" si="264"/>
        <v>0</v>
      </c>
      <c r="M1337" s="5">
        <f t="shared" si="265"/>
        <v>0</v>
      </c>
      <c r="N1337" s="5">
        <f t="shared" si="266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267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263"/>
        <v>0</v>
      </c>
      <c r="J1338" s="11"/>
      <c r="K1338" s="11"/>
      <c r="L1338">
        <f t="shared" si="264"/>
        <v>0</v>
      </c>
      <c r="M1338" s="5">
        <f t="shared" si="265"/>
        <v>0</v>
      </c>
      <c r="N1338" s="5">
        <f t="shared" si="266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267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263"/>
        <v>0</v>
      </c>
      <c r="J1339" s="11"/>
      <c r="K1339" s="11"/>
      <c r="L1339">
        <f t="shared" si="264"/>
        <v>0</v>
      </c>
      <c r="M1339" s="5">
        <f t="shared" si="265"/>
        <v>0</v>
      </c>
      <c r="N1339" s="5">
        <f t="shared" si="266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267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263"/>
        <v>9.9999999999999645</v>
      </c>
      <c r="J1340" s="11">
        <v>0.58333333333333337</v>
      </c>
      <c r="K1340" s="11">
        <v>0.59027777777777779</v>
      </c>
      <c r="L1340">
        <f t="shared" si="264"/>
        <v>0</v>
      </c>
      <c r="M1340" s="5">
        <f t="shared" si="265"/>
        <v>45443.583333333336</v>
      </c>
      <c r="N1340" s="5">
        <f t="shared" si="266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267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263"/>
        <v>9.9999999999999645</v>
      </c>
      <c r="J1341" s="11">
        <v>0.73611111111111116</v>
      </c>
      <c r="K1341" s="11">
        <v>0.74305555555555558</v>
      </c>
      <c r="L1341">
        <f t="shared" si="264"/>
        <v>0</v>
      </c>
      <c r="M1341" s="5">
        <f t="shared" si="265"/>
        <v>45443.736111111109</v>
      </c>
      <c r="N1341" s="5">
        <f t="shared" si="266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267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263"/>
        <v>30.000000000000053</v>
      </c>
      <c r="J1342" s="11">
        <v>0.71527777777777779</v>
      </c>
      <c r="K1342" s="11">
        <v>0.73611111111111116</v>
      </c>
      <c r="L1342">
        <f t="shared" si="264"/>
        <v>0</v>
      </c>
      <c r="M1342" s="5">
        <f t="shared" si="265"/>
        <v>45443.715277777781</v>
      </c>
      <c r="N1342" s="5">
        <f t="shared" si="266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267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263"/>
        <v>9.9999999999999645</v>
      </c>
      <c r="J1343" s="11">
        <v>0.4513888888888889</v>
      </c>
      <c r="K1343" s="11">
        <v>0.45833333333333331</v>
      </c>
      <c r="L1343">
        <f t="shared" si="264"/>
        <v>0</v>
      </c>
      <c r="M1343" s="5">
        <f t="shared" si="265"/>
        <v>45443.451388888891</v>
      </c>
      <c r="N1343" s="5">
        <f t="shared" si="266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267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263"/>
        <v>20.000000000000089</v>
      </c>
      <c r="J1344" s="11">
        <v>0.56944444444444442</v>
      </c>
      <c r="K1344" s="11">
        <v>0.58333333333333337</v>
      </c>
      <c r="L1344">
        <f t="shared" si="264"/>
        <v>0</v>
      </c>
      <c r="M1344" s="5">
        <f t="shared" si="265"/>
        <v>45443.569444444445</v>
      </c>
      <c r="N1344" s="5">
        <f t="shared" si="266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267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263"/>
        <v>0</v>
      </c>
      <c r="J1345" s="11"/>
      <c r="K1345" s="11"/>
      <c r="L1345">
        <f t="shared" si="264"/>
        <v>0</v>
      </c>
      <c r="M1345" s="5">
        <f t="shared" si="265"/>
        <v>0</v>
      </c>
      <c r="N1345" s="5">
        <f t="shared" si="266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267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263"/>
        <v>0</v>
      </c>
      <c r="J1346" s="11"/>
      <c r="K1346" s="11"/>
      <c r="L1346">
        <f t="shared" si="264"/>
        <v>0</v>
      </c>
      <c r="M1346" s="5">
        <f t="shared" si="265"/>
        <v>0</v>
      </c>
      <c r="N1346" s="5">
        <f t="shared" si="266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267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263"/>
        <v>0</v>
      </c>
      <c r="J1347" s="11"/>
      <c r="K1347" s="11"/>
      <c r="L1347">
        <f t="shared" si="264"/>
        <v>0</v>
      </c>
      <c r="M1347" s="5">
        <f t="shared" si="265"/>
        <v>0</v>
      </c>
      <c r="N1347" s="5">
        <f t="shared" si="266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267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263"/>
        <v>0</v>
      </c>
      <c r="J1348" s="11"/>
      <c r="K1348" s="11"/>
      <c r="L1348">
        <f t="shared" si="264"/>
        <v>0</v>
      </c>
      <c r="M1348" s="5">
        <f t="shared" si="265"/>
        <v>0</v>
      </c>
      <c r="N1348" s="5">
        <f t="shared" si="266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267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263"/>
        <v>0</v>
      </c>
      <c r="J1349" s="11"/>
      <c r="K1349" s="11"/>
      <c r="L1349">
        <f t="shared" si="264"/>
        <v>0</v>
      </c>
      <c r="M1349" s="5">
        <f t="shared" si="265"/>
        <v>0</v>
      </c>
      <c r="N1349" s="5">
        <f t="shared" si="266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267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263"/>
        <v>0</v>
      </c>
      <c r="J1350" s="11"/>
      <c r="K1350" s="11"/>
      <c r="L1350">
        <f t="shared" si="264"/>
        <v>0</v>
      </c>
      <c r="M1350" s="5">
        <f t="shared" si="265"/>
        <v>0</v>
      </c>
      <c r="N1350" s="5">
        <f t="shared" si="266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267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263"/>
        <v>0</v>
      </c>
      <c r="J1351" s="11"/>
      <c r="K1351" s="11"/>
      <c r="L1351">
        <f t="shared" si="264"/>
        <v>0</v>
      </c>
      <c r="M1351" s="5">
        <f t="shared" si="265"/>
        <v>0</v>
      </c>
      <c r="N1351" s="5">
        <f t="shared" si="266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267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263"/>
        <v>805</v>
      </c>
      <c r="J1352" s="11">
        <v>0.4375</v>
      </c>
      <c r="K1352" s="11">
        <v>0.99652777777777779</v>
      </c>
      <c r="L1352">
        <f t="shared" si="264"/>
        <v>5</v>
      </c>
      <c r="M1352" s="5">
        <f t="shared" si="265"/>
        <v>45444.4375</v>
      </c>
      <c r="N1352" s="5">
        <f t="shared" si="266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267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263"/>
        <v>0</v>
      </c>
      <c r="J1353" s="11"/>
      <c r="K1353" s="11"/>
      <c r="L1353">
        <f t="shared" si="264"/>
        <v>0</v>
      </c>
      <c r="M1353" s="5">
        <f t="shared" si="265"/>
        <v>0</v>
      </c>
      <c r="N1353" s="5">
        <f t="shared" si="266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267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263"/>
        <v>0</v>
      </c>
      <c r="J1354" s="11"/>
      <c r="K1354" s="11"/>
      <c r="L1354">
        <f t="shared" si="264"/>
        <v>0</v>
      </c>
      <c r="M1354" s="5">
        <f t="shared" si="265"/>
        <v>0</v>
      </c>
      <c r="N1354" s="5">
        <f t="shared" si="266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267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263"/>
        <v>0</v>
      </c>
      <c r="J1355" s="11"/>
      <c r="K1355" s="11"/>
      <c r="L1355">
        <f t="shared" si="264"/>
        <v>0</v>
      </c>
      <c r="M1355" s="5">
        <f t="shared" si="265"/>
        <v>0</v>
      </c>
      <c r="N1355" s="5">
        <f t="shared" si="266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267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263"/>
        <v>0</v>
      </c>
      <c r="J1356" s="11"/>
      <c r="K1356" s="11"/>
      <c r="L1356">
        <f t="shared" si="264"/>
        <v>0</v>
      </c>
      <c r="M1356" s="5">
        <f t="shared" si="265"/>
        <v>0</v>
      </c>
      <c r="N1356" s="5">
        <f t="shared" si="266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267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263"/>
        <v>0</v>
      </c>
      <c r="J1357" s="11"/>
      <c r="K1357" s="11"/>
      <c r="L1357">
        <f t="shared" si="264"/>
        <v>0</v>
      </c>
      <c r="M1357" s="5">
        <f t="shared" si="265"/>
        <v>0</v>
      </c>
      <c r="N1357" s="5">
        <f t="shared" si="266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267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263"/>
        <v>0</v>
      </c>
      <c r="L1358">
        <f t="shared" si="264"/>
        <v>0</v>
      </c>
      <c r="M1358" s="5">
        <f t="shared" si="265"/>
        <v>0</v>
      </c>
      <c r="N1358" s="5">
        <f t="shared" si="266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267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263"/>
        <v>0</v>
      </c>
      <c r="J1359" s="11"/>
      <c r="K1359" s="11"/>
      <c r="L1359">
        <f t="shared" si="264"/>
        <v>0</v>
      </c>
      <c r="M1359" s="5">
        <f t="shared" si="265"/>
        <v>0</v>
      </c>
      <c r="N1359" s="5">
        <f t="shared" si="266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267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263"/>
        <v>0</v>
      </c>
      <c r="J1360" s="11"/>
      <c r="K1360" s="11"/>
      <c r="L1360">
        <f t="shared" si="264"/>
        <v>0</v>
      </c>
      <c r="M1360" s="5">
        <f t="shared" si="265"/>
        <v>0</v>
      </c>
      <c r="N1360" s="5">
        <f t="shared" si="266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267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268">IF(J1361=0, 0, (K1361-J1361)*1440)</f>
        <v>0</v>
      </c>
      <c r="J1361" s="11"/>
      <c r="K1361" s="11"/>
      <c r="L1361">
        <f t="shared" si="264"/>
        <v>0</v>
      </c>
      <c r="M1361" s="5">
        <f t="shared" si="265"/>
        <v>0</v>
      </c>
      <c r="N1361" s="5">
        <f t="shared" si="266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267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268"/>
        <v>0</v>
      </c>
      <c r="J1362" s="11"/>
      <c r="K1362" s="11"/>
      <c r="L1362">
        <f t="shared" si="264"/>
        <v>0</v>
      </c>
      <c r="M1362" s="5">
        <f t="shared" si="265"/>
        <v>0</v>
      </c>
      <c r="N1362" s="5">
        <f t="shared" si="266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267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268"/>
        <v>0</v>
      </c>
      <c r="J1363" s="11"/>
      <c r="K1363" s="11"/>
      <c r="L1363">
        <f t="shared" si="264"/>
        <v>0</v>
      </c>
      <c r="M1363" s="5">
        <f t="shared" si="265"/>
        <v>0</v>
      </c>
      <c r="N1363" s="5">
        <f t="shared" si="266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267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268"/>
        <v>0</v>
      </c>
      <c r="J1364" s="11"/>
      <c r="K1364" s="11"/>
      <c r="L1364">
        <f t="shared" si="264"/>
        <v>0</v>
      </c>
      <c r="M1364" s="5">
        <f t="shared" si="265"/>
        <v>0</v>
      </c>
      <c r="N1364" s="5">
        <f t="shared" si="266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267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268"/>
        <v>0</v>
      </c>
      <c r="L1365">
        <f t="shared" si="264"/>
        <v>0</v>
      </c>
      <c r="M1365" s="5">
        <f t="shared" si="265"/>
        <v>0</v>
      </c>
      <c r="N1365" s="5">
        <f t="shared" si="266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267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268"/>
        <v>0</v>
      </c>
      <c r="J1366" s="11"/>
      <c r="K1366" s="11"/>
      <c r="L1366">
        <f t="shared" si="264"/>
        <v>0</v>
      </c>
      <c r="M1366" s="5">
        <f t="shared" si="265"/>
        <v>0</v>
      </c>
      <c r="N1366" s="5">
        <f t="shared" si="266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267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268"/>
        <v>0</v>
      </c>
      <c r="J1367" s="11"/>
      <c r="K1367" s="11"/>
      <c r="L1367">
        <f t="shared" si="264"/>
        <v>0</v>
      </c>
      <c r="M1367" s="5">
        <f t="shared" si="265"/>
        <v>0</v>
      </c>
      <c r="N1367" s="5">
        <f t="shared" si="266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267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268"/>
        <v>0</v>
      </c>
      <c r="J1368" s="11"/>
      <c r="K1368" s="11"/>
      <c r="L1368">
        <f t="shared" ref="L1368:L1377" si="269">IF(I1368&gt;0, G1368, 0)</f>
        <v>0</v>
      </c>
      <c r="M1368" s="5">
        <f t="shared" ref="M1368:M1377" si="270">IF(I1368=0,0,A1368+J1368)</f>
        <v>0</v>
      </c>
      <c r="N1368" s="5">
        <f t="shared" ref="N1368:N1377" si="271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272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268"/>
        <v>0</v>
      </c>
      <c r="J1369" s="11"/>
      <c r="K1369" s="11"/>
      <c r="L1369">
        <f t="shared" si="269"/>
        <v>0</v>
      </c>
      <c r="M1369" s="5">
        <f t="shared" si="270"/>
        <v>0</v>
      </c>
      <c r="N1369" s="5">
        <f t="shared" si="271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272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268"/>
        <v>0</v>
      </c>
      <c r="J1370" s="11"/>
      <c r="K1370" s="11"/>
      <c r="L1370">
        <f t="shared" si="269"/>
        <v>0</v>
      </c>
      <c r="M1370" s="5">
        <f t="shared" si="270"/>
        <v>0</v>
      </c>
      <c r="N1370" s="5">
        <f t="shared" si="271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272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268"/>
        <v>0</v>
      </c>
      <c r="J1371" s="11"/>
      <c r="K1371" s="11"/>
      <c r="L1371">
        <f t="shared" si="269"/>
        <v>0</v>
      </c>
      <c r="M1371" s="5">
        <f t="shared" si="270"/>
        <v>0</v>
      </c>
      <c r="N1371" s="5">
        <f t="shared" si="271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272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268"/>
        <v>19.999999999999929</v>
      </c>
      <c r="J1372" s="11">
        <v>0.55555555555555558</v>
      </c>
      <c r="K1372" s="11">
        <v>0.56944444444444442</v>
      </c>
      <c r="L1372">
        <f t="shared" si="269"/>
        <v>0</v>
      </c>
      <c r="M1372" s="5">
        <f t="shared" si="270"/>
        <v>45444.555555555555</v>
      </c>
      <c r="N1372" s="5">
        <f t="shared" si="271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272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268"/>
        <v>20.000000000000089</v>
      </c>
      <c r="J1373" s="11">
        <v>0.84722222222222221</v>
      </c>
      <c r="K1373" s="11">
        <v>0.86111111111111116</v>
      </c>
      <c r="L1373">
        <f t="shared" si="269"/>
        <v>0</v>
      </c>
      <c r="M1373" s="5">
        <f t="shared" si="270"/>
        <v>45444.847222222219</v>
      </c>
      <c r="N1373" s="5">
        <f t="shared" si="271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272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268"/>
        <v>0</v>
      </c>
      <c r="J1374" s="11"/>
      <c r="K1374" s="11"/>
      <c r="L1374">
        <f t="shared" si="269"/>
        <v>0</v>
      </c>
      <c r="M1374" s="5">
        <f t="shared" si="270"/>
        <v>0</v>
      </c>
      <c r="N1374" s="5">
        <f t="shared" si="271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272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268"/>
        <v>0</v>
      </c>
      <c r="J1375" s="11"/>
      <c r="K1375" s="11"/>
      <c r="L1375">
        <f t="shared" si="269"/>
        <v>0</v>
      </c>
      <c r="M1375" s="5">
        <f t="shared" si="270"/>
        <v>0</v>
      </c>
      <c r="N1375" s="5">
        <f t="shared" si="271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272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268"/>
        <v>0</v>
      </c>
      <c r="J1376" s="11"/>
      <c r="K1376" s="11"/>
      <c r="L1376">
        <f t="shared" si="269"/>
        <v>0</v>
      </c>
      <c r="M1376" s="5">
        <f t="shared" si="270"/>
        <v>0</v>
      </c>
      <c r="N1376" s="5">
        <f t="shared" si="271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272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268"/>
        <v>0</v>
      </c>
      <c r="J1377" s="11"/>
      <c r="K1377" s="11"/>
      <c r="L1377">
        <f t="shared" si="269"/>
        <v>0</v>
      </c>
      <c r="M1377" s="5">
        <f t="shared" si="270"/>
        <v>0</v>
      </c>
      <c r="N1377" s="5">
        <f t="shared" si="271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272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273">IF(J1378=0, 0, (K1378-J1378)*1440)</f>
        <v>0</v>
      </c>
      <c r="J1378" s="11"/>
      <c r="K1378" s="11"/>
      <c r="L1378">
        <f t="shared" ref="L1378:L1409" si="274">IF(I1378&gt;0, G1378, 0)</f>
        <v>0</v>
      </c>
      <c r="M1378" s="5">
        <f t="shared" ref="M1378:M1409" si="275">IF(I1378=0,0,A1378+J1378)</f>
        <v>0</v>
      </c>
      <c r="N1378" s="5">
        <f t="shared" ref="N1378:N1409" si="276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277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273"/>
        <v>10.000000000000124</v>
      </c>
      <c r="J1379" s="11">
        <v>0.91666666666666663</v>
      </c>
      <c r="K1379" s="11">
        <v>0.92361111111111116</v>
      </c>
      <c r="L1379">
        <f t="shared" si="274"/>
        <v>15</v>
      </c>
      <c r="M1379" s="5">
        <f t="shared" si="275"/>
        <v>45445.916666666664</v>
      </c>
      <c r="N1379" s="5">
        <f t="shared" si="276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277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273"/>
        <v>0</v>
      </c>
      <c r="J1380" s="11"/>
      <c r="K1380" s="11"/>
      <c r="L1380">
        <f t="shared" si="274"/>
        <v>0</v>
      </c>
      <c r="M1380" s="5">
        <f t="shared" si="275"/>
        <v>0</v>
      </c>
      <c r="N1380" s="5">
        <f t="shared" si="276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277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273"/>
        <v>0</v>
      </c>
      <c r="J1381" s="11"/>
      <c r="K1381" s="11"/>
      <c r="L1381">
        <f t="shared" si="274"/>
        <v>0</v>
      </c>
      <c r="M1381" s="5">
        <f t="shared" si="275"/>
        <v>0</v>
      </c>
      <c r="N1381" s="5">
        <f t="shared" si="276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277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273"/>
        <v>9.9999999999999645</v>
      </c>
      <c r="J1382" s="11">
        <v>0.92361111111111116</v>
      </c>
      <c r="K1382" s="11">
        <v>0.93055555555555558</v>
      </c>
      <c r="L1382">
        <f t="shared" si="274"/>
        <v>8</v>
      </c>
      <c r="M1382" s="5">
        <f t="shared" si="275"/>
        <v>45445.923611111109</v>
      </c>
      <c r="N1382" s="5">
        <f t="shared" si="276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277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273"/>
        <v>0</v>
      </c>
      <c r="J1383" s="11"/>
      <c r="K1383" s="11"/>
      <c r="L1383">
        <f t="shared" si="274"/>
        <v>0</v>
      </c>
      <c r="M1383" s="5">
        <f t="shared" si="275"/>
        <v>0</v>
      </c>
      <c r="N1383" s="5">
        <f t="shared" si="276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277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273"/>
        <v>0</v>
      </c>
      <c r="J1384" s="11"/>
      <c r="K1384" s="11"/>
      <c r="L1384">
        <f t="shared" si="274"/>
        <v>0</v>
      </c>
      <c r="M1384" s="5">
        <f t="shared" si="275"/>
        <v>0</v>
      </c>
      <c r="N1384" s="5">
        <f t="shared" si="276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277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273"/>
        <v>0</v>
      </c>
      <c r="J1385" s="11"/>
      <c r="K1385" s="11"/>
      <c r="L1385">
        <f t="shared" si="274"/>
        <v>0</v>
      </c>
      <c r="M1385" s="5">
        <f t="shared" si="275"/>
        <v>0</v>
      </c>
      <c r="N1385" s="5">
        <f t="shared" si="276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277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273"/>
        <v>510</v>
      </c>
      <c r="J1386" s="11">
        <v>0.41666666666666669</v>
      </c>
      <c r="K1386" s="11">
        <v>0.77083333333333337</v>
      </c>
      <c r="L1386">
        <f t="shared" si="274"/>
        <v>5</v>
      </c>
      <c r="M1386" s="5">
        <f t="shared" si="275"/>
        <v>45445.416666666664</v>
      </c>
      <c r="N1386" s="5">
        <f t="shared" si="276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277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273"/>
        <v>0</v>
      </c>
      <c r="J1387" s="11"/>
      <c r="K1387" s="11"/>
      <c r="L1387">
        <f t="shared" si="274"/>
        <v>0</v>
      </c>
      <c r="M1387" s="5">
        <f t="shared" si="275"/>
        <v>0</v>
      </c>
      <c r="N1387" s="5">
        <f t="shared" si="276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277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273"/>
        <v>0</v>
      </c>
      <c r="J1388" s="11"/>
      <c r="K1388" s="11"/>
      <c r="L1388">
        <f t="shared" si="274"/>
        <v>0</v>
      </c>
      <c r="M1388" s="5">
        <f t="shared" si="275"/>
        <v>0</v>
      </c>
      <c r="N1388" s="5">
        <f t="shared" si="276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277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273"/>
        <v>0</v>
      </c>
      <c r="J1389" s="11"/>
      <c r="K1389" s="11"/>
      <c r="L1389">
        <f t="shared" si="274"/>
        <v>0</v>
      </c>
      <c r="M1389" s="5">
        <f t="shared" si="275"/>
        <v>0</v>
      </c>
      <c r="N1389" s="5">
        <f t="shared" si="276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277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273"/>
        <v>0</v>
      </c>
      <c r="L1390">
        <f t="shared" si="274"/>
        <v>0</v>
      </c>
      <c r="M1390" s="5">
        <f t="shared" si="275"/>
        <v>0</v>
      </c>
      <c r="N1390" s="5">
        <f t="shared" si="276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277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273"/>
        <v>0</v>
      </c>
      <c r="J1391" s="11"/>
      <c r="K1391" s="11"/>
      <c r="L1391">
        <f t="shared" si="274"/>
        <v>0</v>
      </c>
      <c r="M1391" s="5">
        <f t="shared" si="275"/>
        <v>0</v>
      </c>
      <c r="N1391" s="5">
        <f t="shared" si="276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277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273"/>
        <v>0</v>
      </c>
      <c r="J1392" s="11"/>
      <c r="K1392" s="11"/>
      <c r="L1392">
        <f t="shared" si="274"/>
        <v>0</v>
      </c>
      <c r="M1392" s="5">
        <f t="shared" si="275"/>
        <v>0</v>
      </c>
      <c r="N1392" s="5">
        <f t="shared" si="276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277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273"/>
        <v>0</v>
      </c>
      <c r="J1393" s="11"/>
      <c r="K1393" s="11"/>
      <c r="L1393">
        <f t="shared" si="274"/>
        <v>0</v>
      </c>
      <c r="M1393" s="5">
        <f t="shared" si="275"/>
        <v>0</v>
      </c>
      <c r="N1393" s="5">
        <f t="shared" si="276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277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273"/>
        <v>0</v>
      </c>
      <c r="J1394" s="11"/>
      <c r="K1394" s="11"/>
      <c r="L1394">
        <f t="shared" si="274"/>
        <v>0</v>
      </c>
      <c r="M1394" s="5">
        <f t="shared" si="275"/>
        <v>0</v>
      </c>
      <c r="N1394" s="5">
        <f t="shared" si="276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277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273"/>
        <v>19.999999999999929</v>
      </c>
      <c r="J1395" s="11">
        <v>0.93055555555555558</v>
      </c>
      <c r="K1395" s="11">
        <v>0.94444444444444442</v>
      </c>
      <c r="L1395">
        <f t="shared" si="274"/>
        <v>3</v>
      </c>
      <c r="M1395" s="5">
        <f t="shared" si="275"/>
        <v>45445.930555555555</v>
      </c>
      <c r="N1395" s="5">
        <f t="shared" si="276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277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273"/>
        <v>0</v>
      </c>
      <c r="L1396">
        <f t="shared" si="274"/>
        <v>0</v>
      </c>
      <c r="M1396" s="5">
        <f t="shared" si="275"/>
        <v>0</v>
      </c>
      <c r="N1396" s="5">
        <f t="shared" si="276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277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273"/>
        <v>0</v>
      </c>
      <c r="J1397" s="11"/>
      <c r="K1397" s="11"/>
      <c r="L1397">
        <f t="shared" si="274"/>
        <v>0</v>
      </c>
      <c r="M1397" s="5">
        <f t="shared" si="275"/>
        <v>0</v>
      </c>
      <c r="N1397" s="5">
        <f t="shared" si="276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277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273"/>
        <v>9.9999999999999645</v>
      </c>
      <c r="J1398" s="11">
        <v>0.52777777777777779</v>
      </c>
      <c r="K1398" s="11">
        <v>0.53472222222222221</v>
      </c>
      <c r="L1398">
        <f t="shared" si="274"/>
        <v>3</v>
      </c>
      <c r="M1398" s="5">
        <f t="shared" si="275"/>
        <v>45445.527777777781</v>
      </c>
      <c r="N1398" s="5">
        <f t="shared" si="276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277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273"/>
        <v>0</v>
      </c>
      <c r="J1399" s="11"/>
      <c r="K1399" s="11"/>
      <c r="L1399">
        <f t="shared" si="274"/>
        <v>0</v>
      </c>
      <c r="M1399" s="5">
        <f t="shared" si="275"/>
        <v>0</v>
      </c>
      <c r="N1399" s="5">
        <f t="shared" si="276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277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273"/>
        <v>0</v>
      </c>
      <c r="J1400" s="11"/>
      <c r="K1400" s="11"/>
      <c r="L1400">
        <f t="shared" si="274"/>
        <v>0</v>
      </c>
      <c r="M1400" s="5">
        <f t="shared" si="275"/>
        <v>0</v>
      </c>
      <c r="N1400" s="5">
        <f t="shared" si="276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277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273"/>
        <v>0</v>
      </c>
      <c r="J1401" s="11"/>
      <c r="K1401" s="11"/>
      <c r="L1401">
        <f t="shared" si="274"/>
        <v>0</v>
      </c>
      <c r="M1401" s="5">
        <f t="shared" si="275"/>
        <v>0</v>
      </c>
      <c r="N1401" s="5">
        <f t="shared" si="276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277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273"/>
        <v>0</v>
      </c>
      <c r="J1402" s="11"/>
      <c r="K1402" s="11"/>
      <c r="L1402">
        <f t="shared" si="274"/>
        <v>0</v>
      </c>
      <c r="M1402" s="5">
        <f t="shared" si="275"/>
        <v>0</v>
      </c>
      <c r="N1402" s="5">
        <f t="shared" si="276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277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273"/>
        <v>0</v>
      </c>
      <c r="J1403" s="11"/>
      <c r="K1403" s="11"/>
      <c r="L1403">
        <f t="shared" si="274"/>
        <v>0</v>
      </c>
      <c r="M1403" s="5">
        <f t="shared" si="275"/>
        <v>0</v>
      </c>
      <c r="N1403" s="5">
        <f t="shared" si="276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277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273"/>
        <v>25.000000000000071</v>
      </c>
      <c r="J1404" s="11">
        <v>0.56944444444444442</v>
      </c>
      <c r="K1404" s="11">
        <v>0.58680555555555558</v>
      </c>
      <c r="L1404">
        <f t="shared" si="274"/>
        <v>0</v>
      </c>
      <c r="M1404" s="5">
        <f t="shared" si="275"/>
        <v>45445.569444444445</v>
      </c>
      <c r="N1404" s="5">
        <f t="shared" si="276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277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273"/>
        <v>0</v>
      </c>
      <c r="J1405" s="11"/>
      <c r="K1405" s="11"/>
      <c r="L1405">
        <f t="shared" si="274"/>
        <v>0</v>
      </c>
      <c r="M1405" s="5">
        <f t="shared" si="275"/>
        <v>0</v>
      </c>
      <c r="N1405" s="5">
        <f t="shared" si="276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277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273"/>
        <v>0</v>
      </c>
      <c r="J1406" s="11"/>
      <c r="K1406" s="11"/>
      <c r="L1406">
        <f t="shared" si="274"/>
        <v>0</v>
      </c>
      <c r="M1406" s="5">
        <f t="shared" si="275"/>
        <v>0</v>
      </c>
      <c r="N1406" s="5">
        <f t="shared" si="276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277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273"/>
        <v>9.9999999999999645</v>
      </c>
      <c r="J1407" s="11">
        <v>0.46527777777777779</v>
      </c>
      <c r="K1407" s="11">
        <v>0.47222222222222221</v>
      </c>
      <c r="L1407">
        <f t="shared" si="274"/>
        <v>0</v>
      </c>
      <c r="M1407" s="5">
        <f t="shared" si="275"/>
        <v>45445.465277777781</v>
      </c>
      <c r="N1407" s="5">
        <f t="shared" si="276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277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273"/>
        <v>0</v>
      </c>
      <c r="J1408" s="11"/>
      <c r="K1408" s="11"/>
      <c r="L1408">
        <f t="shared" si="274"/>
        <v>0</v>
      </c>
      <c r="M1408" s="5">
        <f t="shared" si="275"/>
        <v>0</v>
      </c>
      <c r="N1408" s="5">
        <f t="shared" si="276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277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273"/>
        <v>30.000000000000053</v>
      </c>
      <c r="J1409" s="11">
        <v>0.8125</v>
      </c>
      <c r="K1409" s="11">
        <v>0.83333333333333337</v>
      </c>
      <c r="L1409">
        <f t="shared" si="274"/>
        <v>2</v>
      </c>
      <c r="M1409" s="5">
        <f t="shared" si="275"/>
        <v>45445.8125</v>
      </c>
      <c r="N1409" s="5">
        <f t="shared" si="276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277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278">IF(J1410=0, 0, (K1410-J1410)*1440)</f>
        <v>0</v>
      </c>
      <c r="J1410" s="11"/>
      <c r="K1410" s="11"/>
      <c r="L1410">
        <f t="shared" ref="L1410:L1444" si="279">IF(I1410&gt;0, G1410, 0)</f>
        <v>0</v>
      </c>
      <c r="M1410" s="5">
        <f t="shared" ref="M1410:M1444" si="280">IF(I1410=0,0,A1410+J1410)</f>
        <v>0</v>
      </c>
      <c r="N1410" s="5">
        <f t="shared" ref="N1410:N1444" si="281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282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278"/>
        <v>9.9999999999999645</v>
      </c>
      <c r="J1411" s="11">
        <v>0.64930555555555558</v>
      </c>
      <c r="K1411" s="11">
        <v>0.65625</v>
      </c>
      <c r="L1411">
        <f t="shared" si="279"/>
        <v>15</v>
      </c>
      <c r="M1411" s="5">
        <f t="shared" si="280"/>
        <v>45446.649305555555</v>
      </c>
      <c r="N1411" s="5">
        <f t="shared" si="281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282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278"/>
        <v>0</v>
      </c>
      <c r="J1412" s="11"/>
      <c r="K1412" s="11"/>
      <c r="L1412">
        <f t="shared" si="279"/>
        <v>0</v>
      </c>
      <c r="M1412" s="5">
        <f t="shared" si="280"/>
        <v>0</v>
      </c>
      <c r="N1412" s="5">
        <f t="shared" si="281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282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278"/>
        <v>0</v>
      </c>
      <c r="J1413" s="11"/>
      <c r="K1413" s="11"/>
      <c r="L1413">
        <f t="shared" si="279"/>
        <v>0</v>
      </c>
      <c r="M1413" s="5">
        <f t="shared" si="280"/>
        <v>0</v>
      </c>
      <c r="N1413" s="5">
        <f t="shared" si="281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282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278"/>
        <v>0</v>
      </c>
      <c r="J1414" s="11"/>
      <c r="K1414" s="11"/>
      <c r="L1414">
        <f t="shared" si="279"/>
        <v>0</v>
      </c>
      <c r="M1414" s="5">
        <f t="shared" si="280"/>
        <v>0</v>
      </c>
      <c r="N1414" s="5">
        <f t="shared" si="281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282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278"/>
        <v>0</v>
      </c>
      <c r="J1415" s="11"/>
      <c r="K1415" s="11"/>
      <c r="L1415">
        <f t="shared" si="279"/>
        <v>0</v>
      </c>
      <c r="M1415" s="5">
        <f t="shared" si="280"/>
        <v>0</v>
      </c>
      <c r="N1415" s="5">
        <f t="shared" si="281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282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278"/>
        <v>0</v>
      </c>
      <c r="J1416" s="11"/>
      <c r="K1416" s="11"/>
      <c r="L1416">
        <f t="shared" si="279"/>
        <v>0</v>
      </c>
      <c r="M1416" s="5">
        <f t="shared" si="280"/>
        <v>0</v>
      </c>
      <c r="N1416" s="5">
        <f t="shared" si="281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282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278"/>
        <v>0</v>
      </c>
      <c r="J1417" s="11"/>
      <c r="K1417" s="11"/>
      <c r="L1417">
        <f t="shared" si="279"/>
        <v>0</v>
      </c>
      <c r="M1417" s="5">
        <f t="shared" si="280"/>
        <v>0</v>
      </c>
      <c r="N1417" s="5">
        <f t="shared" si="281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282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278"/>
        <v>0</v>
      </c>
      <c r="J1418" s="11"/>
      <c r="K1418" s="11"/>
      <c r="L1418">
        <f t="shared" si="279"/>
        <v>0</v>
      </c>
      <c r="M1418" s="5">
        <f t="shared" si="280"/>
        <v>0</v>
      </c>
      <c r="N1418" s="5">
        <f t="shared" si="281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282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278"/>
        <v>0</v>
      </c>
      <c r="J1419" s="11"/>
      <c r="K1419" s="11"/>
      <c r="L1419">
        <f t="shared" si="279"/>
        <v>0</v>
      </c>
      <c r="M1419" s="5">
        <f t="shared" si="280"/>
        <v>0</v>
      </c>
      <c r="N1419" s="5">
        <f t="shared" si="281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282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278"/>
        <v>0</v>
      </c>
      <c r="J1420" s="11"/>
      <c r="K1420" s="11"/>
      <c r="L1420">
        <f t="shared" si="279"/>
        <v>0</v>
      </c>
      <c r="M1420" s="5">
        <f t="shared" si="280"/>
        <v>0</v>
      </c>
      <c r="N1420" s="5">
        <f t="shared" si="281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282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278"/>
        <v>0</v>
      </c>
      <c r="J1421" s="11"/>
      <c r="K1421" s="11"/>
      <c r="L1421">
        <f t="shared" si="279"/>
        <v>0</v>
      </c>
      <c r="M1421" s="5">
        <f t="shared" si="280"/>
        <v>0</v>
      </c>
      <c r="N1421" s="5">
        <f t="shared" si="281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282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278"/>
        <v>0</v>
      </c>
      <c r="L1422">
        <f t="shared" si="279"/>
        <v>0</v>
      </c>
      <c r="M1422" s="5">
        <f t="shared" si="280"/>
        <v>0</v>
      </c>
      <c r="N1422" s="5">
        <f t="shared" si="281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282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278"/>
        <v>0</v>
      </c>
      <c r="J1423" s="11"/>
      <c r="K1423" s="11"/>
      <c r="L1423">
        <f t="shared" si="279"/>
        <v>0</v>
      </c>
      <c r="M1423" s="5">
        <f t="shared" si="280"/>
        <v>0</v>
      </c>
      <c r="N1423" s="5">
        <f t="shared" si="281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282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278"/>
        <v>0</v>
      </c>
      <c r="J1424" s="11"/>
      <c r="K1424" s="11"/>
      <c r="L1424">
        <f t="shared" si="279"/>
        <v>0</v>
      </c>
      <c r="M1424" s="5">
        <f t="shared" si="280"/>
        <v>0</v>
      </c>
      <c r="N1424" s="5">
        <f t="shared" si="281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282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278"/>
        <v>0</v>
      </c>
      <c r="J1425" s="11"/>
      <c r="K1425" s="11"/>
      <c r="L1425">
        <f t="shared" si="279"/>
        <v>0</v>
      </c>
      <c r="M1425" s="5">
        <f t="shared" si="280"/>
        <v>0</v>
      </c>
      <c r="N1425" s="5">
        <f t="shared" si="281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282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278"/>
        <v>0</v>
      </c>
      <c r="J1426" s="11"/>
      <c r="K1426" s="11"/>
      <c r="L1426">
        <f t="shared" si="279"/>
        <v>0</v>
      </c>
      <c r="M1426" s="5">
        <f t="shared" si="280"/>
        <v>0</v>
      </c>
      <c r="N1426" s="5">
        <f t="shared" si="281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282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278"/>
        <v>0</v>
      </c>
      <c r="J1427" s="11"/>
      <c r="K1427" s="11"/>
      <c r="L1427">
        <f t="shared" si="279"/>
        <v>0</v>
      </c>
      <c r="M1427" s="5">
        <f t="shared" si="280"/>
        <v>0</v>
      </c>
      <c r="N1427" s="5">
        <f t="shared" si="281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282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278"/>
        <v>0</v>
      </c>
      <c r="J1428" s="11"/>
      <c r="K1428" s="11"/>
      <c r="L1428">
        <f t="shared" si="279"/>
        <v>0</v>
      </c>
      <c r="M1428" s="5">
        <f t="shared" si="280"/>
        <v>0</v>
      </c>
      <c r="N1428" s="5">
        <f t="shared" si="281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282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278"/>
        <v>0</v>
      </c>
      <c r="L1429">
        <f t="shared" si="279"/>
        <v>0</v>
      </c>
      <c r="M1429" s="5">
        <f t="shared" si="280"/>
        <v>0</v>
      </c>
      <c r="N1429" s="5">
        <f t="shared" si="281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282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278"/>
        <v>0</v>
      </c>
      <c r="J1430" s="11"/>
      <c r="K1430" s="11"/>
      <c r="L1430">
        <f t="shared" si="279"/>
        <v>0</v>
      </c>
      <c r="M1430" s="5">
        <f t="shared" si="280"/>
        <v>0</v>
      </c>
      <c r="N1430" s="5">
        <f t="shared" si="281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282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278"/>
        <v>0</v>
      </c>
      <c r="J1431" s="11"/>
      <c r="K1431" s="11"/>
      <c r="L1431">
        <f t="shared" si="279"/>
        <v>0</v>
      </c>
      <c r="M1431" s="5">
        <f t="shared" si="280"/>
        <v>0</v>
      </c>
      <c r="N1431" s="5">
        <f t="shared" si="281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282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278"/>
        <v>10.000000000000124</v>
      </c>
      <c r="J1432" s="11">
        <v>0.63888888888888884</v>
      </c>
      <c r="K1432" s="11">
        <v>0.64583333333333337</v>
      </c>
      <c r="L1432">
        <f t="shared" si="279"/>
        <v>3</v>
      </c>
      <c r="M1432" s="5">
        <f t="shared" si="280"/>
        <v>45446.638888888891</v>
      </c>
      <c r="N1432" s="5">
        <f t="shared" si="281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282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278"/>
        <v>0</v>
      </c>
      <c r="J1433" s="11"/>
      <c r="K1433" s="11"/>
      <c r="L1433">
        <f t="shared" si="279"/>
        <v>0</v>
      </c>
      <c r="M1433" s="5">
        <f t="shared" si="280"/>
        <v>0</v>
      </c>
      <c r="N1433" s="5">
        <f t="shared" si="281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282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278"/>
        <v>0</v>
      </c>
      <c r="J1434" s="11"/>
      <c r="K1434" s="11"/>
      <c r="L1434">
        <f t="shared" si="279"/>
        <v>0</v>
      </c>
      <c r="M1434" s="5">
        <f t="shared" si="280"/>
        <v>0</v>
      </c>
      <c r="N1434" s="5">
        <f t="shared" si="281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282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278"/>
        <v>0</v>
      </c>
      <c r="J1435" s="11"/>
      <c r="K1435" s="11"/>
      <c r="L1435">
        <f t="shared" si="279"/>
        <v>0</v>
      </c>
      <c r="M1435" s="5">
        <f t="shared" si="280"/>
        <v>0</v>
      </c>
      <c r="N1435" s="5">
        <f t="shared" si="281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282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278"/>
        <v>0</v>
      </c>
      <c r="J1436" s="11"/>
      <c r="K1436" s="11"/>
      <c r="L1436">
        <f t="shared" si="279"/>
        <v>0</v>
      </c>
      <c r="M1436" s="5">
        <f t="shared" si="280"/>
        <v>0</v>
      </c>
      <c r="N1436" s="5">
        <f t="shared" si="281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282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278"/>
        <v>0</v>
      </c>
      <c r="J1437" s="11"/>
      <c r="K1437" s="11"/>
      <c r="L1437">
        <f t="shared" si="279"/>
        <v>0</v>
      </c>
      <c r="M1437" s="5">
        <f t="shared" si="280"/>
        <v>0</v>
      </c>
      <c r="N1437" s="5">
        <f t="shared" si="281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282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278"/>
        <v>0</v>
      </c>
      <c r="J1438" s="11"/>
      <c r="K1438" s="11"/>
      <c r="L1438">
        <f t="shared" si="279"/>
        <v>0</v>
      </c>
      <c r="M1438" s="5">
        <f t="shared" si="280"/>
        <v>0</v>
      </c>
      <c r="N1438" s="5">
        <f t="shared" si="281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282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278"/>
        <v>0</v>
      </c>
      <c r="J1439" s="11"/>
      <c r="K1439" s="11"/>
      <c r="L1439">
        <f t="shared" si="279"/>
        <v>0</v>
      </c>
      <c r="M1439" s="5">
        <f t="shared" si="280"/>
        <v>0</v>
      </c>
      <c r="N1439" s="5">
        <f t="shared" si="281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282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278"/>
        <v>0</v>
      </c>
      <c r="J1440" s="11"/>
      <c r="K1440" s="11"/>
      <c r="L1440">
        <f t="shared" si="279"/>
        <v>0</v>
      </c>
      <c r="M1440" s="5">
        <f t="shared" si="280"/>
        <v>0</v>
      </c>
      <c r="N1440" s="5">
        <f t="shared" si="281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282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278"/>
        <v>0</v>
      </c>
      <c r="J1441" s="11"/>
      <c r="K1441" s="11"/>
      <c r="L1441">
        <f t="shared" si="279"/>
        <v>0</v>
      </c>
      <c r="M1441" s="5">
        <f t="shared" si="280"/>
        <v>0</v>
      </c>
      <c r="N1441" s="5">
        <f t="shared" si="281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282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 t="shared" ref="I1442:I1444" si="283">IF(J1442=0, 0, (K1442-J1442)*1440)</f>
        <v>0</v>
      </c>
      <c r="J1442" s="11"/>
      <c r="K1442" s="11"/>
      <c r="L1442">
        <f t="shared" si="279"/>
        <v>0</v>
      </c>
      <c r="M1442" s="5">
        <f t="shared" si="280"/>
        <v>0</v>
      </c>
      <c r="N1442" s="5">
        <f t="shared" si="281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282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 t="shared" si="283"/>
        <v>0</v>
      </c>
      <c r="J1443" s="11"/>
      <c r="K1443" s="11"/>
      <c r="L1443">
        <f t="shared" si="279"/>
        <v>0</v>
      </c>
      <c r="M1443" s="5">
        <f t="shared" si="280"/>
        <v>0</v>
      </c>
      <c r="N1443" s="5">
        <f t="shared" si="281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282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 t="shared" si="283"/>
        <v>0</v>
      </c>
      <c r="J1444" s="11"/>
      <c r="K1444" s="11"/>
      <c r="L1444">
        <f t="shared" si="279"/>
        <v>0</v>
      </c>
      <c r="M1444" s="5">
        <f t="shared" si="280"/>
        <v>0</v>
      </c>
      <c r="N1444" s="5">
        <f t="shared" si="281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282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284">IF(J1446=0, 0, (K1446-J1446)*1440)</f>
        <v>0</v>
      </c>
      <c r="J1446" s="11"/>
      <c r="K1446" s="11"/>
      <c r="L1446">
        <f t="shared" ref="L1446:L1477" si="285">IF(I1446&gt;0, G1446, 0)</f>
        <v>0</v>
      </c>
      <c r="M1446" s="5">
        <f t="shared" ref="M1446:M1477" si="286">IF(I1446=0,0,A1446+J1446)</f>
        <v>0</v>
      </c>
      <c r="N1446" s="5">
        <f t="shared" ref="N1446:N1477" si="287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88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284"/>
        <v>15.000000000000107</v>
      </c>
      <c r="J1447" s="11">
        <v>0.53819444444444442</v>
      </c>
      <c r="K1447" s="11">
        <v>0.54861111111111116</v>
      </c>
      <c r="L1447">
        <f t="shared" si="285"/>
        <v>15</v>
      </c>
      <c r="M1447" s="5">
        <f t="shared" si="286"/>
        <v>45448.538194444445</v>
      </c>
      <c r="N1447" s="5">
        <f t="shared" si="287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88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284"/>
        <v>0</v>
      </c>
      <c r="J1448" s="11"/>
      <c r="K1448" s="11"/>
      <c r="L1448">
        <f t="shared" si="285"/>
        <v>0</v>
      </c>
      <c r="M1448" s="5">
        <f t="shared" si="286"/>
        <v>0</v>
      </c>
      <c r="N1448" s="5">
        <f t="shared" si="287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88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284"/>
        <v>0</v>
      </c>
      <c r="J1449" s="11"/>
      <c r="K1449" s="11"/>
      <c r="L1449">
        <f t="shared" si="285"/>
        <v>0</v>
      </c>
      <c r="M1449" s="5">
        <f t="shared" si="286"/>
        <v>0</v>
      </c>
      <c r="N1449" s="5">
        <f t="shared" si="287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88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284"/>
        <v>0</v>
      </c>
      <c r="J1450" s="11"/>
      <c r="K1450" s="11"/>
      <c r="L1450">
        <f t="shared" si="285"/>
        <v>0</v>
      </c>
      <c r="M1450" s="5">
        <f t="shared" si="286"/>
        <v>0</v>
      </c>
      <c r="N1450" s="5">
        <f t="shared" si="287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88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284"/>
        <v>0</v>
      </c>
      <c r="J1451" s="11"/>
      <c r="K1451" s="11"/>
      <c r="L1451">
        <f t="shared" si="285"/>
        <v>0</v>
      </c>
      <c r="M1451" s="5">
        <f t="shared" si="286"/>
        <v>0</v>
      </c>
      <c r="N1451" s="5">
        <f t="shared" si="287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88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284"/>
        <v>0</v>
      </c>
      <c r="J1452" s="11"/>
      <c r="K1452" s="11"/>
      <c r="L1452">
        <f t="shared" si="285"/>
        <v>0</v>
      </c>
      <c r="M1452" s="5">
        <f t="shared" si="286"/>
        <v>0</v>
      </c>
      <c r="N1452" s="5">
        <f t="shared" si="287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88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284"/>
        <v>0</v>
      </c>
      <c r="J1453" s="11"/>
      <c r="K1453" s="11"/>
      <c r="L1453">
        <f t="shared" si="285"/>
        <v>0</v>
      </c>
      <c r="M1453" s="5">
        <f t="shared" si="286"/>
        <v>0</v>
      </c>
      <c r="N1453" s="5">
        <f t="shared" si="287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88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284"/>
        <v>0</v>
      </c>
      <c r="J1454" s="11"/>
      <c r="K1454" s="11"/>
      <c r="L1454">
        <f t="shared" si="285"/>
        <v>0</v>
      </c>
      <c r="M1454" s="5">
        <f t="shared" si="286"/>
        <v>0</v>
      </c>
      <c r="N1454" s="5">
        <f t="shared" si="287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88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284"/>
        <v>0</v>
      </c>
      <c r="J1455" s="11"/>
      <c r="K1455" s="11"/>
      <c r="L1455">
        <f t="shared" si="285"/>
        <v>0</v>
      </c>
      <c r="M1455" s="5">
        <f t="shared" si="286"/>
        <v>0</v>
      </c>
      <c r="N1455" s="5">
        <f t="shared" si="287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88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284"/>
        <v>0</v>
      </c>
      <c r="J1456" s="11"/>
      <c r="K1456" s="11"/>
      <c r="L1456">
        <f t="shared" si="285"/>
        <v>0</v>
      </c>
      <c r="M1456" s="5">
        <f t="shared" si="286"/>
        <v>0</v>
      </c>
      <c r="N1456" s="5">
        <f t="shared" si="287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88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284"/>
        <v>0</v>
      </c>
      <c r="J1457" s="11"/>
      <c r="K1457" s="11"/>
      <c r="L1457">
        <f t="shared" si="285"/>
        <v>0</v>
      </c>
      <c r="M1457" s="5">
        <f t="shared" si="286"/>
        <v>0</v>
      </c>
      <c r="N1457" s="5">
        <f t="shared" si="287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88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284"/>
        <v>0</v>
      </c>
      <c r="J1458" s="11"/>
      <c r="K1458" s="11"/>
      <c r="L1458">
        <f t="shared" si="285"/>
        <v>0</v>
      </c>
      <c r="M1458" s="5">
        <f t="shared" si="286"/>
        <v>0</v>
      </c>
      <c r="N1458" s="5">
        <f t="shared" si="287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88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284"/>
        <v>0</v>
      </c>
      <c r="L1459">
        <f t="shared" si="285"/>
        <v>0</v>
      </c>
      <c r="M1459" s="5">
        <f t="shared" si="286"/>
        <v>0</v>
      </c>
      <c r="N1459" s="5">
        <f t="shared" si="287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88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284"/>
        <v>0</v>
      </c>
      <c r="J1460" s="11"/>
      <c r="K1460" s="11"/>
      <c r="L1460">
        <f t="shared" si="285"/>
        <v>0</v>
      </c>
      <c r="M1460" s="5">
        <f t="shared" si="286"/>
        <v>0</v>
      </c>
      <c r="N1460" s="5">
        <f t="shared" si="287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88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284"/>
        <v>0</v>
      </c>
      <c r="J1461" s="11"/>
      <c r="K1461" s="11"/>
      <c r="L1461">
        <f t="shared" si="285"/>
        <v>0</v>
      </c>
      <c r="M1461" s="5">
        <f t="shared" si="286"/>
        <v>0</v>
      </c>
      <c r="N1461" s="5">
        <f t="shared" si="287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88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284"/>
        <v>0</v>
      </c>
      <c r="J1462" s="11"/>
      <c r="K1462" s="11"/>
      <c r="L1462">
        <f t="shared" si="285"/>
        <v>0</v>
      </c>
      <c r="M1462" s="5">
        <f t="shared" si="286"/>
        <v>0</v>
      </c>
      <c r="N1462" s="5">
        <f t="shared" si="287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88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284"/>
        <v>199.99999999999994</v>
      </c>
      <c r="J1463" s="11">
        <v>0.4375</v>
      </c>
      <c r="K1463" s="11">
        <v>0.57638888888888884</v>
      </c>
      <c r="L1463">
        <f t="shared" si="285"/>
        <v>4</v>
      </c>
      <c r="M1463" s="5">
        <f t="shared" si="286"/>
        <v>45448.4375</v>
      </c>
      <c r="N1463" s="5">
        <f t="shared" si="287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88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284"/>
        <v>0</v>
      </c>
      <c r="J1464" s="11"/>
      <c r="K1464" s="11"/>
      <c r="L1464">
        <f t="shared" si="285"/>
        <v>0</v>
      </c>
      <c r="M1464" s="5">
        <f t="shared" si="286"/>
        <v>0</v>
      </c>
      <c r="N1464" s="5">
        <f t="shared" si="287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88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284"/>
        <v>0</v>
      </c>
      <c r="J1465" s="11"/>
      <c r="K1465" s="11"/>
      <c r="L1465">
        <f t="shared" si="285"/>
        <v>0</v>
      </c>
      <c r="M1465" s="5">
        <f t="shared" si="286"/>
        <v>0</v>
      </c>
      <c r="N1465" s="5">
        <f t="shared" si="287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88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284"/>
        <v>0</v>
      </c>
      <c r="J1466" s="11"/>
      <c r="K1466" s="11"/>
      <c r="L1466">
        <f t="shared" si="285"/>
        <v>0</v>
      </c>
      <c r="M1466" s="5">
        <f t="shared" si="286"/>
        <v>0</v>
      </c>
      <c r="N1466" s="5">
        <f t="shared" si="287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88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284"/>
        <v>0</v>
      </c>
      <c r="L1467">
        <f t="shared" si="285"/>
        <v>0</v>
      </c>
      <c r="M1467" s="5">
        <f t="shared" si="286"/>
        <v>0</v>
      </c>
      <c r="N1467" s="5">
        <f t="shared" si="287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88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284"/>
        <v>0</v>
      </c>
      <c r="J1468" s="11"/>
      <c r="K1468" s="11"/>
      <c r="L1468">
        <f t="shared" si="285"/>
        <v>0</v>
      </c>
      <c r="M1468" s="5">
        <f t="shared" si="286"/>
        <v>0</v>
      </c>
      <c r="N1468" s="5">
        <f t="shared" si="287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88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284"/>
        <v>0</v>
      </c>
      <c r="J1469" s="11"/>
      <c r="K1469" s="11"/>
      <c r="L1469">
        <f t="shared" si="285"/>
        <v>0</v>
      </c>
      <c r="M1469" s="5">
        <f t="shared" si="286"/>
        <v>0</v>
      </c>
      <c r="N1469" s="5">
        <f t="shared" si="287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88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284"/>
        <v>0</v>
      </c>
      <c r="J1470" s="11"/>
      <c r="K1470" s="11"/>
      <c r="L1470">
        <f t="shared" si="285"/>
        <v>0</v>
      </c>
      <c r="M1470" s="5">
        <f t="shared" si="286"/>
        <v>0</v>
      </c>
      <c r="N1470" s="5">
        <f t="shared" si="287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88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284"/>
        <v>0</v>
      </c>
      <c r="J1471" s="11"/>
      <c r="K1471" s="11"/>
      <c r="L1471">
        <f t="shared" si="285"/>
        <v>0</v>
      </c>
      <c r="M1471" s="5">
        <f t="shared" si="286"/>
        <v>0</v>
      </c>
      <c r="N1471" s="5">
        <f t="shared" si="287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88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284"/>
        <v>0</v>
      </c>
      <c r="J1472" s="11"/>
      <c r="K1472" s="11"/>
      <c r="L1472">
        <f t="shared" si="285"/>
        <v>0</v>
      </c>
      <c r="M1472" s="5">
        <f t="shared" si="286"/>
        <v>0</v>
      </c>
      <c r="N1472" s="5">
        <f t="shared" si="287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88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284"/>
        <v>0</v>
      </c>
      <c r="J1473" s="11"/>
      <c r="K1473" s="11"/>
      <c r="L1473">
        <f t="shared" si="285"/>
        <v>0</v>
      </c>
      <c r="M1473" s="5">
        <f t="shared" si="286"/>
        <v>0</v>
      </c>
      <c r="N1473" s="5">
        <f t="shared" si="287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88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284"/>
        <v>0</v>
      </c>
      <c r="J1474" s="11"/>
      <c r="K1474" s="11"/>
      <c r="L1474">
        <f t="shared" si="285"/>
        <v>0</v>
      </c>
      <c r="M1474" s="5">
        <f t="shared" si="286"/>
        <v>0</v>
      </c>
      <c r="N1474" s="5">
        <f t="shared" si="287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88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284"/>
        <v>0</v>
      </c>
      <c r="J1475" s="11"/>
      <c r="K1475" s="11"/>
      <c r="L1475">
        <f t="shared" si="285"/>
        <v>0</v>
      </c>
      <c r="M1475" s="5">
        <f t="shared" si="286"/>
        <v>0</v>
      </c>
      <c r="N1475" s="5">
        <f t="shared" si="287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88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284"/>
        <v>0</v>
      </c>
      <c r="J1476" s="11"/>
      <c r="K1476" s="11"/>
      <c r="L1476">
        <f t="shared" si="285"/>
        <v>0</v>
      </c>
      <c r="M1476" s="5">
        <f t="shared" si="286"/>
        <v>0</v>
      </c>
      <c r="N1476" s="5">
        <f t="shared" si="287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88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284"/>
        <v>0</v>
      </c>
      <c r="J1477" s="11"/>
      <c r="K1477" s="11"/>
      <c r="L1477">
        <f t="shared" si="285"/>
        <v>0</v>
      </c>
      <c r="M1477" s="5">
        <f t="shared" si="286"/>
        <v>0</v>
      </c>
      <c r="N1477" s="5">
        <f t="shared" si="287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88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89">IF(J1478=0, 0, (K1478-J1478)*1440)</f>
        <v>0</v>
      </c>
      <c r="J1478" s="11"/>
      <c r="K1478" s="11"/>
      <c r="L1478">
        <f t="shared" ref="L1478:L1514" si="290">IF(I1478&gt;0, G1478, 0)</f>
        <v>0</v>
      </c>
      <c r="M1478" s="5">
        <f t="shared" ref="M1478:M1514" si="291">IF(I1478=0,0,A1478+J1478)</f>
        <v>0</v>
      </c>
      <c r="N1478" s="5">
        <f t="shared" ref="N1478:N1514" si="292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93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89"/>
        <v>0</v>
      </c>
      <c r="J1479" s="11"/>
      <c r="K1479" s="11"/>
      <c r="L1479">
        <f t="shared" si="290"/>
        <v>0</v>
      </c>
      <c r="M1479" s="5">
        <f t="shared" si="291"/>
        <v>0</v>
      </c>
      <c r="N1479" s="5">
        <f t="shared" si="292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93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89"/>
        <v>20.000000000000007</v>
      </c>
      <c r="J1480" s="11">
        <v>0.39583333333333331</v>
      </c>
      <c r="K1480" s="11">
        <v>0.40972222222222221</v>
      </c>
      <c r="L1480">
        <f t="shared" si="290"/>
        <v>0</v>
      </c>
      <c r="M1480" s="5">
        <f t="shared" si="291"/>
        <v>45448.395833333336</v>
      </c>
      <c r="N1480" s="5">
        <f t="shared" si="292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93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89"/>
        <v>0</v>
      </c>
      <c r="J1481" s="11"/>
      <c r="K1481" s="11"/>
      <c r="L1481">
        <f t="shared" si="290"/>
        <v>0</v>
      </c>
      <c r="M1481" s="5">
        <f t="shared" si="291"/>
        <v>0</v>
      </c>
      <c r="N1481" s="5">
        <f t="shared" si="292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93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89"/>
        <v>0</v>
      </c>
      <c r="J1482" s="11"/>
      <c r="K1482" s="11"/>
      <c r="L1482">
        <f t="shared" si="290"/>
        <v>0</v>
      </c>
      <c r="M1482" s="5">
        <f t="shared" si="291"/>
        <v>0</v>
      </c>
      <c r="N1482" s="5">
        <f t="shared" si="292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93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89"/>
        <v>9.9999999999999645</v>
      </c>
      <c r="J1483" s="11">
        <v>0.65625</v>
      </c>
      <c r="K1483" s="11">
        <v>0.66319444444444442</v>
      </c>
      <c r="L1483">
        <f t="shared" si="290"/>
        <v>15</v>
      </c>
      <c r="M1483" s="5">
        <f t="shared" si="291"/>
        <v>45450.65625</v>
      </c>
      <c r="N1483" s="5">
        <f t="shared" si="292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93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89"/>
        <v>0</v>
      </c>
      <c r="J1484" s="11"/>
      <c r="K1484" s="11"/>
      <c r="L1484">
        <f t="shared" si="290"/>
        <v>0</v>
      </c>
      <c r="M1484" s="5">
        <f t="shared" si="291"/>
        <v>0</v>
      </c>
      <c r="N1484" s="5">
        <f t="shared" si="292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93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89"/>
        <v>0</v>
      </c>
      <c r="J1485" s="11"/>
      <c r="K1485" s="11"/>
      <c r="L1485">
        <f t="shared" si="290"/>
        <v>0</v>
      </c>
      <c r="M1485" s="5">
        <f t="shared" si="291"/>
        <v>0</v>
      </c>
      <c r="N1485" s="5">
        <f t="shared" si="292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93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89"/>
        <v>0</v>
      </c>
      <c r="J1486" s="11"/>
      <c r="K1486" s="11"/>
      <c r="L1486">
        <f t="shared" si="290"/>
        <v>0</v>
      </c>
      <c r="M1486" s="5">
        <f t="shared" si="291"/>
        <v>0</v>
      </c>
      <c r="N1486" s="5">
        <f t="shared" si="292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93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89"/>
        <v>0</v>
      </c>
      <c r="J1487" s="11"/>
      <c r="K1487" s="11"/>
      <c r="L1487">
        <f t="shared" si="290"/>
        <v>0</v>
      </c>
      <c r="M1487" s="5">
        <f t="shared" si="291"/>
        <v>0</v>
      </c>
      <c r="N1487" s="5">
        <f t="shared" si="292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93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89"/>
        <v>0</v>
      </c>
      <c r="J1488" s="11"/>
      <c r="K1488" s="11"/>
      <c r="L1488">
        <f t="shared" si="290"/>
        <v>0</v>
      </c>
      <c r="M1488" s="5">
        <f t="shared" si="291"/>
        <v>0</v>
      </c>
      <c r="N1488" s="5">
        <f t="shared" si="292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93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89"/>
        <v>0</v>
      </c>
      <c r="J1489" s="11"/>
      <c r="K1489" s="11"/>
      <c r="L1489">
        <f t="shared" si="290"/>
        <v>0</v>
      </c>
      <c r="M1489" s="5">
        <f t="shared" si="291"/>
        <v>0</v>
      </c>
      <c r="N1489" s="5">
        <f t="shared" si="292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93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89"/>
        <v>0</v>
      </c>
      <c r="J1490" s="11"/>
      <c r="K1490" s="11"/>
      <c r="L1490">
        <f t="shared" si="290"/>
        <v>0</v>
      </c>
      <c r="M1490" s="5">
        <f t="shared" si="291"/>
        <v>0</v>
      </c>
      <c r="N1490" s="5">
        <f t="shared" si="292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93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89"/>
        <v>0</v>
      </c>
      <c r="J1491" s="11"/>
      <c r="K1491" s="11"/>
      <c r="L1491">
        <f t="shared" si="290"/>
        <v>0</v>
      </c>
      <c r="M1491" s="5">
        <f t="shared" si="291"/>
        <v>0</v>
      </c>
      <c r="N1491" s="5">
        <f t="shared" si="292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93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89"/>
        <v>0</v>
      </c>
      <c r="J1492" s="11"/>
      <c r="K1492" s="11"/>
      <c r="L1492">
        <f t="shared" si="290"/>
        <v>0</v>
      </c>
      <c r="M1492" s="5">
        <f t="shared" si="291"/>
        <v>0</v>
      </c>
      <c r="N1492" s="5">
        <f t="shared" si="292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93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89"/>
        <v>0</v>
      </c>
      <c r="L1493">
        <f t="shared" si="290"/>
        <v>0</v>
      </c>
      <c r="M1493" s="5">
        <f t="shared" si="291"/>
        <v>0</v>
      </c>
      <c r="N1493" s="5">
        <f t="shared" si="292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93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89"/>
        <v>0</v>
      </c>
      <c r="J1494" s="11"/>
      <c r="K1494" s="11"/>
      <c r="L1494">
        <f t="shared" si="290"/>
        <v>0</v>
      </c>
      <c r="M1494" s="5">
        <f t="shared" si="291"/>
        <v>0</v>
      </c>
      <c r="N1494" s="5">
        <f t="shared" si="292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93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89"/>
        <v>0</v>
      </c>
      <c r="J1495" s="11"/>
      <c r="K1495" s="11"/>
      <c r="L1495">
        <f t="shared" si="290"/>
        <v>0</v>
      </c>
      <c r="M1495" s="5">
        <f t="shared" si="291"/>
        <v>0</v>
      </c>
      <c r="N1495" s="5">
        <f t="shared" si="292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93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89"/>
        <v>0</v>
      </c>
      <c r="J1496" s="11"/>
      <c r="K1496" s="11"/>
      <c r="L1496">
        <f t="shared" si="290"/>
        <v>0</v>
      </c>
      <c r="M1496" s="5">
        <f t="shared" si="291"/>
        <v>0</v>
      </c>
      <c r="N1496" s="5">
        <f t="shared" si="292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93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89"/>
        <v>0</v>
      </c>
      <c r="J1497" s="11"/>
      <c r="K1497" s="11"/>
      <c r="L1497">
        <f t="shared" si="290"/>
        <v>0</v>
      </c>
      <c r="M1497" s="5">
        <f t="shared" si="291"/>
        <v>0</v>
      </c>
      <c r="N1497" s="5">
        <f t="shared" si="292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93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89"/>
        <v>0</v>
      </c>
      <c r="J1498" s="11"/>
      <c r="K1498" s="11"/>
      <c r="L1498">
        <f t="shared" si="290"/>
        <v>0</v>
      </c>
      <c r="M1498" s="5">
        <f t="shared" si="291"/>
        <v>0</v>
      </c>
      <c r="N1498" s="5">
        <f t="shared" si="292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93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89"/>
        <v>0</v>
      </c>
      <c r="J1499" s="11"/>
      <c r="K1499" s="11"/>
      <c r="L1499">
        <f t="shared" si="290"/>
        <v>0</v>
      </c>
      <c r="M1499" s="5">
        <f t="shared" si="291"/>
        <v>0</v>
      </c>
      <c r="N1499" s="5">
        <f t="shared" si="292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93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89"/>
        <v>0</v>
      </c>
      <c r="L1500">
        <f t="shared" si="290"/>
        <v>0</v>
      </c>
      <c r="M1500" s="5">
        <f t="shared" si="291"/>
        <v>0</v>
      </c>
      <c r="N1500" s="5">
        <f t="shared" si="292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93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89"/>
        <v>0</v>
      </c>
      <c r="J1501" s="11"/>
      <c r="K1501" s="11"/>
      <c r="L1501">
        <f t="shared" si="290"/>
        <v>0</v>
      </c>
      <c r="M1501" s="5">
        <f t="shared" si="291"/>
        <v>0</v>
      </c>
      <c r="N1501" s="5">
        <f t="shared" si="292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93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89"/>
        <v>0</v>
      </c>
      <c r="J1502" s="11"/>
      <c r="K1502" s="11"/>
      <c r="L1502">
        <f t="shared" si="290"/>
        <v>0</v>
      </c>
      <c r="M1502" s="5">
        <f t="shared" si="291"/>
        <v>0</v>
      </c>
      <c r="N1502" s="5">
        <f t="shared" si="292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93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89"/>
        <v>0</v>
      </c>
      <c r="J1503" s="11"/>
      <c r="K1503" s="11"/>
      <c r="L1503">
        <f t="shared" si="290"/>
        <v>0</v>
      </c>
      <c r="M1503" s="5">
        <f t="shared" si="291"/>
        <v>0</v>
      </c>
      <c r="N1503" s="5">
        <f t="shared" si="292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93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89"/>
        <v>0</v>
      </c>
      <c r="J1504" s="11"/>
      <c r="K1504" s="11"/>
      <c r="L1504">
        <f t="shared" si="290"/>
        <v>0</v>
      </c>
      <c r="M1504" s="5">
        <f t="shared" si="291"/>
        <v>0</v>
      </c>
      <c r="N1504" s="5">
        <f t="shared" si="292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93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89"/>
        <v>0</v>
      </c>
      <c r="J1505" s="11"/>
      <c r="K1505" s="11"/>
      <c r="L1505">
        <f t="shared" si="290"/>
        <v>0</v>
      </c>
      <c r="M1505" s="5">
        <f t="shared" si="291"/>
        <v>0</v>
      </c>
      <c r="N1505" s="5">
        <f t="shared" si="292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93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89"/>
        <v>0</v>
      </c>
      <c r="J1506" s="11"/>
      <c r="K1506" s="11"/>
      <c r="L1506">
        <f t="shared" si="290"/>
        <v>0</v>
      </c>
      <c r="M1506" s="5">
        <f t="shared" si="291"/>
        <v>0</v>
      </c>
      <c r="N1506" s="5">
        <f t="shared" si="292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93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89"/>
        <v>0</v>
      </c>
      <c r="J1507" s="11"/>
      <c r="K1507" s="11"/>
      <c r="L1507">
        <f t="shared" si="290"/>
        <v>0</v>
      </c>
      <c r="M1507" s="5">
        <f t="shared" si="291"/>
        <v>0</v>
      </c>
      <c r="N1507" s="5">
        <f t="shared" si="292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93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89"/>
        <v>0</v>
      </c>
      <c r="J1508" s="11"/>
      <c r="K1508" s="11"/>
      <c r="L1508">
        <f t="shared" si="290"/>
        <v>0</v>
      </c>
      <c r="M1508" s="5">
        <f t="shared" si="291"/>
        <v>0</v>
      </c>
      <c r="N1508" s="5">
        <f t="shared" si="292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93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89"/>
        <v>0</v>
      </c>
      <c r="J1509" s="11"/>
      <c r="K1509" s="11"/>
      <c r="L1509">
        <f t="shared" si="290"/>
        <v>0</v>
      </c>
      <c r="M1509" s="5">
        <f t="shared" si="291"/>
        <v>0</v>
      </c>
      <c r="N1509" s="5">
        <f t="shared" si="292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93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 t="shared" ref="I1510:I1514" si="294">IF(J1510=0, 0, (K1510-J1510)*1440)</f>
        <v>0</v>
      </c>
      <c r="J1510" s="11"/>
      <c r="K1510" s="11"/>
      <c r="L1510">
        <f t="shared" si="290"/>
        <v>0</v>
      </c>
      <c r="M1510" s="5">
        <f t="shared" si="291"/>
        <v>0</v>
      </c>
      <c r="N1510" s="5">
        <f t="shared" si="292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93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 t="shared" si="294"/>
        <v>0</v>
      </c>
      <c r="J1511" s="11"/>
      <c r="K1511" s="11"/>
      <c r="L1511">
        <f t="shared" si="290"/>
        <v>0</v>
      </c>
      <c r="M1511" s="5">
        <f t="shared" si="291"/>
        <v>0</v>
      </c>
      <c r="N1511" s="5">
        <f t="shared" si="292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93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 t="shared" si="294"/>
        <v>0</v>
      </c>
      <c r="J1512" s="11"/>
      <c r="K1512" s="11"/>
      <c r="L1512">
        <f t="shared" si="290"/>
        <v>0</v>
      </c>
      <c r="M1512" s="5">
        <f t="shared" si="291"/>
        <v>0</v>
      </c>
      <c r="N1512" s="5">
        <f t="shared" si="292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93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 t="shared" si="294"/>
        <v>0</v>
      </c>
      <c r="J1513" s="11"/>
      <c r="K1513" s="11"/>
      <c r="L1513">
        <f t="shared" si="290"/>
        <v>0</v>
      </c>
      <c r="M1513" s="5">
        <f t="shared" si="291"/>
        <v>0</v>
      </c>
      <c r="N1513" s="5">
        <f t="shared" si="292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93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 t="shared" si="294"/>
        <v>35.000000000000036</v>
      </c>
      <c r="J1514" s="11">
        <v>0.44444444444444442</v>
      </c>
      <c r="K1514" s="11">
        <v>0.46875</v>
      </c>
      <c r="L1514">
        <f t="shared" si="290"/>
        <v>0</v>
      </c>
      <c r="M1514" s="5">
        <f t="shared" si="291"/>
        <v>45450.444444444445</v>
      </c>
      <c r="N1514" s="5">
        <f t="shared" si="292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93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95">IF(J1516=0, 0, (K1516-J1516)*1440)</f>
        <v>0</v>
      </c>
      <c r="J1516" s="11"/>
      <c r="K1516" s="11"/>
      <c r="L1516">
        <f t="shared" ref="L1516:L1547" si="296">IF(I1516&gt;0, G1516, 0)</f>
        <v>0</v>
      </c>
      <c r="M1516" s="5">
        <f t="shared" ref="M1516:M1547" si="297">IF(I1516=0,0,A1516+J1516)</f>
        <v>0</v>
      </c>
      <c r="N1516" s="5">
        <f t="shared" ref="N1516:N1547" si="298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99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95"/>
        <v>0</v>
      </c>
      <c r="J1517" s="11"/>
      <c r="K1517" s="11"/>
      <c r="L1517">
        <f t="shared" si="296"/>
        <v>0</v>
      </c>
      <c r="M1517" s="5">
        <f t="shared" si="297"/>
        <v>0</v>
      </c>
      <c r="N1517" s="5">
        <f t="shared" si="298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99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95"/>
        <v>19.999999999999929</v>
      </c>
      <c r="J1518" s="11">
        <v>0.5625</v>
      </c>
      <c r="K1518" s="11">
        <v>0.57638888888888884</v>
      </c>
      <c r="L1518">
        <f t="shared" si="296"/>
        <v>15</v>
      </c>
      <c r="M1518" s="5">
        <f t="shared" si="297"/>
        <v>45454.5625</v>
      </c>
      <c r="N1518" s="5">
        <f t="shared" si="298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99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95"/>
        <v>0</v>
      </c>
      <c r="J1519" s="11"/>
      <c r="K1519" s="11"/>
      <c r="L1519">
        <f t="shared" si="296"/>
        <v>0</v>
      </c>
      <c r="M1519" s="5">
        <f t="shared" si="297"/>
        <v>0</v>
      </c>
      <c r="N1519" s="5">
        <f t="shared" si="298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99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95"/>
        <v>0</v>
      </c>
      <c r="J1520" s="11"/>
      <c r="K1520" s="11"/>
      <c r="L1520">
        <f t="shared" si="296"/>
        <v>0</v>
      </c>
      <c r="M1520" s="5">
        <f t="shared" si="297"/>
        <v>0</v>
      </c>
      <c r="N1520" s="5">
        <f t="shared" si="298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99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95"/>
        <v>0</v>
      </c>
      <c r="J1521" s="11"/>
      <c r="K1521" s="11"/>
      <c r="L1521">
        <f t="shared" si="296"/>
        <v>0</v>
      </c>
      <c r="M1521" s="5">
        <f t="shared" si="297"/>
        <v>0</v>
      </c>
      <c r="N1521" s="5">
        <f t="shared" si="298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99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95"/>
        <v>0</v>
      </c>
      <c r="J1522" s="11"/>
      <c r="K1522" s="11"/>
      <c r="L1522">
        <f t="shared" si="296"/>
        <v>0</v>
      </c>
      <c r="M1522" s="5">
        <f t="shared" si="297"/>
        <v>0</v>
      </c>
      <c r="N1522" s="5">
        <f t="shared" si="298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99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95"/>
        <v>15.000000000000107</v>
      </c>
      <c r="J1523" s="11">
        <v>0.60763888888888884</v>
      </c>
      <c r="K1523" s="11">
        <v>0.61805555555555558</v>
      </c>
      <c r="L1523">
        <f t="shared" si="296"/>
        <v>5</v>
      </c>
      <c r="M1523" s="5">
        <f t="shared" si="297"/>
        <v>45454.607638888891</v>
      </c>
      <c r="N1523" s="5">
        <f t="shared" si="298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99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95"/>
        <v>270</v>
      </c>
      <c r="J1524" s="11">
        <v>0.77083333333333337</v>
      </c>
      <c r="K1524" s="11">
        <v>0.95833333333333337</v>
      </c>
      <c r="L1524">
        <f t="shared" si="296"/>
        <v>5</v>
      </c>
      <c r="M1524" s="5">
        <f t="shared" si="297"/>
        <v>45454.770833333336</v>
      </c>
      <c r="N1524" s="5">
        <f t="shared" si="298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99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95"/>
        <v>15.000000000000107</v>
      </c>
      <c r="J1525" s="11">
        <v>0.66666666666666663</v>
      </c>
      <c r="K1525" s="11">
        <v>0.67708333333333337</v>
      </c>
      <c r="L1525">
        <f t="shared" si="296"/>
        <v>5</v>
      </c>
      <c r="M1525" s="5">
        <f t="shared" si="297"/>
        <v>45454.666666666664</v>
      </c>
      <c r="N1525" s="5">
        <f t="shared" si="298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99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95"/>
        <v>0</v>
      </c>
      <c r="J1526" s="11"/>
      <c r="K1526" s="11"/>
      <c r="L1526">
        <f t="shared" si="296"/>
        <v>0</v>
      </c>
      <c r="M1526" s="5">
        <f t="shared" si="297"/>
        <v>0</v>
      </c>
      <c r="N1526" s="5">
        <f t="shared" si="298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99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95"/>
        <v>29.999999999999893</v>
      </c>
      <c r="J1527" s="11">
        <v>0.67708333333333337</v>
      </c>
      <c r="K1527" s="11">
        <v>0.69791666666666663</v>
      </c>
      <c r="L1527">
        <f t="shared" si="296"/>
        <v>4</v>
      </c>
      <c r="M1527" s="5">
        <f t="shared" si="297"/>
        <v>45454.677083333336</v>
      </c>
      <c r="N1527" s="5">
        <f t="shared" si="298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99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95"/>
        <v>0</v>
      </c>
      <c r="J1528" s="11"/>
      <c r="K1528" s="11"/>
      <c r="L1528">
        <f t="shared" si="296"/>
        <v>0</v>
      </c>
      <c r="M1528" s="5">
        <f t="shared" si="297"/>
        <v>0</v>
      </c>
      <c r="N1528" s="5">
        <f t="shared" si="298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99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95"/>
        <v>0</v>
      </c>
      <c r="L1529">
        <f t="shared" si="296"/>
        <v>0</v>
      </c>
      <c r="M1529" s="5">
        <f t="shared" si="297"/>
        <v>0</v>
      </c>
      <c r="N1529" s="5">
        <f t="shared" si="298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99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95"/>
        <v>0</v>
      </c>
      <c r="J1530" s="11"/>
      <c r="K1530" s="11"/>
      <c r="L1530">
        <f t="shared" si="296"/>
        <v>0</v>
      </c>
      <c r="M1530" s="5">
        <f t="shared" si="297"/>
        <v>0</v>
      </c>
      <c r="N1530" s="5">
        <f t="shared" si="298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99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95"/>
        <v>0</v>
      </c>
      <c r="J1531" s="11"/>
      <c r="K1531" s="11"/>
      <c r="L1531">
        <f t="shared" si="296"/>
        <v>0</v>
      </c>
      <c r="M1531" s="5">
        <f t="shared" si="297"/>
        <v>0</v>
      </c>
      <c r="N1531" s="5">
        <f t="shared" si="298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99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95"/>
        <v>0</v>
      </c>
      <c r="J1532" s="11"/>
      <c r="K1532" s="11"/>
      <c r="L1532">
        <f t="shared" si="296"/>
        <v>0</v>
      </c>
      <c r="M1532" s="5">
        <f t="shared" si="297"/>
        <v>0</v>
      </c>
      <c r="N1532" s="5">
        <f t="shared" si="298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99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95"/>
        <v>0</v>
      </c>
      <c r="J1533" s="11"/>
      <c r="K1533" s="11"/>
      <c r="L1533">
        <f t="shared" si="296"/>
        <v>0</v>
      </c>
      <c r="M1533" s="5">
        <f t="shared" si="297"/>
        <v>0</v>
      </c>
      <c r="N1533" s="5">
        <f t="shared" si="298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99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95"/>
        <v>0</v>
      </c>
      <c r="J1534" s="11"/>
      <c r="K1534" s="11"/>
      <c r="L1534">
        <f t="shared" si="296"/>
        <v>0</v>
      </c>
      <c r="M1534" s="5">
        <f t="shared" si="297"/>
        <v>0</v>
      </c>
      <c r="N1534" s="5">
        <f t="shared" si="298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99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95"/>
        <v>0</v>
      </c>
      <c r="J1535" s="11"/>
      <c r="K1535" s="11"/>
      <c r="L1535">
        <f t="shared" si="296"/>
        <v>0</v>
      </c>
      <c r="M1535" s="5">
        <f t="shared" si="297"/>
        <v>0</v>
      </c>
      <c r="N1535" s="5">
        <f t="shared" si="298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99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95"/>
        <v>0</v>
      </c>
      <c r="L1536">
        <f t="shared" si="296"/>
        <v>0</v>
      </c>
      <c r="M1536" s="5">
        <f t="shared" si="297"/>
        <v>0</v>
      </c>
      <c r="N1536" s="5">
        <f t="shared" si="298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99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95"/>
        <v>0</v>
      </c>
      <c r="J1537" s="11"/>
      <c r="K1537" s="11"/>
      <c r="L1537">
        <f t="shared" si="296"/>
        <v>0</v>
      </c>
      <c r="M1537" s="5">
        <f t="shared" si="297"/>
        <v>0</v>
      </c>
      <c r="N1537" s="5">
        <f t="shared" si="298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99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95"/>
        <v>0</v>
      </c>
      <c r="J1538" s="11"/>
      <c r="K1538" s="11"/>
      <c r="L1538">
        <f t="shared" si="296"/>
        <v>0</v>
      </c>
      <c r="M1538" s="5">
        <f t="shared" si="297"/>
        <v>0</v>
      </c>
      <c r="N1538" s="5">
        <f t="shared" si="298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99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95"/>
        <v>0</v>
      </c>
      <c r="J1539" s="11"/>
      <c r="K1539" s="11"/>
      <c r="L1539">
        <f t="shared" si="296"/>
        <v>0</v>
      </c>
      <c r="M1539" s="5">
        <f t="shared" si="297"/>
        <v>0</v>
      </c>
      <c r="N1539" s="5">
        <f t="shared" si="298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99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95"/>
        <v>14.999999999999947</v>
      </c>
      <c r="J1540" s="11">
        <v>0.61805555555555558</v>
      </c>
      <c r="K1540" s="11">
        <v>0.62847222222222221</v>
      </c>
      <c r="L1540">
        <f t="shared" si="296"/>
        <v>2</v>
      </c>
      <c r="M1540" s="5">
        <f t="shared" si="297"/>
        <v>45454.618055555555</v>
      </c>
      <c r="N1540" s="5">
        <f t="shared" si="298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99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95"/>
        <v>25.000000000000071</v>
      </c>
      <c r="J1541" s="11">
        <v>0.57638888888888884</v>
      </c>
      <c r="K1541" s="11">
        <v>0.59375</v>
      </c>
      <c r="L1541">
        <f t="shared" si="296"/>
        <v>2</v>
      </c>
      <c r="M1541" s="5">
        <f t="shared" si="297"/>
        <v>45454.576388888891</v>
      </c>
      <c r="N1541" s="5">
        <f t="shared" si="298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99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95"/>
        <v>0</v>
      </c>
      <c r="J1542" s="11"/>
      <c r="K1542" s="11"/>
      <c r="L1542">
        <f t="shared" si="296"/>
        <v>0</v>
      </c>
      <c r="M1542" s="5">
        <f t="shared" si="297"/>
        <v>0</v>
      </c>
      <c r="N1542" s="5">
        <f t="shared" si="298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99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95"/>
        <v>0</v>
      </c>
      <c r="J1543" s="11"/>
      <c r="K1543" s="11"/>
      <c r="L1543">
        <f t="shared" si="296"/>
        <v>0</v>
      </c>
      <c r="M1543" s="5">
        <f t="shared" si="297"/>
        <v>0</v>
      </c>
      <c r="N1543" s="5">
        <f t="shared" si="298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99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95"/>
        <v>0</v>
      </c>
      <c r="J1544" s="11"/>
      <c r="K1544" s="11"/>
      <c r="L1544">
        <f t="shared" si="296"/>
        <v>0</v>
      </c>
      <c r="M1544" s="5">
        <f t="shared" si="297"/>
        <v>0</v>
      </c>
      <c r="N1544" s="5">
        <f t="shared" si="298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99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95"/>
        <v>0</v>
      </c>
      <c r="J1545" s="11"/>
      <c r="K1545" s="11"/>
      <c r="L1545">
        <f t="shared" si="296"/>
        <v>0</v>
      </c>
      <c r="M1545" s="5">
        <f t="shared" si="297"/>
        <v>0</v>
      </c>
      <c r="N1545" s="5">
        <f t="shared" si="298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99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95"/>
        <v>20.000000000000007</v>
      </c>
      <c r="J1546" s="11">
        <v>0.40972222222222221</v>
      </c>
      <c r="K1546" s="11">
        <v>0.4236111111111111</v>
      </c>
      <c r="L1546">
        <f t="shared" si="296"/>
        <v>0</v>
      </c>
      <c r="M1546" s="5">
        <f t="shared" si="297"/>
        <v>45454.409722222219</v>
      </c>
      <c r="N1546" s="5">
        <f t="shared" si="298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99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95"/>
        <v>0</v>
      </c>
      <c r="J1547" s="11"/>
      <c r="K1547" s="11"/>
      <c r="L1547">
        <f t="shared" si="296"/>
        <v>0</v>
      </c>
      <c r="M1547" s="5">
        <f t="shared" si="297"/>
        <v>0</v>
      </c>
      <c r="N1547" s="5">
        <f t="shared" si="298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99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0" si="300">IF(J1548=0, 0, (K1548-J1548)*1440)</f>
        <v>0</v>
      </c>
      <c r="J1548" s="11"/>
      <c r="K1548" s="11"/>
      <c r="L1548">
        <f t="shared" ref="L1548:L1550" si="301">IF(I1548&gt;0, G1548, 0)</f>
        <v>0</v>
      </c>
      <c r="M1548" s="5">
        <f t="shared" ref="M1548:M1550" si="302">IF(I1548=0,0,A1548+J1548)</f>
        <v>0</v>
      </c>
      <c r="N1548" s="5">
        <f t="shared" ref="N1548:N1550" si="303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0" si="304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300"/>
        <v>29.999999999999972</v>
      </c>
      <c r="J1549" s="11">
        <v>0.47916666666666669</v>
      </c>
      <c r="K1549" s="11">
        <v>0.5</v>
      </c>
      <c r="L1549">
        <f t="shared" si="301"/>
        <v>1</v>
      </c>
      <c r="M1549" s="5">
        <f t="shared" si="302"/>
        <v>45454.479166666664</v>
      </c>
      <c r="N1549" s="5">
        <f t="shared" si="303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304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300"/>
        <v>0</v>
      </c>
      <c r="J1550" s="11"/>
      <c r="K1550" s="11"/>
      <c r="L1550">
        <f t="shared" si="301"/>
        <v>0</v>
      </c>
      <c r="M1550" s="5">
        <f t="shared" si="302"/>
        <v>0</v>
      </c>
      <c r="N1550" s="5">
        <f t="shared" si="303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304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ref="I1551:I1553" si="305">IF(J1551=0, 0, (K1551-J1551)*1440)</f>
        <v>0</v>
      </c>
      <c r="J1551" s="11"/>
      <c r="K1551" s="11"/>
      <c r="L1551">
        <f t="shared" ref="L1551:L1553" si="306">IF(I1551&gt;0, G1551, 0)</f>
        <v>0</v>
      </c>
      <c r="M1551" s="5">
        <f t="shared" ref="M1551:M1553" si="307">IF(I1551=0,0,A1551+J1551)</f>
        <v>0</v>
      </c>
      <c r="N1551" s="5">
        <f t="shared" ref="N1551:N1553" si="308">IF(I1551&gt;0,A1551+K1551,0)</f>
        <v>0</v>
      </c>
      <c r="O1551" t="s">
        <v>56</v>
      </c>
      <c r="P1551" t="s">
        <v>57</v>
      </c>
      <c r="Q1551">
        <v>0</v>
      </c>
      <c r="R1551">
        <v>0</v>
      </c>
      <c r="S1551">
        <f t="shared" ref="S1551:S1553" si="309">IF(I1551&gt;0, A1551, 0)</f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305"/>
        <v>0</v>
      </c>
      <c r="J1552" s="11"/>
      <c r="K1552" s="11"/>
      <c r="L1552">
        <f t="shared" si="306"/>
        <v>0</v>
      </c>
      <c r="M1552" s="5">
        <f t="shared" si="307"/>
        <v>0</v>
      </c>
      <c r="N1552" s="5">
        <f t="shared" si="308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309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305"/>
        <v>0</v>
      </c>
      <c r="J1553" s="11"/>
      <c r="K1553" s="11"/>
      <c r="L1553">
        <f t="shared" si="306"/>
        <v>0</v>
      </c>
      <c r="M1553" s="5">
        <f t="shared" si="307"/>
        <v>0</v>
      </c>
      <c r="N1553" s="5">
        <f t="shared" si="308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309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310">IF(J1554=0, 0, (K1554-J1554)*1440)</f>
        <v>0</v>
      </c>
      <c r="J1554" s="11"/>
      <c r="K1554" s="11"/>
      <c r="L1554">
        <f t="shared" ref="L1554:L1585" si="311">IF(I1554&gt;0, G1554, 0)</f>
        <v>0</v>
      </c>
      <c r="M1554" s="5">
        <f t="shared" ref="M1554:M1585" si="312">IF(I1554=0,0,A1554+J1554)</f>
        <v>0</v>
      </c>
      <c r="N1554" s="5">
        <f t="shared" ref="N1554:N1585" si="313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314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310"/>
        <v>0</v>
      </c>
      <c r="J1555" s="11"/>
      <c r="K1555" s="11"/>
      <c r="L1555">
        <f t="shared" si="311"/>
        <v>0</v>
      </c>
      <c r="M1555" s="5">
        <f t="shared" si="312"/>
        <v>0</v>
      </c>
      <c r="N1555" s="5">
        <f t="shared" si="313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314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310"/>
        <v>9.9999999999999645</v>
      </c>
      <c r="J1556" s="11">
        <v>0.52777777777777779</v>
      </c>
      <c r="K1556" s="11">
        <v>0.53472222222222221</v>
      </c>
      <c r="L1556">
        <f t="shared" si="311"/>
        <v>15</v>
      </c>
      <c r="M1556" s="5">
        <f t="shared" si="312"/>
        <v>45455.527777777781</v>
      </c>
      <c r="N1556" s="5">
        <f t="shared" si="313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314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310"/>
        <v>0</v>
      </c>
      <c r="J1557" s="11"/>
      <c r="K1557" s="11"/>
      <c r="L1557">
        <f t="shared" si="311"/>
        <v>0</v>
      </c>
      <c r="M1557" s="5">
        <f t="shared" si="312"/>
        <v>0</v>
      </c>
      <c r="N1557" s="5">
        <f t="shared" si="313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314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310"/>
        <v>0</v>
      </c>
      <c r="J1558" s="11"/>
      <c r="K1558" s="11"/>
      <c r="L1558">
        <f t="shared" si="311"/>
        <v>0</v>
      </c>
      <c r="M1558" s="5">
        <f t="shared" si="312"/>
        <v>0</v>
      </c>
      <c r="N1558" s="5">
        <f t="shared" si="313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314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310"/>
        <v>0</v>
      </c>
      <c r="J1559" s="11"/>
      <c r="K1559" s="11"/>
      <c r="L1559">
        <f t="shared" si="311"/>
        <v>0</v>
      </c>
      <c r="M1559" s="5">
        <f t="shared" si="312"/>
        <v>0</v>
      </c>
      <c r="N1559" s="5">
        <f t="shared" si="313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314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310"/>
        <v>0</v>
      </c>
      <c r="J1560" s="11"/>
      <c r="K1560" s="11"/>
      <c r="L1560">
        <f t="shared" si="311"/>
        <v>0</v>
      </c>
      <c r="M1560" s="5">
        <f t="shared" si="312"/>
        <v>0</v>
      </c>
      <c r="N1560" s="5">
        <f t="shared" si="313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314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310"/>
        <v>0</v>
      </c>
      <c r="J1561" s="11"/>
      <c r="K1561" s="11"/>
      <c r="L1561">
        <f t="shared" si="311"/>
        <v>0</v>
      </c>
      <c r="M1561" s="5">
        <f t="shared" si="312"/>
        <v>0</v>
      </c>
      <c r="N1561" s="5">
        <f t="shared" si="313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314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310"/>
        <v>0</v>
      </c>
      <c r="J1562" s="11"/>
      <c r="K1562" s="11"/>
      <c r="L1562">
        <f t="shared" si="311"/>
        <v>0</v>
      </c>
      <c r="M1562" s="5">
        <f t="shared" si="312"/>
        <v>0</v>
      </c>
      <c r="N1562" s="5">
        <f t="shared" si="313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314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310"/>
        <v>9.9999999999999645</v>
      </c>
      <c r="J1563" s="11">
        <v>0.52083333333333337</v>
      </c>
      <c r="K1563" s="11">
        <v>0.52777777777777779</v>
      </c>
      <c r="L1563">
        <f t="shared" si="311"/>
        <v>5</v>
      </c>
      <c r="M1563" s="5">
        <f t="shared" si="312"/>
        <v>45455.520833333336</v>
      </c>
      <c r="N1563" s="5">
        <f t="shared" si="313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314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310"/>
        <v>0</v>
      </c>
      <c r="J1564" s="11"/>
      <c r="K1564" s="11"/>
      <c r="L1564">
        <f t="shared" si="311"/>
        <v>0</v>
      </c>
      <c r="M1564" s="5">
        <f t="shared" si="312"/>
        <v>0</v>
      </c>
      <c r="N1564" s="5">
        <f t="shared" si="313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314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310"/>
        <v>0</v>
      </c>
      <c r="J1565" s="11"/>
      <c r="K1565" s="11"/>
      <c r="L1565">
        <f t="shared" si="311"/>
        <v>0</v>
      </c>
      <c r="M1565" s="5">
        <f t="shared" si="312"/>
        <v>0</v>
      </c>
      <c r="N1565" s="5">
        <f t="shared" si="313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314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310"/>
        <v>0</v>
      </c>
      <c r="J1566" s="11"/>
      <c r="K1566" s="11"/>
      <c r="L1566">
        <f t="shared" si="311"/>
        <v>0</v>
      </c>
      <c r="M1566" s="5">
        <f t="shared" si="312"/>
        <v>0</v>
      </c>
      <c r="N1566" s="5">
        <f t="shared" si="313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314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310"/>
        <v>60.000000000000028</v>
      </c>
      <c r="J1567" s="11">
        <v>0.4375</v>
      </c>
      <c r="K1567" s="11">
        <v>0.47916666666666669</v>
      </c>
      <c r="L1567">
        <f t="shared" si="311"/>
        <v>5</v>
      </c>
      <c r="M1567" s="5">
        <f t="shared" si="312"/>
        <v>45455.4375</v>
      </c>
      <c r="N1567" s="5">
        <f t="shared" si="313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314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310"/>
        <v>0</v>
      </c>
      <c r="J1568" s="11"/>
      <c r="K1568" s="11"/>
      <c r="L1568">
        <f t="shared" si="311"/>
        <v>0</v>
      </c>
      <c r="M1568" s="5">
        <f t="shared" si="312"/>
        <v>0</v>
      </c>
      <c r="N1568" s="5">
        <f t="shared" si="313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314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310"/>
        <v>0</v>
      </c>
      <c r="J1569" s="11"/>
      <c r="K1569" s="11"/>
      <c r="L1569">
        <f t="shared" si="311"/>
        <v>0</v>
      </c>
      <c r="M1569" s="5">
        <f t="shared" si="312"/>
        <v>0</v>
      </c>
      <c r="N1569" s="5">
        <f t="shared" si="313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314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310"/>
        <v>0</v>
      </c>
      <c r="L1570">
        <f t="shared" si="311"/>
        <v>0</v>
      </c>
      <c r="M1570" s="5">
        <f t="shared" si="312"/>
        <v>0</v>
      </c>
      <c r="N1570" s="5">
        <f t="shared" si="313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314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310"/>
        <v>0</v>
      </c>
      <c r="J1571" s="11"/>
      <c r="K1571" s="11"/>
      <c r="L1571">
        <f t="shared" si="311"/>
        <v>0</v>
      </c>
      <c r="M1571" s="5">
        <f t="shared" si="312"/>
        <v>0</v>
      </c>
      <c r="N1571" s="5">
        <f t="shared" si="313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314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310"/>
        <v>10.000000000000044</v>
      </c>
      <c r="J1572" s="11">
        <v>0.38194444444444442</v>
      </c>
      <c r="K1572" s="11">
        <v>0.3888888888888889</v>
      </c>
      <c r="L1572">
        <f t="shared" si="311"/>
        <v>4</v>
      </c>
      <c r="M1572" s="5">
        <f t="shared" si="312"/>
        <v>45455.381944444445</v>
      </c>
      <c r="N1572" s="5">
        <f t="shared" si="313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314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310"/>
        <v>114.99999999999991</v>
      </c>
      <c r="J1573" s="11">
        <v>0.55208333333333337</v>
      </c>
      <c r="K1573" s="11">
        <v>0.63194444444444442</v>
      </c>
      <c r="L1573">
        <f t="shared" si="311"/>
        <v>4</v>
      </c>
      <c r="M1573" s="5">
        <f t="shared" si="312"/>
        <v>45455.552083333336</v>
      </c>
      <c r="N1573" s="5">
        <f t="shared" si="313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314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310"/>
        <v>0</v>
      </c>
      <c r="J1574" s="11"/>
      <c r="K1574" s="11"/>
      <c r="L1574">
        <f t="shared" si="311"/>
        <v>0</v>
      </c>
      <c r="M1574" s="5">
        <f t="shared" si="312"/>
        <v>0</v>
      </c>
      <c r="N1574" s="5">
        <f t="shared" si="313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314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310"/>
        <v>0</v>
      </c>
      <c r="J1575" s="11"/>
      <c r="K1575" s="11"/>
      <c r="L1575">
        <f t="shared" si="311"/>
        <v>0</v>
      </c>
      <c r="M1575" s="5">
        <f t="shared" si="312"/>
        <v>0</v>
      </c>
      <c r="N1575" s="5">
        <f t="shared" si="313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314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310"/>
        <v>0</v>
      </c>
      <c r="J1576" s="11"/>
      <c r="K1576" s="11"/>
      <c r="L1576">
        <f t="shared" si="311"/>
        <v>0</v>
      </c>
      <c r="M1576" s="5">
        <f t="shared" si="312"/>
        <v>0</v>
      </c>
      <c r="N1576" s="5">
        <f t="shared" si="313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314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310"/>
        <v>0</v>
      </c>
      <c r="L1577">
        <f t="shared" si="311"/>
        <v>0</v>
      </c>
      <c r="M1577" s="5">
        <f t="shared" si="312"/>
        <v>0</v>
      </c>
      <c r="N1577" s="5">
        <f t="shared" si="313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314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310"/>
        <v>0</v>
      </c>
      <c r="J1578" s="11"/>
      <c r="K1578" s="11"/>
      <c r="L1578">
        <f t="shared" si="311"/>
        <v>0</v>
      </c>
      <c r="M1578" s="5">
        <f t="shared" si="312"/>
        <v>0</v>
      </c>
      <c r="N1578" s="5">
        <f t="shared" si="313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314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310"/>
        <v>0</v>
      </c>
      <c r="J1579" s="11"/>
      <c r="K1579" s="11"/>
      <c r="L1579">
        <f t="shared" si="311"/>
        <v>0</v>
      </c>
      <c r="M1579" s="5">
        <f t="shared" si="312"/>
        <v>0</v>
      </c>
      <c r="N1579" s="5">
        <f t="shared" si="313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314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310"/>
        <v>0</v>
      </c>
      <c r="J1580" s="11"/>
      <c r="K1580" s="11"/>
      <c r="L1580">
        <f t="shared" si="311"/>
        <v>0</v>
      </c>
      <c r="M1580" s="5">
        <f t="shared" si="312"/>
        <v>0</v>
      </c>
      <c r="N1580" s="5">
        <f t="shared" si="313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314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310"/>
        <v>0</v>
      </c>
      <c r="J1581" s="11"/>
      <c r="K1581" s="11"/>
      <c r="L1581">
        <f t="shared" si="311"/>
        <v>0</v>
      </c>
      <c r="M1581" s="5">
        <f t="shared" si="312"/>
        <v>0</v>
      </c>
      <c r="N1581" s="5">
        <f t="shared" si="313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314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310"/>
        <v>0</v>
      </c>
      <c r="J1582" s="11"/>
      <c r="K1582" s="11"/>
      <c r="L1582">
        <f t="shared" si="311"/>
        <v>0</v>
      </c>
      <c r="M1582" s="5">
        <f t="shared" si="312"/>
        <v>0</v>
      </c>
      <c r="N1582" s="5">
        <f t="shared" si="313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314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310"/>
        <v>0</v>
      </c>
      <c r="J1583" s="11"/>
      <c r="K1583" s="11"/>
      <c r="L1583">
        <f t="shared" si="311"/>
        <v>0</v>
      </c>
      <c r="M1583" s="5">
        <f t="shared" si="312"/>
        <v>0</v>
      </c>
      <c r="N1583" s="5">
        <f t="shared" si="313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314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310"/>
        <v>20.000000000000007</v>
      </c>
      <c r="J1584" s="11">
        <v>0.39583333333333331</v>
      </c>
      <c r="K1584" s="11">
        <v>0.40972222222222221</v>
      </c>
      <c r="L1584">
        <f t="shared" si="311"/>
        <v>2</v>
      </c>
      <c r="M1584" s="5">
        <f t="shared" si="312"/>
        <v>45455.395833333336</v>
      </c>
      <c r="N1584" s="5">
        <f t="shared" si="313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314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310"/>
        <v>15.000000000000107</v>
      </c>
      <c r="J1585" s="11">
        <v>0.54166666666666663</v>
      </c>
      <c r="K1585" s="11">
        <v>0.55208333333333337</v>
      </c>
      <c r="L1585">
        <f t="shared" si="311"/>
        <v>2</v>
      </c>
      <c r="M1585" s="5">
        <f t="shared" si="312"/>
        <v>45455.541666666664</v>
      </c>
      <c r="N1585" s="5">
        <f t="shared" si="313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314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315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316">IF(I1586&gt;0, G1586, 0)</f>
        <v>0</v>
      </c>
      <c r="M1586" s="5">
        <f t="shared" ref="M1586:M1617" si="317">IF(I1586=0,0,A1586+J1586)</f>
        <v>45455.486111111109</v>
      </c>
      <c r="N1586" s="5">
        <f t="shared" ref="N1586:N1617" si="318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319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315"/>
        <v>0</v>
      </c>
      <c r="J1587" s="11"/>
      <c r="K1587" s="11"/>
      <c r="L1587">
        <f t="shared" si="316"/>
        <v>0</v>
      </c>
      <c r="M1587" s="5">
        <f t="shared" si="317"/>
        <v>0</v>
      </c>
      <c r="N1587" s="5">
        <f t="shared" si="318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319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315"/>
        <v>0</v>
      </c>
      <c r="J1588" s="11"/>
      <c r="K1588" s="11"/>
      <c r="L1588">
        <f t="shared" si="316"/>
        <v>0</v>
      </c>
      <c r="M1588" s="5">
        <f t="shared" si="317"/>
        <v>0</v>
      </c>
      <c r="N1588" s="5">
        <f t="shared" si="318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319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315"/>
        <v>9.9999999999999645</v>
      </c>
      <c r="J1589" s="11">
        <v>0.36805555555555558</v>
      </c>
      <c r="K1589" s="11">
        <v>0.375</v>
      </c>
      <c r="L1589">
        <f t="shared" si="316"/>
        <v>0</v>
      </c>
      <c r="M1589" s="5">
        <f t="shared" si="317"/>
        <v>45455.368055555555</v>
      </c>
      <c r="N1589" s="5">
        <f t="shared" si="318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319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315"/>
        <v>0</v>
      </c>
      <c r="J1590" s="11"/>
      <c r="K1590" s="11"/>
      <c r="L1590">
        <f t="shared" si="316"/>
        <v>0</v>
      </c>
      <c r="M1590" s="5">
        <f t="shared" si="317"/>
        <v>0</v>
      </c>
      <c r="N1590" s="5">
        <f t="shared" si="318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319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315"/>
        <v>0</v>
      </c>
      <c r="J1591" s="11"/>
      <c r="K1591" s="11"/>
      <c r="L1591">
        <f t="shared" si="316"/>
        <v>0</v>
      </c>
      <c r="M1591" s="5">
        <f t="shared" si="317"/>
        <v>0</v>
      </c>
      <c r="N1591" s="5">
        <f t="shared" si="318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319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315"/>
        <v>0</v>
      </c>
      <c r="J1592" s="11"/>
      <c r="K1592" s="11"/>
      <c r="L1592">
        <f t="shared" si="316"/>
        <v>0</v>
      </c>
      <c r="M1592" s="5">
        <f t="shared" si="317"/>
        <v>0</v>
      </c>
      <c r="N1592" s="5">
        <f t="shared" si="318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319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315"/>
        <v>0</v>
      </c>
      <c r="J1593" s="11"/>
      <c r="K1593" s="11"/>
      <c r="L1593">
        <f t="shared" si="316"/>
        <v>0</v>
      </c>
      <c r="M1593" s="5">
        <f t="shared" si="317"/>
        <v>0</v>
      </c>
      <c r="N1593" s="5">
        <f t="shared" si="318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319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315"/>
        <v>0</v>
      </c>
      <c r="J1594" s="11"/>
      <c r="K1594" s="11"/>
      <c r="L1594">
        <f t="shared" si="316"/>
        <v>0</v>
      </c>
      <c r="M1594" s="5">
        <f t="shared" si="317"/>
        <v>0</v>
      </c>
      <c r="N1594" s="5">
        <f t="shared" si="318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319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315"/>
        <v>0</v>
      </c>
      <c r="J1595" s="11"/>
      <c r="K1595" s="11"/>
      <c r="L1595">
        <f t="shared" si="316"/>
        <v>0</v>
      </c>
      <c r="M1595" s="5">
        <f t="shared" si="317"/>
        <v>0</v>
      </c>
      <c r="N1595" s="5">
        <f t="shared" si="318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319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315"/>
        <v>0</v>
      </c>
      <c r="J1596" s="11"/>
      <c r="K1596" s="11"/>
      <c r="L1596">
        <f t="shared" si="316"/>
        <v>0</v>
      </c>
      <c r="M1596" s="5">
        <f t="shared" si="317"/>
        <v>0</v>
      </c>
      <c r="N1596" s="5">
        <f t="shared" si="318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319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315"/>
        <v>0</v>
      </c>
      <c r="J1597" s="11"/>
      <c r="K1597" s="11"/>
      <c r="L1597">
        <f t="shared" si="316"/>
        <v>0</v>
      </c>
      <c r="M1597" s="5">
        <f t="shared" si="317"/>
        <v>0</v>
      </c>
      <c r="N1597" s="5">
        <f t="shared" si="318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319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315"/>
        <v>0</v>
      </c>
      <c r="J1598" s="11"/>
      <c r="K1598" s="11"/>
      <c r="L1598">
        <f t="shared" si="316"/>
        <v>0</v>
      </c>
      <c r="M1598" s="5">
        <f t="shared" si="317"/>
        <v>0</v>
      </c>
      <c r="N1598" s="5">
        <f t="shared" si="318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319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315"/>
        <v>245.00000000000009</v>
      </c>
      <c r="J1599" s="11">
        <v>0.78819444444444442</v>
      </c>
      <c r="K1599" s="11">
        <v>0.95833333333333337</v>
      </c>
      <c r="L1599">
        <f t="shared" si="316"/>
        <v>5</v>
      </c>
      <c r="M1599" s="5">
        <f t="shared" si="317"/>
        <v>45456.788194444445</v>
      </c>
      <c r="N1599" s="5">
        <f t="shared" si="318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319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315"/>
        <v>0</v>
      </c>
      <c r="J1600" s="11"/>
      <c r="K1600" s="11"/>
      <c r="L1600">
        <f t="shared" si="316"/>
        <v>0</v>
      </c>
      <c r="M1600" s="5">
        <f t="shared" si="317"/>
        <v>0</v>
      </c>
      <c r="N1600" s="5">
        <f t="shared" si="318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319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315"/>
        <v>0</v>
      </c>
      <c r="J1601" s="11"/>
      <c r="K1601" s="11"/>
      <c r="L1601">
        <f t="shared" si="316"/>
        <v>0</v>
      </c>
      <c r="M1601" s="5">
        <f t="shared" si="317"/>
        <v>0</v>
      </c>
      <c r="N1601" s="5">
        <f t="shared" si="318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319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315"/>
        <v>0</v>
      </c>
      <c r="J1602" s="11"/>
      <c r="K1602" s="11"/>
      <c r="L1602">
        <f t="shared" si="316"/>
        <v>0</v>
      </c>
      <c r="M1602" s="5">
        <f t="shared" si="317"/>
        <v>0</v>
      </c>
      <c r="N1602" s="5">
        <f t="shared" si="318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319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315"/>
        <v>0</v>
      </c>
      <c r="J1603" s="11"/>
      <c r="K1603" s="11"/>
      <c r="L1603">
        <f t="shared" si="316"/>
        <v>0</v>
      </c>
      <c r="M1603" s="5">
        <f t="shared" si="317"/>
        <v>0</v>
      </c>
      <c r="N1603" s="5">
        <f t="shared" si="318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319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315"/>
        <v>24.999999999999911</v>
      </c>
      <c r="J1604" s="11">
        <v>0.70833333333333337</v>
      </c>
      <c r="K1604" s="11">
        <v>0.72569444444444442</v>
      </c>
      <c r="L1604">
        <f t="shared" si="316"/>
        <v>8</v>
      </c>
      <c r="M1604" s="5">
        <f t="shared" si="317"/>
        <v>45456.708333333336</v>
      </c>
      <c r="N1604" s="5">
        <f t="shared" si="318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319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315"/>
        <v>0</v>
      </c>
      <c r="J1605" s="11"/>
      <c r="K1605" s="11"/>
      <c r="L1605">
        <f t="shared" si="316"/>
        <v>0</v>
      </c>
      <c r="M1605" s="5">
        <f t="shared" si="317"/>
        <v>0</v>
      </c>
      <c r="N1605" s="5">
        <f t="shared" si="318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319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315"/>
        <v>0</v>
      </c>
      <c r="L1606">
        <f t="shared" si="316"/>
        <v>0</v>
      </c>
      <c r="M1606" s="5">
        <f t="shared" si="317"/>
        <v>0</v>
      </c>
      <c r="N1606" s="5">
        <f t="shared" si="318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319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315"/>
        <v>0</v>
      </c>
      <c r="J1607" s="11"/>
      <c r="K1607" s="11"/>
      <c r="L1607">
        <f t="shared" si="316"/>
        <v>0</v>
      </c>
      <c r="M1607" s="5">
        <f t="shared" si="317"/>
        <v>0</v>
      </c>
      <c r="N1607" s="5">
        <f t="shared" si="318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319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315"/>
        <v>0</v>
      </c>
      <c r="J1608" s="11"/>
      <c r="K1608" s="11"/>
      <c r="L1608">
        <f t="shared" si="316"/>
        <v>0</v>
      </c>
      <c r="M1608" s="5">
        <f t="shared" si="317"/>
        <v>0</v>
      </c>
      <c r="N1608" s="5">
        <f t="shared" si="318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319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315"/>
        <v>0</v>
      </c>
      <c r="J1609" s="11"/>
      <c r="K1609" s="11"/>
      <c r="L1609">
        <f t="shared" si="316"/>
        <v>0</v>
      </c>
      <c r="M1609" s="5">
        <f t="shared" si="317"/>
        <v>0</v>
      </c>
      <c r="N1609" s="5">
        <f t="shared" si="318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319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315"/>
        <v>0</v>
      </c>
      <c r="J1610" s="11"/>
      <c r="K1610" s="11"/>
      <c r="L1610">
        <f t="shared" si="316"/>
        <v>0</v>
      </c>
      <c r="M1610" s="5">
        <f t="shared" si="317"/>
        <v>0</v>
      </c>
      <c r="N1610" s="5">
        <f t="shared" si="318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319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315"/>
        <v>0</v>
      </c>
      <c r="J1611" s="11"/>
      <c r="K1611" s="11"/>
      <c r="L1611">
        <f t="shared" si="316"/>
        <v>0</v>
      </c>
      <c r="M1611" s="5">
        <f t="shared" si="317"/>
        <v>0</v>
      </c>
      <c r="N1611" s="5">
        <f t="shared" si="318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319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315"/>
        <v>0</v>
      </c>
      <c r="J1612" s="11"/>
      <c r="K1612" s="11"/>
      <c r="L1612">
        <f t="shared" si="316"/>
        <v>0</v>
      </c>
      <c r="M1612" s="5">
        <f t="shared" si="317"/>
        <v>0</v>
      </c>
      <c r="N1612" s="5">
        <f t="shared" si="318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319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315"/>
        <v>0</v>
      </c>
      <c r="L1613">
        <f t="shared" si="316"/>
        <v>0</v>
      </c>
      <c r="M1613" s="5">
        <f t="shared" si="317"/>
        <v>0</v>
      </c>
      <c r="N1613" s="5">
        <f t="shared" si="318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319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315"/>
        <v>0</v>
      </c>
      <c r="J1614" s="11"/>
      <c r="K1614" s="11"/>
      <c r="L1614">
        <f t="shared" si="316"/>
        <v>0</v>
      </c>
      <c r="M1614" s="5">
        <f t="shared" si="317"/>
        <v>0</v>
      </c>
      <c r="N1614" s="5">
        <f t="shared" si="318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319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315"/>
        <v>0</v>
      </c>
      <c r="J1615" s="11"/>
      <c r="K1615" s="11"/>
      <c r="L1615">
        <f t="shared" si="316"/>
        <v>0</v>
      </c>
      <c r="M1615" s="5">
        <f t="shared" si="317"/>
        <v>0</v>
      </c>
      <c r="N1615" s="5">
        <f t="shared" si="318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319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315"/>
        <v>0</v>
      </c>
      <c r="J1616" s="11"/>
      <c r="K1616" s="11"/>
      <c r="L1616">
        <f t="shared" si="316"/>
        <v>0</v>
      </c>
      <c r="M1616" s="5">
        <f t="shared" si="317"/>
        <v>0</v>
      </c>
      <c r="N1616" s="5">
        <f t="shared" si="318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319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315"/>
        <v>0</v>
      </c>
      <c r="J1617" s="11"/>
      <c r="K1617" s="11"/>
      <c r="L1617">
        <f t="shared" si="316"/>
        <v>0</v>
      </c>
      <c r="M1617" s="5">
        <f t="shared" si="317"/>
        <v>0</v>
      </c>
      <c r="N1617" s="5">
        <f t="shared" si="318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319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320">IF(J1618=0, 0, (K1618-J1618)*1440)</f>
        <v>0</v>
      </c>
      <c r="J1618" s="11"/>
      <c r="K1618" s="11"/>
      <c r="L1618">
        <f t="shared" ref="L1618:L1649" si="321">IF(I1618&gt;0, G1618, 0)</f>
        <v>0</v>
      </c>
      <c r="M1618" s="5">
        <f t="shared" ref="M1618:M1649" si="322">IF(I1618=0,0,A1618+J1618)</f>
        <v>0</v>
      </c>
      <c r="N1618" s="5">
        <f t="shared" ref="N1618:N1649" si="323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324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320"/>
        <v>0</v>
      </c>
      <c r="J1619" s="11"/>
      <c r="K1619" s="11"/>
      <c r="L1619">
        <f t="shared" si="321"/>
        <v>0</v>
      </c>
      <c r="M1619" s="5">
        <f t="shared" si="322"/>
        <v>0</v>
      </c>
      <c r="N1619" s="5">
        <f t="shared" si="323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324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320"/>
        <v>120.00000000000006</v>
      </c>
      <c r="J1620" s="11">
        <v>0.6875</v>
      </c>
      <c r="K1620" s="11">
        <v>0.77083333333333337</v>
      </c>
      <c r="L1620">
        <f t="shared" si="321"/>
        <v>2</v>
      </c>
      <c r="M1620" s="5">
        <f t="shared" si="322"/>
        <v>45456.6875</v>
      </c>
      <c r="N1620" s="5">
        <f t="shared" si="323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324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320"/>
        <v>0</v>
      </c>
      <c r="J1621" s="11"/>
      <c r="K1621" s="11"/>
      <c r="L1621">
        <f t="shared" si="321"/>
        <v>0</v>
      </c>
      <c r="M1621" s="5">
        <f t="shared" si="322"/>
        <v>0</v>
      </c>
      <c r="N1621" s="5">
        <f t="shared" si="323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324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320"/>
        <v>0</v>
      </c>
      <c r="J1622" s="11"/>
      <c r="K1622" s="11"/>
      <c r="L1622">
        <f t="shared" si="321"/>
        <v>0</v>
      </c>
      <c r="M1622" s="5">
        <f t="shared" si="322"/>
        <v>0</v>
      </c>
      <c r="N1622" s="5">
        <f t="shared" si="323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324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320"/>
        <v>20.000000000000089</v>
      </c>
      <c r="J1623" s="11">
        <v>0.78472222222222221</v>
      </c>
      <c r="K1623" s="11">
        <v>0.79861111111111116</v>
      </c>
      <c r="L1623">
        <f t="shared" si="321"/>
        <v>0</v>
      </c>
      <c r="M1623" s="5">
        <f t="shared" si="322"/>
        <v>45456.784722222219</v>
      </c>
      <c r="N1623" s="5">
        <f t="shared" si="323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324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320"/>
        <v>19.999999999999929</v>
      </c>
      <c r="J1624" s="11">
        <v>0.77083333333333337</v>
      </c>
      <c r="K1624" s="11">
        <v>0.78472222222222221</v>
      </c>
      <c r="L1624">
        <f t="shared" si="321"/>
        <v>0</v>
      </c>
      <c r="M1624" s="5">
        <f t="shared" si="322"/>
        <v>45456.770833333336</v>
      </c>
      <c r="N1624" s="5">
        <f t="shared" si="323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324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320"/>
        <v>0</v>
      </c>
      <c r="J1625" s="11"/>
      <c r="K1625" s="11"/>
      <c r="L1625">
        <f t="shared" si="321"/>
        <v>0</v>
      </c>
      <c r="M1625" s="5">
        <f t="shared" si="322"/>
        <v>0</v>
      </c>
      <c r="N1625" s="5">
        <f t="shared" si="323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324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320"/>
        <v>0</v>
      </c>
      <c r="J1626" s="11"/>
      <c r="K1626" s="11"/>
      <c r="L1626">
        <f t="shared" si="321"/>
        <v>0</v>
      </c>
      <c r="M1626" s="5">
        <f t="shared" si="322"/>
        <v>0</v>
      </c>
      <c r="N1626" s="5">
        <f t="shared" si="323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324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320"/>
        <v>0</v>
      </c>
      <c r="J1627" s="11"/>
      <c r="K1627" s="11"/>
      <c r="L1627">
        <f t="shared" si="321"/>
        <v>0</v>
      </c>
      <c r="M1627" s="5">
        <f t="shared" si="322"/>
        <v>0</v>
      </c>
      <c r="N1627" s="5">
        <f t="shared" si="323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324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320"/>
        <v>9.9999999999999645</v>
      </c>
      <c r="J1628" s="11">
        <v>0.44791666666666669</v>
      </c>
      <c r="K1628" s="11">
        <v>0.4548611111111111</v>
      </c>
      <c r="L1628">
        <f t="shared" si="321"/>
        <v>15</v>
      </c>
      <c r="M1628" s="5">
        <f t="shared" si="322"/>
        <v>45457.447916666664</v>
      </c>
      <c r="N1628" s="5">
        <f t="shared" si="323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324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320"/>
        <v>0</v>
      </c>
      <c r="J1629" s="11"/>
      <c r="K1629" s="11"/>
      <c r="L1629">
        <f t="shared" si="321"/>
        <v>0</v>
      </c>
      <c r="M1629" s="5">
        <f t="shared" si="322"/>
        <v>0</v>
      </c>
      <c r="N1629" s="5">
        <f t="shared" si="323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324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320"/>
        <v>0</v>
      </c>
      <c r="J1630" s="11"/>
      <c r="K1630" s="11"/>
      <c r="L1630">
        <f t="shared" si="321"/>
        <v>0</v>
      </c>
      <c r="M1630" s="5">
        <f t="shared" si="322"/>
        <v>0</v>
      </c>
      <c r="N1630" s="5">
        <f t="shared" si="323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324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320"/>
        <v>0</v>
      </c>
      <c r="J1631" s="11"/>
      <c r="K1631" s="11"/>
      <c r="L1631">
        <f t="shared" si="321"/>
        <v>0</v>
      </c>
      <c r="M1631" s="5">
        <f t="shared" si="322"/>
        <v>0</v>
      </c>
      <c r="N1631" s="5">
        <f t="shared" si="323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324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320"/>
        <v>0</v>
      </c>
      <c r="J1632" s="11"/>
      <c r="K1632" s="11"/>
      <c r="L1632">
        <f t="shared" si="321"/>
        <v>0</v>
      </c>
      <c r="M1632" s="5">
        <f t="shared" si="322"/>
        <v>0</v>
      </c>
      <c r="N1632" s="5">
        <f t="shared" si="323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324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320"/>
        <v>0</v>
      </c>
      <c r="J1633" s="11"/>
      <c r="K1633" s="11"/>
      <c r="L1633">
        <f t="shared" si="321"/>
        <v>0</v>
      </c>
      <c r="M1633" s="5">
        <f t="shared" si="322"/>
        <v>0</v>
      </c>
      <c r="N1633" s="5">
        <f t="shared" si="323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324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320"/>
        <v>0</v>
      </c>
      <c r="J1634" s="11"/>
      <c r="K1634" s="11"/>
      <c r="L1634">
        <f t="shared" si="321"/>
        <v>0</v>
      </c>
      <c r="M1634" s="5">
        <f t="shared" si="322"/>
        <v>0</v>
      </c>
      <c r="N1634" s="5">
        <f t="shared" si="323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324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320"/>
        <v>34.999999999999957</v>
      </c>
      <c r="J1635" s="11">
        <v>0.3888888888888889</v>
      </c>
      <c r="K1635" s="11">
        <v>0.41319444444444442</v>
      </c>
      <c r="L1635">
        <f t="shared" si="321"/>
        <v>5</v>
      </c>
      <c r="M1635" s="5">
        <f t="shared" si="322"/>
        <v>45457.388888888891</v>
      </c>
      <c r="N1635" s="5">
        <f t="shared" si="323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324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320"/>
        <v>24.999999999999911</v>
      </c>
      <c r="J1636" s="11">
        <v>0.61805555555555558</v>
      </c>
      <c r="K1636" s="11">
        <v>0.63541666666666663</v>
      </c>
      <c r="L1636">
        <f t="shared" si="321"/>
        <v>5</v>
      </c>
      <c r="M1636" s="5">
        <f t="shared" si="322"/>
        <v>45457.618055555555</v>
      </c>
      <c r="N1636" s="5">
        <f t="shared" si="323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324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320"/>
        <v>0</v>
      </c>
      <c r="J1637" s="11"/>
      <c r="K1637" s="11"/>
      <c r="L1637">
        <f t="shared" si="321"/>
        <v>0</v>
      </c>
      <c r="M1637" s="5">
        <f t="shared" si="322"/>
        <v>0</v>
      </c>
      <c r="N1637" s="5">
        <f t="shared" si="323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324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320"/>
        <v>0</v>
      </c>
      <c r="J1638" s="11"/>
      <c r="K1638" s="11"/>
      <c r="L1638">
        <f t="shared" si="321"/>
        <v>0</v>
      </c>
      <c r="M1638" s="5">
        <f t="shared" si="322"/>
        <v>0</v>
      </c>
      <c r="N1638" s="5">
        <f t="shared" si="323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324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320"/>
        <v>90</v>
      </c>
      <c r="J1639" s="11">
        <v>0.42708333333333331</v>
      </c>
      <c r="K1639" s="11">
        <v>0.48958333333333331</v>
      </c>
      <c r="L1639">
        <f t="shared" si="321"/>
        <v>5</v>
      </c>
      <c r="M1639" s="5">
        <f t="shared" si="322"/>
        <v>45457.427083333336</v>
      </c>
      <c r="N1639" s="5">
        <f t="shared" si="323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324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320"/>
        <v>20.000000000000089</v>
      </c>
      <c r="J1640" s="11">
        <v>0.63541666666666663</v>
      </c>
      <c r="K1640" s="11">
        <v>0.64930555555555558</v>
      </c>
      <c r="L1640">
        <f t="shared" si="321"/>
        <v>4</v>
      </c>
      <c r="M1640" s="5">
        <f t="shared" si="322"/>
        <v>45457.635416666664</v>
      </c>
      <c r="N1640" s="5">
        <f t="shared" si="323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324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320"/>
        <v>0</v>
      </c>
      <c r="J1641" s="11"/>
      <c r="K1641" s="11"/>
      <c r="L1641">
        <f t="shared" si="321"/>
        <v>0</v>
      </c>
      <c r="M1641" s="5">
        <f t="shared" si="322"/>
        <v>0</v>
      </c>
      <c r="N1641" s="5">
        <f t="shared" si="323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324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320"/>
        <v>0</v>
      </c>
      <c r="L1642">
        <f t="shared" si="321"/>
        <v>0</v>
      </c>
      <c r="M1642" s="5">
        <f t="shared" si="322"/>
        <v>0</v>
      </c>
      <c r="N1642" s="5">
        <f t="shared" si="323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324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320"/>
        <v>0</v>
      </c>
      <c r="J1643" s="11"/>
      <c r="K1643" s="11"/>
      <c r="L1643">
        <f t="shared" si="321"/>
        <v>0</v>
      </c>
      <c r="M1643" s="5">
        <f t="shared" si="322"/>
        <v>0</v>
      </c>
      <c r="N1643" s="5">
        <f t="shared" si="323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324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320"/>
        <v>0</v>
      </c>
      <c r="J1644" s="11"/>
      <c r="K1644" s="11"/>
      <c r="L1644">
        <f t="shared" si="321"/>
        <v>0</v>
      </c>
      <c r="M1644" s="5">
        <f t="shared" si="322"/>
        <v>0</v>
      </c>
      <c r="N1644" s="5">
        <f t="shared" si="323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324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320"/>
        <v>105.00000000000011</v>
      </c>
      <c r="J1645" s="11">
        <v>0.51041666666666663</v>
      </c>
      <c r="K1645" s="11">
        <v>0.58333333333333337</v>
      </c>
      <c r="L1645">
        <f t="shared" si="321"/>
        <v>4</v>
      </c>
      <c r="M1645" s="5">
        <f t="shared" si="322"/>
        <v>45457.510416666664</v>
      </c>
      <c r="N1645" s="5">
        <f t="shared" si="323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324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320"/>
        <v>0</v>
      </c>
      <c r="J1646" s="11"/>
      <c r="K1646" s="11"/>
      <c r="L1646">
        <f t="shared" si="321"/>
        <v>0</v>
      </c>
      <c r="M1646" s="5">
        <f t="shared" si="322"/>
        <v>0</v>
      </c>
      <c r="N1646" s="5">
        <f t="shared" si="323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324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320"/>
        <v>0</v>
      </c>
      <c r="J1647" s="11"/>
      <c r="K1647" s="11"/>
      <c r="L1647">
        <f t="shared" si="321"/>
        <v>0</v>
      </c>
      <c r="M1647" s="5">
        <f t="shared" si="322"/>
        <v>0</v>
      </c>
      <c r="N1647" s="5">
        <f t="shared" si="323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324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320"/>
        <v>0</v>
      </c>
      <c r="J1648" s="11"/>
      <c r="K1648" s="11"/>
      <c r="L1648">
        <f t="shared" si="321"/>
        <v>0</v>
      </c>
      <c r="M1648" s="5">
        <f t="shared" si="322"/>
        <v>0</v>
      </c>
      <c r="N1648" s="5">
        <f t="shared" si="323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324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320"/>
        <v>0</v>
      </c>
      <c r="L1649">
        <f t="shared" si="321"/>
        <v>0</v>
      </c>
      <c r="M1649" s="5">
        <f t="shared" si="322"/>
        <v>0</v>
      </c>
      <c r="N1649" s="5">
        <f t="shared" si="323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324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325">IF(J1650=0, 0, (K1650-J1650)*1440)</f>
        <v>0</v>
      </c>
      <c r="J1650" s="11"/>
      <c r="K1650" s="11"/>
      <c r="L1650">
        <f t="shared" ref="L1650:L1663" si="326">IF(I1650&gt;0, G1650, 0)</f>
        <v>0</v>
      </c>
      <c r="M1650" s="5">
        <f t="shared" ref="M1650:M1663" si="327">IF(I1650=0,0,A1650+J1650)</f>
        <v>0</v>
      </c>
      <c r="N1650" s="5">
        <f t="shared" ref="N1650:N1663" si="328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329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325"/>
        <v>0</v>
      </c>
      <c r="J1651" s="11"/>
      <c r="K1651" s="11"/>
      <c r="L1651">
        <f t="shared" si="326"/>
        <v>0</v>
      </c>
      <c r="M1651" s="5">
        <f t="shared" si="327"/>
        <v>0</v>
      </c>
      <c r="N1651" s="5">
        <f t="shared" si="328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329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325"/>
        <v>0</v>
      </c>
      <c r="J1652" s="11"/>
      <c r="K1652" s="11"/>
      <c r="L1652">
        <f t="shared" si="326"/>
        <v>0</v>
      </c>
      <c r="M1652" s="5">
        <f t="shared" si="327"/>
        <v>0</v>
      </c>
      <c r="N1652" s="5">
        <f t="shared" si="328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329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325"/>
        <v>0</v>
      </c>
      <c r="J1653" s="11"/>
      <c r="K1653" s="11"/>
      <c r="L1653">
        <f t="shared" si="326"/>
        <v>0</v>
      </c>
      <c r="M1653" s="5">
        <f t="shared" si="327"/>
        <v>0</v>
      </c>
      <c r="N1653" s="5">
        <f t="shared" si="328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329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325"/>
        <v>0</v>
      </c>
      <c r="J1654" s="11"/>
      <c r="K1654" s="11"/>
      <c r="L1654">
        <f t="shared" si="326"/>
        <v>0</v>
      </c>
      <c r="M1654" s="5">
        <f t="shared" si="327"/>
        <v>0</v>
      </c>
      <c r="N1654" s="5">
        <f t="shared" si="328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329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325"/>
        <v>0</v>
      </c>
      <c r="J1655" s="11"/>
      <c r="K1655" s="11"/>
      <c r="L1655">
        <f t="shared" si="326"/>
        <v>0</v>
      </c>
      <c r="M1655" s="5">
        <f t="shared" si="327"/>
        <v>0</v>
      </c>
      <c r="N1655" s="5">
        <f t="shared" si="328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329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325"/>
        <v>20.000000000000007</v>
      </c>
      <c r="J1656" s="11">
        <v>0.41319444444444442</v>
      </c>
      <c r="K1656" s="11">
        <v>0.42708333333333331</v>
      </c>
      <c r="L1656">
        <f t="shared" si="326"/>
        <v>2</v>
      </c>
      <c r="M1656" s="5">
        <f t="shared" si="327"/>
        <v>45457.413194444445</v>
      </c>
      <c r="N1656" s="5">
        <f t="shared" si="328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329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325"/>
        <v>14.999999999999947</v>
      </c>
      <c r="J1657" s="11">
        <v>0.49305555555555558</v>
      </c>
      <c r="K1657" s="11">
        <v>0.50347222222222221</v>
      </c>
      <c r="L1657">
        <f t="shared" si="326"/>
        <v>2</v>
      </c>
      <c r="M1657" s="5">
        <f t="shared" si="327"/>
        <v>45457.493055555555</v>
      </c>
      <c r="N1657" s="5">
        <f t="shared" si="328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329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325"/>
        <v>0</v>
      </c>
      <c r="J1658" s="11"/>
      <c r="K1658" s="11"/>
      <c r="L1658">
        <f t="shared" si="326"/>
        <v>0</v>
      </c>
      <c r="M1658" s="5">
        <f t="shared" si="327"/>
        <v>0</v>
      </c>
      <c r="N1658" s="5">
        <f t="shared" si="328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329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325"/>
        <v>0</v>
      </c>
      <c r="J1659" s="11"/>
      <c r="K1659" s="11"/>
      <c r="L1659">
        <f t="shared" si="326"/>
        <v>0</v>
      </c>
      <c r="M1659" s="5">
        <f t="shared" si="327"/>
        <v>0</v>
      </c>
      <c r="N1659" s="5">
        <f t="shared" si="328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329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325"/>
        <v>0</v>
      </c>
      <c r="J1660" s="11"/>
      <c r="K1660" s="11"/>
      <c r="L1660">
        <f t="shared" si="326"/>
        <v>0</v>
      </c>
      <c r="M1660" s="5">
        <f t="shared" si="327"/>
        <v>0</v>
      </c>
      <c r="N1660" s="5">
        <f t="shared" si="328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329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325"/>
        <v>0</v>
      </c>
      <c r="J1661" s="11"/>
      <c r="K1661" s="11"/>
      <c r="L1661">
        <f t="shared" si="326"/>
        <v>0</v>
      </c>
      <c r="M1661" s="5">
        <f t="shared" si="327"/>
        <v>0</v>
      </c>
      <c r="N1661" s="5">
        <f t="shared" si="328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329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325"/>
        <v>15.000000000000027</v>
      </c>
      <c r="J1662" s="11">
        <v>0.39583333333333331</v>
      </c>
      <c r="K1662" s="11">
        <v>0.40625</v>
      </c>
      <c r="L1662">
        <f t="shared" si="326"/>
        <v>0</v>
      </c>
      <c r="M1662" s="5">
        <f t="shared" si="327"/>
        <v>45457.395833333336</v>
      </c>
      <c r="N1662" s="5">
        <f t="shared" si="328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329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325"/>
        <v>0</v>
      </c>
      <c r="J1663" s="11"/>
      <c r="K1663" s="11"/>
      <c r="L1663">
        <f t="shared" si="326"/>
        <v>0</v>
      </c>
      <c r="M1663" s="5">
        <f t="shared" si="327"/>
        <v>0</v>
      </c>
      <c r="N1663" s="5">
        <f t="shared" si="328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329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330">IF(J1666=0, 0, (K1666-J1666)*1440)</f>
        <v>0</v>
      </c>
      <c r="J1666" s="11"/>
      <c r="K1666" s="11"/>
      <c r="L1666">
        <f t="shared" ref="L1666:L1703" si="331">IF(I1666&gt;0, G1666, 0)</f>
        <v>0</v>
      </c>
      <c r="M1666" s="5">
        <f t="shared" ref="M1666:M1703" si="332">IF(I1666=0,0,A1666+J1666)</f>
        <v>0</v>
      </c>
      <c r="N1666" s="5">
        <f t="shared" ref="N1666:N1703" si="333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334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330"/>
        <v>0</v>
      </c>
      <c r="J1667" s="11"/>
      <c r="K1667" s="11"/>
      <c r="L1667">
        <f t="shared" si="331"/>
        <v>0</v>
      </c>
      <c r="M1667" s="5">
        <f t="shared" si="332"/>
        <v>0</v>
      </c>
      <c r="N1667" s="5">
        <f t="shared" si="333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334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330"/>
        <v>9.9999999999999645</v>
      </c>
      <c r="J1668" s="11">
        <v>0.56597222222222221</v>
      </c>
      <c r="K1668" s="11">
        <v>0.57291666666666663</v>
      </c>
      <c r="L1668">
        <f t="shared" si="331"/>
        <v>15</v>
      </c>
      <c r="M1668" s="5">
        <f t="shared" si="332"/>
        <v>45458.565972222219</v>
      </c>
      <c r="N1668" s="5">
        <f t="shared" si="333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334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330"/>
        <v>0</v>
      </c>
      <c r="J1669" s="11"/>
      <c r="K1669" s="11"/>
      <c r="L1669">
        <f t="shared" si="331"/>
        <v>0</v>
      </c>
      <c r="M1669" s="5">
        <f t="shared" si="332"/>
        <v>0</v>
      </c>
      <c r="N1669" s="5">
        <f t="shared" si="333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334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330"/>
        <v>0</v>
      </c>
      <c r="J1670" s="11"/>
      <c r="K1670" s="11"/>
      <c r="L1670">
        <f t="shared" si="331"/>
        <v>0</v>
      </c>
      <c r="M1670" s="5">
        <f t="shared" si="332"/>
        <v>0</v>
      </c>
      <c r="N1670" s="5">
        <f t="shared" si="333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334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330"/>
        <v>0</v>
      </c>
      <c r="J1671" s="11"/>
      <c r="K1671" s="11"/>
      <c r="L1671">
        <f t="shared" si="331"/>
        <v>0</v>
      </c>
      <c r="M1671" s="5">
        <f t="shared" si="332"/>
        <v>0</v>
      </c>
      <c r="N1671" s="5">
        <f t="shared" si="333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334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330"/>
        <v>0</v>
      </c>
      <c r="J1672" s="11"/>
      <c r="K1672" s="11"/>
      <c r="L1672">
        <f t="shared" si="331"/>
        <v>0</v>
      </c>
      <c r="M1672" s="5">
        <f t="shared" si="332"/>
        <v>0</v>
      </c>
      <c r="N1672" s="5">
        <f t="shared" si="333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334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330"/>
        <v>0</v>
      </c>
      <c r="J1673" s="11"/>
      <c r="K1673" s="11"/>
      <c r="L1673">
        <f t="shared" si="331"/>
        <v>0</v>
      </c>
      <c r="M1673" s="5">
        <f t="shared" si="332"/>
        <v>0</v>
      </c>
      <c r="N1673" s="5">
        <f t="shared" si="333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334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330"/>
        <v>0</v>
      </c>
      <c r="J1674" s="11"/>
      <c r="K1674" s="11"/>
      <c r="L1674">
        <f t="shared" si="331"/>
        <v>0</v>
      </c>
      <c r="M1674" s="5">
        <f t="shared" si="332"/>
        <v>0</v>
      </c>
      <c r="N1674" s="5">
        <f t="shared" si="333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334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330"/>
        <v>9.9999999999999645</v>
      </c>
      <c r="J1675" s="11">
        <v>0.3576388888888889</v>
      </c>
      <c r="K1675" s="11">
        <v>0.36458333333333331</v>
      </c>
      <c r="L1675">
        <f t="shared" si="331"/>
        <v>5</v>
      </c>
      <c r="M1675" s="5">
        <f t="shared" si="332"/>
        <v>45458.357638888891</v>
      </c>
      <c r="N1675" s="5">
        <f t="shared" si="333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334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330"/>
        <v>29.999999999999972</v>
      </c>
      <c r="J1676" s="11">
        <v>0.4861111111111111</v>
      </c>
      <c r="K1676" s="11">
        <v>0.50694444444444442</v>
      </c>
      <c r="L1676">
        <f t="shared" si="331"/>
        <v>5</v>
      </c>
      <c r="M1676" s="5">
        <f t="shared" si="332"/>
        <v>45458.486111111109</v>
      </c>
      <c r="N1676" s="5">
        <f t="shared" si="333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334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 t="shared" ref="I1677" si="335">IF(J1677=0, 0, (K1677-J1677)*1440)</f>
        <v>24.999999999999911</v>
      </c>
      <c r="J1677" s="11">
        <v>0.73958333333333337</v>
      </c>
      <c r="K1677" s="11">
        <v>0.75694444444444442</v>
      </c>
      <c r="L1677">
        <f t="shared" ref="L1677" si="336">IF(I1677&gt;0, G1677, 0)</f>
        <v>5</v>
      </c>
      <c r="M1677" s="5">
        <f t="shared" ref="M1677" si="337">IF(I1677=0,0,A1677+J1677)</f>
        <v>45458.739583333336</v>
      </c>
      <c r="N1677" s="5">
        <f t="shared" ref="N1677" si="338"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 t="shared" ref="S1677" si="339"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330"/>
        <v>220.00000000000003</v>
      </c>
      <c r="J1678" s="11">
        <v>0.80555555555555558</v>
      </c>
      <c r="K1678" s="11">
        <v>0.95833333333333337</v>
      </c>
      <c r="L1678">
        <f t="shared" si="331"/>
        <v>5</v>
      </c>
      <c r="M1678" s="5">
        <f t="shared" si="332"/>
        <v>45458.805555555555</v>
      </c>
      <c r="N1678" s="5">
        <f t="shared" si="333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334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330"/>
        <v>0</v>
      </c>
      <c r="J1679" s="11"/>
      <c r="K1679" s="11"/>
      <c r="L1679">
        <f t="shared" si="331"/>
        <v>0</v>
      </c>
      <c r="M1679" s="5">
        <f t="shared" si="332"/>
        <v>0</v>
      </c>
      <c r="N1679" s="5">
        <f t="shared" si="333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334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330"/>
        <v>0</v>
      </c>
      <c r="J1680" s="11"/>
      <c r="K1680" s="11"/>
      <c r="L1680">
        <f t="shared" si="331"/>
        <v>0</v>
      </c>
      <c r="M1680" s="5">
        <f t="shared" si="332"/>
        <v>0</v>
      </c>
      <c r="N1680" s="5">
        <f t="shared" si="333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334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330"/>
        <v>0</v>
      </c>
      <c r="J1681" s="11"/>
      <c r="K1681" s="11"/>
      <c r="L1681">
        <f t="shared" si="331"/>
        <v>0</v>
      </c>
      <c r="M1681" s="5">
        <f t="shared" si="332"/>
        <v>0</v>
      </c>
      <c r="N1681" s="5">
        <f t="shared" si="333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334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330"/>
        <v>0</v>
      </c>
      <c r="L1682">
        <f t="shared" si="331"/>
        <v>0</v>
      </c>
      <c r="M1682" s="5">
        <f t="shared" si="332"/>
        <v>0</v>
      </c>
      <c r="N1682" s="5">
        <f t="shared" si="333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334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330"/>
        <v>0</v>
      </c>
      <c r="J1683" s="11"/>
      <c r="K1683" s="11"/>
      <c r="L1683">
        <f t="shared" si="331"/>
        <v>0</v>
      </c>
      <c r="M1683" s="5">
        <f t="shared" si="332"/>
        <v>0</v>
      </c>
      <c r="N1683" s="5">
        <f t="shared" si="333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334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330"/>
        <v>0</v>
      </c>
      <c r="J1684" s="11"/>
      <c r="K1684" s="11"/>
      <c r="L1684">
        <f t="shared" si="331"/>
        <v>0</v>
      </c>
      <c r="M1684" s="5">
        <f t="shared" si="332"/>
        <v>0</v>
      </c>
      <c r="N1684" s="5">
        <f t="shared" si="333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334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330"/>
        <v>125.00000000000003</v>
      </c>
      <c r="J1685" s="11">
        <v>0.58680555555555558</v>
      </c>
      <c r="K1685" s="11">
        <v>0.67361111111111116</v>
      </c>
      <c r="L1685">
        <f t="shared" si="331"/>
        <v>4</v>
      </c>
      <c r="M1685" s="5">
        <f t="shared" si="332"/>
        <v>45458.586805555555</v>
      </c>
      <c r="N1685" s="5">
        <f t="shared" si="333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334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330"/>
        <v>0</v>
      </c>
      <c r="J1686" s="11"/>
      <c r="K1686" s="11"/>
      <c r="L1686">
        <f t="shared" si="331"/>
        <v>0</v>
      </c>
      <c r="M1686" s="5">
        <f t="shared" si="332"/>
        <v>0</v>
      </c>
      <c r="N1686" s="5">
        <f t="shared" si="333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334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330"/>
        <v>0</v>
      </c>
      <c r="J1687" s="11"/>
      <c r="K1687" s="11"/>
      <c r="L1687">
        <f t="shared" si="331"/>
        <v>0</v>
      </c>
      <c r="M1687" s="5">
        <f t="shared" si="332"/>
        <v>0</v>
      </c>
      <c r="N1687" s="5">
        <f t="shared" si="333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334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330"/>
        <v>0</v>
      </c>
      <c r="J1688" s="11"/>
      <c r="K1688" s="11"/>
      <c r="L1688">
        <f t="shared" si="331"/>
        <v>0</v>
      </c>
      <c r="M1688" s="5">
        <f t="shared" si="332"/>
        <v>0</v>
      </c>
      <c r="N1688" s="5">
        <f t="shared" si="333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334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330"/>
        <v>0</v>
      </c>
      <c r="L1689">
        <f t="shared" si="331"/>
        <v>0</v>
      </c>
      <c r="M1689" s="5">
        <f t="shared" si="332"/>
        <v>0</v>
      </c>
      <c r="N1689" s="5">
        <f t="shared" si="333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334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330"/>
        <v>0</v>
      </c>
      <c r="J1690" s="11"/>
      <c r="K1690" s="11"/>
      <c r="L1690">
        <f t="shared" si="331"/>
        <v>0</v>
      </c>
      <c r="M1690" s="5">
        <f t="shared" si="332"/>
        <v>0</v>
      </c>
      <c r="N1690" s="5">
        <f t="shared" si="333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334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330"/>
        <v>0</v>
      </c>
      <c r="J1691" s="11"/>
      <c r="K1691" s="11"/>
      <c r="L1691">
        <f t="shared" si="331"/>
        <v>0</v>
      </c>
      <c r="M1691" s="5">
        <f t="shared" si="332"/>
        <v>0</v>
      </c>
      <c r="N1691" s="5">
        <f t="shared" si="333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334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330"/>
        <v>4.9999999999999822</v>
      </c>
      <c r="J1692" s="11">
        <v>0.57986111111111116</v>
      </c>
      <c r="K1692" s="11">
        <v>0.58333333333333337</v>
      </c>
      <c r="L1692">
        <f t="shared" si="331"/>
        <v>3</v>
      </c>
      <c r="M1692" s="5">
        <f t="shared" si="332"/>
        <v>45458.579861111109</v>
      </c>
      <c r="N1692" s="5">
        <f t="shared" si="333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334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330"/>
        <v>0</v>
      </c>
      <c r="J1693" s="11"/>
      <c r="K1693" s="11"/>
      <c r="L1693">
        <f t="shared" si="331"/>
        <v>0</v>
      </c>
      <c r="M1693" s="5">
        <f t="shared" si="332"/>
        <v>0</v>
      </c>
      <c r="N1693" s="5">
        <f t="shared" si="333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334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330"/>
        <v>0</v>
      </c>
      <c r="J1694" s="11"/>
      <c r="K1694" s="11"/>
      <c r="L1694">
        <f t="shared" si="331"/>
        <v>0</v>
      </c>
      <c r="M1694" s="5">
        <f t="shared" si="332"/>
        <v>0</v>
      </c>
      <c r="N1694" s="5">
        <f t="shared" si="333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334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330"/>
        <v>0</v>
      </c>
      <c r="J1695" s="11"/>
      <c r="K1695" s="11"/>
      <c r="L1695">
        <f t="shared" si="331"/>
        <v>0</v>
      </c>
      <c r="M1695" s="5">
        <f t="shared" si="332"/>
        <v>0</v>
      </c>
      <c r="N1695" s="5">
        <f t="shared" si="333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334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330"/>
        <v>29.999999999999893</v>
      </c>
      <c r="J1696" s="11">
        <v>0.67361111111111116</v>
      </c>
      <c r="K1696" s="11">
        <v>0.69444444444444442</v>
      </c>
      <c r="L1696">
        <f t="shared" si="331"/>
        <v>2</v>
      </c>
      <c r="M1696" s="5">
        <f t="shared" si="332"/>
        <v>45458.673611111109</v>
      </c>
      <c r="N1696" s="5">
        <f t="shared" si="333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334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330"/>
        <v>0</v>
      </c>
      <c r="J1697" s="11"/>
      <c r="K1697" s="11"/>
      <c r="L1697">
        <f t="shared" si="331"/>
        <v>0</v>
      </c>
      <c r="M1697" s="5">
        <f t="shared" si="332"/>
        <v>0</v>
      </c>
      <c r="N1697" s="5">
        <f t="shared" si="333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334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330"/>
        <v>0</v>
      </c>
      <c r="J1698" s="11"/>
      <c r="K1698" s="11"/>
      <c r="L1698">
        <f t="shared" si="331"/>
        <v>0</v>
      </c>
      <c r="M1698" s="5">
        <f t="shared" si="332"/>
        <v>0</v>
      </c>
      <c r="N1698" s="5">
        <f t="shared" si="333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334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330"/>
        <v>4.9999999999999822</v>
      </c>
      <c r="J1699" s="11">
        <v>0.47916666666666669</v>
      </c>
      <c r="K1699" s="11">
        <v>0.4826388888888889</v>
      </c>
      <c r="L1699">
        <f t="shared" si="331"/>
        <v>0</v>
      </c>
      <c r="M1699" s="5">
        <f t="shared" si="332"/>
        <v>45458.479166666664</v>
      </c>
      <c r="N1699" s="5">
        <f t="shared" si="333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334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330"/>
        <v>9.9999999999999645</v>
      </c>
      <c r="J1700" s="11">
        <v>0.77083333333333337</v>
      </c>
      <c r="K1700" s="11">
        <v>0.77777777777777779</v>
      </c>
      <c r="L1700">
        <f t="shared" si="331"/>
        <v>0</v>
      </c>
      <c r="M1700" s="5">
        <f t="shared" si="332"/>
        <v>45458.770833333336</v>
      </c>
      <c r="N1700" s="5">
        <f t="shared" si="333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334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330"/>
        <v>15.000000000000107</v>
      </c>
      <c r="J1701" s="11">
        <v>0.76041666666666663</v>
      </c>
      <c r="K1701" s="11">
        <v>0.77083333333333337</v>
      </c>
      <c r="L1701">
        <f t="shared" si="331"/>
        <v>0</v>
      </c>
      <c r="M1701" s="5">
        <f t="shared" si="332"/>
        <v>45458.760416666664</v>
      </c>
      <c r="N1701" s="5">
        <f t="shared" si="333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334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330"/>
        <v>40.000000000000014</v>
      </c>
      <c r="J1702" s="11">
        <v>0.3888888888888889</v>
      </c>
      <c r="K1702" s="11">
        <v>0.41666666666666669</v>
      </c>
      <c r="L1702">
        <f t="shared" si="331"/>
        <v>0</v>
      </c>
      <c r="M1702" s="5">
        <f t="shared" si="332"/>
        <v>45458.388888888891</v>
      </c>
      <c r="N1702" s="5">
        <f t="shared" si="333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334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330"/>
        <v>0</v>
      </c>
      <c r="J1703" s="11"/>
      <c r="K1703" s="11"/>
      <c r="L1703">
        <f t="shared" si="331"/>
        <v>0</v>
      </c>
      <c r="M1703" s="5">
        <f t="shared" si="332"/>
        <v>0</v>
      </c>
      <c r="N1703" s="5">
        <f t="shared" si="333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334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 t="shared" ref="I1707" si="340">IF(J1707=0, 0, (K1707-J1707)*1440)</f>
        <v>0</v>
      </c>
      <c r="J1707" s="11"/>
      <c r="K1707" s="11"/>
      <c r="L1707">
        <f t="shared" ref="L1707" si="341">IF(I1707&gt;0, G1707, 0)</f>
        <v>0</v>
      </c>
      <c r="M1707" s="5">
        <f t="shared" ref="M1707" si="342">IF(I1707=0,0,A1707+J1707)</f>
        <v>0</v>
      </c>
      <c r="N1707" s="5">
        <f t="shared" ref="N1707" si="343"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 t="shared" ref="S1707" si="344"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345">IF(J1708=0, 0, (K1708-J1708)*1440)</f>
        <v>0</v>
      </c>
      <c r="J1708" s="11"/>
      <c r="K1708" s="11"/>
      <c r="L1708">
        <f t="shared" ref="L1708:L1771" si="346">IF(I1708&gt;0, G1708, 0)</f>
        <v>0</v>
      </c>
      <c r="M1708" s="5">
        <f t="shared" ref="M1708:M1771" si="347">IF(I1708=0,0,A1708+J1708)</f>
        <v>0</v>
      </c>
      <c r="N1708" s="5">
        <f t="shared" ref="N1708:N1771" si="348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349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345"/>
        <v>4.9999999999999822</v>
      </c>
      <c r="J1709" s="11">
        <v>0.72916666666666663</v>
      </c>
      <c r="K1709" s="11">
        <v>0.73263888888888884</v>
      </c>
      <c r="L1709">
        <f t="shared" si="346"/>
        <v>18</v>
      </c>
      <c r="M1709" s="5">
        <f t="shared" si="347"/>
        <v>45459.729166666664</v>
      </c>
      <c r="N1709" s="5">
        <f t="shared" si="348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349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345"/>
        <v>4.9999999999999822</v>
      </c>
      <c r="J1710" s="11">
        <v>0.64930555555555558</v>
      </c>
      <c r="K1710" s="11">
        <v>0.65277777777777779</v>
      </c>
      <c r="L1710">
        <f t="shared" si="346"/>
        <v>18</v>
      </c>
      <c r="M1710" s="5">
        <f t="shared" si="347"/>
        <v>45459.649305555555</v>
      </c>
      <c r="N1710" s="5">
        <f t="shared" si="348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349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345"/>
        <v>0</v>
      </c>
      <c r="J1711" s="11"/>
      <c r="K1711" s="11"/>
      <c r="L1711">
        <f t="shared" si="346"/>
        <v>0</v>
      </c>
      <c r="M1711" s="5">
        <f t="shared" si="347"/>
        <v>0</v>
      </c>
      <c r="N1711" s="5">
        <f t="shared" si="348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349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345"/>
        <v>9.9999999999999645</v>
      </c>
      <c r="J1712" s="11">
        <v>0.57986111111111116</v>
      </c>
      <c r="K1712" s="11">
        <v>0.58680555555555558</v>
      </c>
      <c r="L1712">
        <f t="shared" si="346"/>
        <v>15</v>
      </c>
      <c r="M1712" s="5">
        <f t="shared" si="347"/>
        <v>45459.579861111109</v>
      </c>
      <c r="N1712" s="5">
        <f t="shared" si="348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349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345"/>
        <v>0</v>
      </c>
      <c r="J1713" s="11"/>
      <c r="K1713" s="11"/>
      <c r="L1713">
        <f t="shared" si="346"/>
        <v>0</v>
      </c>
      <c r="M1713" s="5">
        <f t="shared" si="347"/>
        <v>0</v>
      </c>
      <c r="N1713" s="5">
        <f t="shared" si="348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349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345"/>
        <v>0</v>
      </c>
      <c r="J1714" s="11"/>
      <c r="K1714" s="11"/>
      <c r="L1714">
        <f t="shared" si="346"/>
        <v>0</v>
      </c>
      <c r="M1714" s="5">
        <f t="shared" si="347"/>
        <v>0</v>
      </c>
      <c r="N1714" s="5">
        <f t="shared" si="348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349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345"/>
        <v>0</v>
      </c>
      <c r="J1715" s="11"/>
      <c r="K1715" s="11"/>
      <c r="L1715">
        <f t="shared" si="346"/>
        <v>0</v>
      </c>
      <c r="M1715" s="5">
        <f t="shared" si="347"/>
        <v>0</v>
      </c>
      <c r="N1715" s="5">
        <f t="shared" si="348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349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345"/>
        <v>0</v>
      </c>
      <c r="J1716" s="11">
        <v>0.63541666666666663</v>
      </c>
      <c r="K1716" s="11">
        <v>0.63541666666666663</v>
      </c>
      <c r="L1716">
        <f t="shared" si="346"/>
        <v>0</v>
      </c>
      <c r="M1716" s="5">
        <f t="shared" si="347"/>
        <v>0</v>
      </c>
      <c r="N1716" s="5">
        <f t="shared" si="348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349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345"/>
        <v>0</v>
      </c>
      <c r="J1717" s="11"/>
      <c r="K1717" s="11"/>
      <c r="L1717">
        <f t="shared" si="346"/>
        <v>0</v>
      </c>
      <c r="M1717" s="5">
        <f t="shared" si="347"/>
        <v>0</v>
      </c>
      <c r="N1717" s="5">
        <f t="shared" si="348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349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345"/>
        <v>0</v>
      </c>
      <c r="J1718" s="11"/>
      <c r="K1718" s="11"/>
      <c r="L1718">
        <f t="shared" si="346"/>
        <v>0</v>
      </c>
      <c r="M1718" s="5">
        <f t="shared" si="347"/>
        <v>0</v>
      </c>
      <c r="N1718" s="5">
        <f t="shared" si="348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349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345"/>
        <v>90</v>
      </c>
      <c r="J1719" s="11">
        <v>0.375</v>
      </c>
      <c r="K1719" s="11">
        <v>0.4375</v>
      </c>
      <c r="L1719">
        <f t="shared" si="346"/>
        <v>5</v>
      </c>
      <c r="M1719" s="5">
        <f t="shared" si="347"/>
        <v>45459.375</v>
      </c>
      <c r="N1719" s="5">
        <f t="shared" si="348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349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345"/>
        <v>9.9999999999999645</v>
      </c>
      <c r="J1720" s="11">
        <v>0.5</v>
      </c>
      <c r="K1720" s="11">
        <v>0.50694444444444442</v>
      </c>
      <c r="L1720">
        <f t="shared" si="346"/>
        <v>5</v>
      </c>
      <c r="M1720" s="5">
        <f t="shared" si="347"/>
        <v>45459.5</v>
      </c>
      <c r="N1720" s="5">
        <f t="shared" si="348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349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345"/>
        <v>15.000000000000107</v>
      </c>
      <c r="J1721" s="11">
        <v>0.66319444444444442</v>
      </c>
      <c r="K1721" s="11">
        <v>0.67361111111111116</v>
      </c>
      <c r="L1721">
        <f t="shared" si="346"/>
        <v>5</v>
      </c>
      <c r="M1721" s="5">
        <f t="shared" si="347"/>
        <v>45459.663194444445</v>
      </c>
      <c r="N1721" s="5">
        <f t="shared" si="348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349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345"/>
        <v>320</v>
      </c>
      <c r="J1722" s="11">
        <v>0.77083333333333337</v>
      </c>
      <c r="K1722" s="11">
        <v>0.99305555555555558</v>
      </c>
      <c r="L1722">
        <f t="shared" si="346"/>
        <v>5</v>
      </c>
      <c r="M1722" s="5">
        <f t="shared" si="347"/>
        <v>45459.770833333336</v>
      </c>
      <c r="N1722" s="5">
        <f t="shared" si="348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349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345"/>
        <v>0</v>
      </c>
      <c r="J1723" s="11"/>
      <c r="K1723" s="11"/>
      <c r="L1723">
        <f t="shared" si="346"/>
        <v>0</v>
      </c>
      <c r="M1723" s="5">
        <f t="shared" si="347"/>
        <v>0</v>
      </c>
      <c r="N1723" s="5">
        <f t="shared" si="348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349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345"/>
        <v>40.000000000000014</v>
      </c>
      <c r="J1724" s="11">
        <v>0.69097222222222221</v>
      </c>
      <c r="K1724" s="11">
        <v>0.71875</v>
      </c>
      <c r="L1724">
        <f t="shared" si="346"/>
        <v>4</v>
      </c>
      <c r="M1724" s="5">
        <f t="shared" si="347"/>
        <v>45459.690972222219</v>
      </c>
      <c r="N1724" s="5">
        <f t="shared" si="348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349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345"/>
        <v>0</v>
      </c>
      <c r="J1725" s="11"/>
      <c r="K1725" s="11"/>
      <c r="L1725">
        <f t="shared" si="346"/>
        <v>0</v>
      </c>
      <c r="M1725" s="5">
        <f t="shared" si="347"/>
        <v>0</v>
      </c>
      <c r="N1725" s="5">
        <f t="shared" si="348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349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345"/>
        <v>0</v>
      </c>
      <c r="L1726">
        <f t="shared" si="346"/>
        <v>0</v>
      </c>
      <c r="M1726" s="5">
        <f t="shared" si="347"/>
        <v>0</v>
      </c>
      <c r="N1726" s="5">
        <f t="shared" si="348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349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345"/>
        <v>0</v>
      </c>
      <c r="J1727" s="11"/>
      <c r="K1727" s="11"/>
      <c r="L1727">
        <f t="shared" si="346"/>
        <v>0</v>
      </c>
      <c r="M1727" s="5">
        <f t="shared" si="347"/>
        <v>0</v>
      </c>
      <c r="N1727" s="5">
        <f t="shared" si="348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349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345"/>
        <v>20.000000000000007</v>
      </c>
      <c r="J1728" s="11">
        <v>0.44097222222222221</v>
      </c>
      <c r="K1728" s="11">
        <v>0.4548611111111111</v>
      </c>
      <c r="L1728">
        <f t="shared" si="346"/>
        <v>4</v>
      </c>
      <c r="M1728" s="5">
        <f t="shared" si="347"/>
        <v>45459.440972222219</v>
      </c>
      <c r="N1728" s="5">
        <f t="shared" si="348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349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345"/>
        <v>64.999999999999929</v>
      </c>
      <c r="J1729" s="11">
        <v>0.58680555555555558</v>
      </c>
      <c r="K1729" s="11">
        <v>0.63194444444444442</v>
      </c>
      <c r="L1729">
        <f t="shared" si="346"/>
        <v>4</v>
      </c>
      <c r="M1729" s="5">
        <f t="shared" si="347"/>
        <v>45459.586805555555</v>
      </c>
      <c r="N1729" s="5">
        <f t="shared" si="348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349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345"/>
        <v>24.999999999999911</v>
      </c>
      <c r="J1730" s="11">
        <v>0.64583333333333337</v>
      </c>
      <c r="K1730" s="11">
        <v>0.66319444444444442</v>
      </c>
      <c r="L1730">
        <f t="shared" si="346"/>
        <v>4</v>
      </c>
      <c r="M1730" s="5">
        <f t="shared" si="347"/>
        <v>45459.645833333336</v>
      </c>
      <c r="N1730" s="5">
        <f t="shared" si="348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349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345"/>
        <v>0</v>
      </c>
      <c r="J1731" s="11"/>
      <c r="K1731" s="11"/>
      <c r="L1731">
        <f t="shared" si="346"/>
        <v>0</v>
      </c>
      <c r="M1731" s="5">
        <f t="shared" si="347"/>
        <v>0</v>
      </c>
      <c r="N1731" s="5">
        <f t="shared" si="348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349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345"/>
        <v>0</v>
      </c>
      <c r="J1732" s="11"/>
      <c r="K1732" s="11"/>
      <c r="L1732">
        <f t="shared" si="346"/>
        <v>0</v>
      </c>
      <c r="M1732" s="5">
        <f t="shared" si="347"/>
        <v>0</v>
      </c>
      <c r="N1732" s="5">
        <f t="shared" si="348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349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345"/>
        <v>0</v>
      </c>
      <c r="J1733" s="11"/>
      <c r="K1733" s="11"/>
      <c r="L1733">
        <f t="shared" si="346"/>
        <v>0</v>
      </c>
      <c r="M1733" s="5">
        <f t="shared" si="347"/>
        <v>0</v>
      </c>
      <c r="N1733" s="5">
        <f t="shared" si="348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349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345"/>
        <v>0</v>
      </c>
      <c r="L1734">
        <f t="shared" si="346"/>
        <v>0</v>
      </c>
      <c r="M1734" s="5">
        <f t="shared" si="347"/>
        <v>0</v>
      </c>
      <c r="N1734" s="5">
        <f t="shared" si="348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349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345"/>
        <v>0</v>
      </c>
      <c r="J1735" s="11"/>
      <c r="K1735" s="11"/>
      <c r="L1735">
        <f t="shared" si="346"/>
        <v>0</v>
      </c>
      <c r="M1735" s="5">
        <f t="shared" si="347"/>
        <v>0</v>
      </c>
      <c r="N1735" s="5">
        <f t="shared" si="348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349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345"/>
        <v>0</v>
      </c>
      <c r="J1736" s="11"/>
      <c r="K1736" s="11"/>
      <c r="L1736">
        <f t="shared" si="346"/>
        <v>0</v>
      </c>
      <c r="M1736" s="5">
        <f t="shared" si="347"/>
        <v>0</v>
      </c>
      <c r="N1736" s="5">
        <f t="shared" si="348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349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345"/>
        <v>0</v>
      </c>
      <c r="J1737" s="11"/>
      <c r="K1737" s="11"/>
      <c r="L1737">
        <f t="shared" si="346"/>
        <v>0</v>
      </c>
      <c r="M1737" s="5">
        <f t="shared" si="347"/>
        <v>0</v>
      </c>
      <c r="N1737" s="5">
        <f t="shared" si="348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349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345"/>
        <v>0</v>
      </c>
      <c r="J1738" s="11"/>
      <c r="K1738" s="11"/>
      <c r="L1738">
        <f t="shared" si="346"/>
        <v>0</v>
      </c>
      <c r="M1738" s="5">
        <f t="shared" si="347"/>
        <v>0</v>
      </c>
      <c r="N1738" s="5">
        <f t="shared" si="348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349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345"/>
        <v>0</v>
      </c>
      <c r="J1739" s="11"/>
      <c r="K1739" s="11"/>
      <c r="L1739">
        <f t="shared" si="346"/>
        <v>0</v>
      </c>
      <c r="M1739" s="5">
        <f t="shared" si="347"/>
        <v>0</v>
      </c>
      <c r="N1739" s="5">
        <f t="shared" si="348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349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345"/>
        <v>20.000000000000007</v>
      </c>
      <c r="J1740" s="11">
        <v>0.4375</v>
      </c>
      <c r="K1740" s="11">
        <v>0.4513888888888889</v>
      </c>
      <c r="L1740">
        <f t="shared" si="346"/>
        <v>2</v>
      </c>
      <c r="M1740" s="5">
        <f t="shared" si="347"/>
        <v>45459.4375</v>
      </c>
      <c r="N1740" s="5">
        <f t="shared" si="348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349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345"/>
        <v>15.000000000000107</v>
      </c>
      <c r="J1741" s="11">
        <v>0.50694444444444442</v>
      </c>
      <c r="K1741" s="11">
        <v>0.51736111111111116</v>
      </c>
      <c r="L1741">
        <f t="shared" si="346"/>
        <v>2</v>
      </c>
      <c r="M1741" s="5">
        <f t="shared" si="347"/>
        <v>45459.506944444445</v>
      </c>
      <c r="N1741" s="5">
        <f t="shared" si="348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349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345"/>
        <v>0</v>
      </c>
      <c r="J1742" s="11"/>
      <c r="K1742" s="11"/>
      <c r="L1742">
        <f t="shared" si="346"/>
        <v>0</v>
      </c>
      <c r="M1742" s="5">
        <f t="shared" si="347"/>
        <v>0</v>
      </c>
      <c r="N1742" s="5">
        <f t="shared" si="348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349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345"/>
        <v>0</v>
      </c>
      <c r="J1743" s="11"/>
      <c r="K1743" s="11"/>
      <c r="L1743">
        <f t="shared" si="346"/>
        <v>0</v>
      </c>
      <c r="M1743" s="5">
        <f t="shared" si="347"/>
        <v>0</v>
      </c>
      <c r="N1743" s="5">
        <f t="shared" si="348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349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345"/>
        <v>0</v>
      </c>
      <c r="J1744" s="11"/>
      <c r="K1744" s="11"/>
      <c r="L1744">
        <f t="shared" si="346"/>
        <v>0</v>
      </c>
      <c r="M1744" s="5">
        <f t="shared" si="347"/>
        <v>0</v>
      </c>
      <c r="N1744" s="5">
        <f t="shared" si="348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349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345"/>
        <v>10.000000000000124</v>
      </c>
      <c r="J1745" s="11">
        <v>0.76388888888888884</v>
      </c>
      <c r="K1745" s="11">
        <v>0.77083333333333337</v>
      </c>
      <c r="L1745">
        <f t="shared" si="346"/>
        <v>0</v>
      </c>
      <c r="M1745" s="5">
        <f t="shared" si="347"/>
        <v>45459.763888888891</v>
      </c>
      <c r="N1745" s="5">
        <f t="shared" si="348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349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345"/>
        <v>19.999999999999929</v>
      </c>
      <c r="J1746" s="11">
        <v>0.75</v>
      </c>
      <c r="K1746" s="11">
        <v>0.76388888888888884</v>
      </c>
      <c r="L1746">
        <f t="shared" si="346"/>
        <v>0</v>
      </c>
      <c r="M1746" s="5">
        <f t="shared" si="347"/>
        <v>45459.75</v>
      </c>
      <c r="N1746" s="5">
        <f t="shared" si="348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349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345"/>
        <v>15.000000000000027</v>
      </c>
      <c r="J1747" s="11">
        <v>0.3888888888888889</v>
      </c>
      <c r="K1747" s="11">
        <v>0.39930555555555558</v>
      </c>
      <c r="L1747">
        <f t="shared" si="346"/>
        <v>0</v>
      </c>
      <c r="M1747" s="5">
        <f t="shared" si="347"/>
        <v>45459.388888888891</v>
      </c>
      <c r="N1747" s="5">
        <f t="shared" si="348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349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345"/>
        <v>9.9999999999999645</v>
      </c>
      <c r="J1748" s="11">
        <v>0.60069444444444442</v>
      </c>
      <c r="K1748" s="11">
        <v>0.60763888888888884</v>
      </c>
      <c r="L1748">
        <f t="shared" si="346"/>
        <v>2</v>
      </c>
      <c r="M1748" s="5">
        <f t="shared" si="347"/>
        <v>45459.600694444445</v>
      </c>
      <c r="N1748" s="5">
        <f t="shared" si="348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349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345"/>
        <v>15.000000000000107</v>
      </c>
      <c r="J1749" s="11">
        <v>0.63541666666666663</v>
      </c>
      <c r="K1749" s="11">
        <v>0.64583333333333337</v>
      </c>
      <c r="L1749">
        <f t="shared" si="346"/>
        <v>2</v>
      </c>
      <c r="M1749" s="5">
        <f t="shared" si="347"/>
        <v>45459.635416666664</v>
      </c>
      <c r="N1749" s="5">
        <f t="shared" si="348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349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345"/>
        <v>0</v>
      </c>
      <c r="J1750" s="11"/>
      <c r="K1750" s="11"/>
      <c r="L1750">
        <f t="shared" si="346"/>
        <v>0</v>
      </c>
      <c r="M1750" s="5">
        <f t="shared" si="347"/>
        <v>0</v>
      </c>
      <c r="N1750" s="5">
        <f t="shared" si="348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349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345"/>
        <v>0</v>
      </c>
      <c r="J1751" s="11"/>
      <c r="K1751" s="11"/>
      <c r="L1751">
        <f t="shared" si="346"/>
        <v>0</v>
      </c>
      <c r="M1751" s="5">
        <f t="shared" si="347"/>
        <v>0</v>
      </c>
      <c r="N1751" s="5">
        <f t="shared" si="348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349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345"/>
        <v>0</v>
      </c>
      <c r="J1752" s="11"/>
      <c r="K1752" s="11"/>
      <c r="L1752">
        <f t="shared" si="346"/>
        <v>0</v>
      </c>
      <c r="M1752" s="5">
        <f t="shared" si="347"/>
        <v>0</v>
      </c>
      <c r="N1752" s="5">
        <f t="shared" si="348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349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345"/>
        <v>4.9999999999999822</v>
      </c>
      <c r="J1753" s="11">
        <v>0.46527777777777779</v>
      </c>
      <c r="K1753" s="11">
        <v>0.46875</v>
      </c>
      <c r="L1753">
        <f t="shared" si="346"/>
        <v>18</v>
      </c>
      <c r="M1753" s="5">
        <f t="shared" si="347"/>
        <v>45460.465277777781</v>
      </c>
      <c r="N1753" s="5">
        <f t="shared" si="348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349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345"/>
        <v>0</v>
      </c>
      <c r="J1754" s="11"/>
      <c r="K1754" s="11"/>
      <c r="L1754">
        <f t="shared" si="346"/>
        <v>0</v>
      </c>
      <c r="M1754" s="5">
        <f t="shared" si="347"/>
        <v>0</v>
      </c>
      <c r="N1754" s="5">
        <f t="shared" si="348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349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345"/>
        <v>10.000000000000044</v>
      </c>
      <c r="J1755" s="11">
        <v>0.45833333333333331</v>
      </c>
      <c r="K1755" s="11">
        <v>0.46527777777777779</v>
      </c>
      <c r="L1755">
        <f t="shared" si="346"/>
        <v>15</v>
      </c>
      <c r="M1755" s="5">
        <f t="shared" si="347"/>
        <v>45460.458333333336</v>
      </c>
      <c r="N1755" s="5">
        <f t="shared" si="348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349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345"/>
        <v>4.9999999999999822</v>
      </c>
      <c r="J1756" s="11">
        <v>0.59375</v>
      </c>
      <c r="K1756" s="11">
        <v>0.59722222222222221</v>
      </c>
      <c r="L1756">
        <f t="shared" si="346"/>
        <v>12</v>
      </c>
      <c r="M1756" s="5">
        <f t="shared" si="347"/>
        <v>45460.59375</v>
      </c>
      <c r="N1756" s="5">
        <f t="shared" si="348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349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345"/>
        <v>0</v>
      </c>
      <c r="J1757" s="11"/>
      <c r="K1757" s="11"/>
      <c r="L1757">
        <f t="shared" si="346"/>
        <v>0</v>
      </c>
      <c r="M1757" s="5">
        <f t="shared" si="347"/>
        <v>0</v>
      </c>
      <c r="N1757" s="5">
        <f t="shared" si="348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349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345"/>
        <v>4.9999999999999822</v>
      </c>
      <c r="J1758" s="11">
        <v>0.51736111111111116</v>
      </c>
      <c r="K1758" s="11">
        <v>0.52083333333333337</v>
      </c>
      <c r="L1758">
        <f t="shared" si="346"/>
        <v>6</v>
      </c>
      <c r="M1758" s="5">
        <f t="shared" si="347"/>
        <v>45460.517361111109</v>
      </c>
      <c r="N1758" s="5">
        <f t="shared" si="348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349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345"/>
        <v>0</v>
      </c>
      <c r="J1759" s="11"/>
      <c r="K1759" s="11"/>
      <c r="L1759">
        <f t="shared" si="346"/>
        <v>0</v>
      </c>
      <c r="M1759" s="5">
        <f t="shared" si="347"/>
        <v>0</v>
      </c>
      <c r="N1759" s="5">
        <f t="shared" si="348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349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345"/>
        <v>0</v>
      </c>
      <c r="J1760" s="11"/>
      <c r="K1760" s="11"/>
      <c r="L1760">
        <f t="shared" si="346"/>
        <v>0</v>
      </c>
      <c r="M1760" s="5">
        <f t="shared" si="347"/>
        <v>0</v>
      </c>
      <c r="N1760" s="5">
        <f t="shared" si="348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349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345"/>
        <v>15.000000000000107</v>
      </c>
      <c r="J1761" s="11">
        <v>0.50694444444444442</v>
      </c>
      <c r="K1761" s="11">
        <v>0.51736111111111116</v>
      </c>
      <c r="L1761">
        <f t="shared" si="346"/>
        <v>6</v>
      </c>
      <c r="M1761" s="5">
        <f t="shared" si="347"/>
        <v>45460.506944444445</v>
      </c>
      <c r="N1761" s="5">
        <f t="shared" si="348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349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345"/>
        <v>0</v>
      </c>
      <c r="J1762" s="11"/>
      <c r="K1762" s="11"/>
      <c r="L1762">
        <f t="shared" si="346"/>
        <v>0</v>
      </c>
      <c r="M1762" s="5">
        <f t="shared" si="347"/>
        <v>0</v>
      </c>
      <c r="N1762" s="5">
        <f t="shared" si="348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349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345"/>
        <v>50.000000000000064</v>
      </c>
      <c r="J1763" s="11">
        <v>0.31944444444444442</v>
      </c>
      <c r="K1763" s="11">
        <v>0.35416666666666669</v>
      </c>
      <c r="L1763">
        <f t="shared" si="346"/>
        <v>5</v>
      </c>
      <c r="M1763" s="5">
        <f t="shared" si="347"/>
        <v>45460.319444444445</v>
      </c>
      <c r="N1763" s="5">
        <f t="shared" si="348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349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345"/>
        <v>14.999999999999947</v>
      </c>
      <c r="J1764" s="11">
        <v>0.58333333333333337</v>
      </c>
      <c r="K1764" s="11">
        <v>0.59375</v>
      </c>
      <c r="L1764">
        <f t="shared" si="346"/>
        <v>5</v>
      </c>
      <c r="M1764" s="5">
        <f t="shared" si="347"/>
        <v>45460.583333333336</v>
      </c>
      <c r="N1764" s="5">
        <f t="shared" si="348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349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345"/>
        <v>64.999999999999929</v>
      </c>
      <c r="J1765" s="11">
        <v>0.68402777777777779</v>
      </c>
      <c r="K1765" s="11">
        <v>0.72916666666666663</v>
      </c>
      <c r="L1765">
        <f t="shared" si="346"/>
        <v>5</v>
      </c>
      <c r="M1765" s="5">
        <f t="shared" si="347"/>
        <v>45460.684027777781</v>
      </c>
      <c r="N1765" s="5">
        <f t="shared" si="348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349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345"/>
        <v>310</v>
      </c>
      <c r="J1766" s="11">
        <v>0.78125</v>
      </c>
      <c r="K1766" s="11">
        <v>0.99652777777777779</v>
      </c>
      <c r="L1766">
        <f t="shared" si="346"/>
        <v>5</v>
      </c>
      <c r="M1766" s="5">
        <f t="shared" si="347"/>
        <v>45460.78125</v>
      </c>
      <c r="N1766" s="5">
        <f t="shared" si="348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349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345"/>
        <v>0</v>
      </c>
      <c r="J1767" s="11"/>
      <c r="K1767" s="11"/>
      <c r="L1767">
        <f t="shared" si="346"/>
        <v>0</v>
      </c>
      <c r="M1767" s="5">
        <f t="shared" si="347"/>
        <v>0</v>
      </c>
      <c r="N1767" s="5">
        <f t="shared" si="348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349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345"/>
        <v>0</v>
      </c>
      <c r="J1768" s="11"/>
      <c r="K1768" s="11"/>
      <c r="L1768">
        <f t="shared" si="346"/>
        <v>0</v>
      </c>
      <c r="M1768" s="5">
        <f t="shared" si="347"/>
        <v>0</v>
      </c>
      <c r="N1768" s="5">
        <f t="shared" si="348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349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345"/>
        <v>0</v>
      </c>
      <c r="J1769" s="11"/>
      <c r="K1769" s="11"/>
      <c r="L1769">
        <f t="shared" si="346"/>
        <v>0</v>
      </c>
      <c r="M1769" s="5">
        <f t="shared" si="347"/>
        <v>0</v>
      </c>
      <c r="N1769" s="5">
        <f t="shared" si="348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349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345"/>
        <v>0</v>
      </c>
      <c r="L1770">
        <f t="shared" si="346"/>
        <v>0</v>
      </c>
      <c r="M1770" s="5">
        <f t="shared" si="347"/>
        <v>0</v>
      </c>
      <c r="N1770" s="5">
        <f t="shared" si="348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349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345"/>
        <v>0</v>
      </c>
      <c r="J1771" s="11"/>
      <c r="K1771" s="11"/>
      <c r="L1771">
        <f t="shared" si="346"/>
        <v>0</v>
      </c>
      <c r="M1771" s="5">
        <f t="shared" si="347"/>
        <v>0</v>
      </c>
      <c r="N1771" s="5">
        <f t="shared" si="348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349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350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351">IF(I1772&gt;0, G1772, 0)</f>
        <v>4</v>
      </c>
      <c r="M1772" s="5">
        <f t="shared" ref="M1772:M1835" si="352">IF(I1772=0,0,A1772+J1772)</f>
        <v>45460.5625</v>
      </c>
      <c r="N1772" s="5">
        <f t="shared" ref="N1772:N1835" si="353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354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350"/>
        <v>90</v>
      </c>
      <c r="J1773" s="11">
        <v>0.59375</v>
      </c>
      <c r="K1773" s="11">
        <v>0.65625</v>
      </c>
      <c r="L1773">
        <f t="shared" si="351"/>
        <v>4</v>
      </c>
      <c r="M1773" s="5">
        <f t="shared" si="352"/>
        <v>45460.59375</v>
      </c>
      <c r="N1773" s="5">
        <f t="shared" si="353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354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350"/>
        <v>29.999999999999893</v>
      </c>
      <c r="J1774" s="11">
        <v>0.80555555555555558</v>
      </c>
      <c r="K1774" s="11">
        <v>0.82638888888888884</v>
      </c>
      <c r="L1774">
        <f t="shared" si="351"/>
        <v>4</v>
      </c>
      <c r="M1774" s="5">
        <f t="shared" si="352"/>
        <v>45460.805555555555</v>
      </c>
      <c r="N1774" s="5">
        <f t="shared" si="353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354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350"/>
        <v>0</v>
      </c>
      <c r="J1775" s="11"/>
      <c r="K1775" s="11"/>
      <c r="L1775">
        <f t="shared" si="351"/>
        <v>0</v>
      </c>
      <c r="M1775" s="5">
        <f t="shared" si="352"/>
        <v>0</v>
      </c>
      <c r="N1775" s="5">
        <f t="shared" si="353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354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350"/>
        <v>0</v>
      </c>
      <c r="J1776" s="11"/>
      <c r="K1776" s="11"/>
      <c r="L1776">
        <f t="shared" si="351"/>
        <v>0</v>
      </c>
      <c r="M1776" s="5">
        <f t="shared" si="352"/>
        <v>0</v>
      </c>
      <c r="N1776" s="5">
        <f t="shared" si="353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354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350"/>
        <v>0</v>
      </c>
      <c r="J1777" s="11"/>
      <c r="K1777" s="11"/>
      <c r="L1777">
        <f t="shared" si="351"/>
        <v>0</v>
      </c>
      <c r="M1777" s="5">
        <f t="shared" si="352"/>
        <v>0</v>
      </c>
      <c r="N1777" s="5">
        <f t="shared" si="353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354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350"/>
        <v>0</v>
      </c>
      <c r="L1778">
        <f t="shared" si="351"/>
        <v>0</v>
      </c>
      <c r="M1778" s="5">
        <f t="shared" si="352"/>
        <v>0</v>
      </c>
      <c r="N1778" s="5">
        <f t="shared" si="353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354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350"/>
        <v>0</v>
      </c>
      <c r="J1779" s="11"/>
      <c r="K1779" s="11"/>
      <c r="L1779">
        <f t="shared" si="351"/>
        <v>0</v>
      </c>
      <c r="M1779" s="5">
        <f t="shared" si="352"/>
        <v>0</v>
      </c>
      <c r="N1779" s="5">
        <f t="shared" si="353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354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350"/>
        <v>0</v>
      </c>
      <c r="J1780" s="11"/>
      <c r="K1780" s="11"/>
      <c r="L1780">
        <f t="shared" si="351"/>
        <v>0</v>
      </c>
      <c r="M1780" s="5">
        <f t="shared" si="352"/>
        <v>0</v>
      </c>
      <c r="N1780" s="5">
        <f t="shared" si="353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354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350"/>
        <v>0</v>
      </c>
      <c r="J1781" s="11"/>
      <c r="K1781" s="11"/>
      <c r="L1781">
        <f t="shared" si="351"/>
        <v>0</v>
      </c>
      <c r="M1781" s="5">
        <f t="shared" si="352"/>
        <v>0</v>
      </c>
      <c r="N1781" s="5">
        <f t="shared" si="353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354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350"/>
        <v>14.999999999999947</v>
      </c>
      <c r="J1782" s="11">
        <v>0.44791666666666669</v>
      </c>
      <c r="K1782" s="11">
        <v>0.45833333333333331</v>
      </c>
      <c r="L1782">
        <f t="shared" si="351"/>
        <v>3</v>
      </c>
      <c r="M1782" s="5">
        <f t="shared" si="352"/>
        <v>45460.447916666664</v>
      </c>
      <c r="N1782" s="5">
        <f t="shared" si="353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354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350"/>
        <v>10.000000000000044</v>
      </c>
      <c r="J1783" s="11">
        <v>0.44097222222222221</v>
      </c>
      <c r="K1783" s="11">
        <v>0.44791666666666669</v>
      </c>
      <c r="L1783">
        <f t="shared" si="351"/>
        <v>3</v>
      </c>
      <c r="M1783" s="5">
        <f t="shared" si="352"/>
        <v>45460.440972222219</v>
      </c>
      <c r="N1783" s="5">
        <f t="shared" si="353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354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350"/>
        <v>24.999999999999993</v>
      </c>
      <c r="J1784" s="11">
        <v>0.47222222222222221</v>
      </c>
      <c r="K1784" s="11">
        <v>0.48958333333333331</v>
      </c>
      <c r="L1784">
        <f t="shared" si="351"/>
        <v>3</v>
      </c>
      <c r="M1784" s="5">
        <f t="shared" si="352"/>
        <v>45460.472222222219</v>
      </c>
      <c r="N1784" s="5">
        <f t="shared" si="353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354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350"/>
        <v>0</v>
      </c>
      <c r="J1785" s="11"/>
      <c r="K1785" s="11"/>
      <c r="L1785">
        <f t="shared" si="351"/>
        <v>0</v>
      </c>
      <c r="M1785" s="5">
        <f t="shared" si="352"/>
        <v>0</v>
      </c>
      <c r="N1785" s="5">
        <f t="shared" si="353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354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350"/>
        <v>0</v>
      </c>
      <c r="J1786" s="11"/>
      <c r="K1786" s="11"/>
      <c r="L1786">
        <f t="shared" si="351"/>
        <v>0</v>
      </c>
      <c r="M1786" s="5">
        <f t="shared" si="352"/>
        <v>0</v>
      </c>
      <c r="N1786" s="5">
        <f t="shared" si="353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354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350"/>
        <v>0</v>
      </c>
      <c r="J1787" s="11"/>
      <c r="K1787" s="11"/>
      <c r="L1787">
        <f t="shared" si="351"/>
        <v>0</v>
      </c>
      <c r="M1787" s="5">
        <f t="shared" si="352"/>
        <v>0</v>
      </c>
      <c r="N1787" s="5">
        <f t="shared" si="353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354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350"/>
        <v>0</v>
      </c>
      <c r="J1788" s="11"/>
      <c r="K1788" s="11"/>
      <c r="L1788">
        <f t="shared" si="351"/>
        <v>0</v>
      </c>
      <c r="M1788" s="5">
        <f t="shared" si="352"/>
        <v>0</v>
      </c>
      <c r="N1788" s="5">
        <f t="shared" si="353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354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350"/>
        <v>0</v>
      </c>
      <c r="J1789" s="11"/>
      <c r="K1789" s="11"/>
      <c r="L1789">
        <f t="shared" si="351"/>
        <v>0</v>
      </c>
      <c r="M1789" s="5">
        <f t="shared" si="352"/>
        <v>0</v>
      </c>
      <c r="N1789" s="5">
        <f t="shared" si="353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354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350"/>
        <v>0</v>
      </c>
      <c r="J1790" s="11"/>
      <c r="K1790" s="11"/>
      <c r="L1790">
        <f t="shared" si="351"/>
        <v>0</v>
      </c>
      <c r="M1790" s="5">
        <f t="shared" si="352"/>
        <v>0</v>
      </c>
      <c r="N1790" s="5">
        <f t="shared" si="353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354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350"/>
        <v>19.999999999999929</v>
      </c>
      <c r="J1791" s="11">
        <v>0.49305555555555558</v>
      </c>
      <c r="K1791" s="11">
        <v>0.50694444444444442</v>
      </c>
      <c r="L1791">
        <f t="shared" si="351"/>
        <v>2</v>
      </c>
      <c r="M1791" s="5">
        <f t="shared" si="352"/>
        <v>45460.493055555555</v>
      </c>
      <c r="N1791" s="5">
        <f t="shared" si="353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354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350"/>
        <v>15.000000000000107</v>
      </c>
      <c r="J1792" s="11">
        <v>0.53819444444444442</v>
      </c>
      <c r="K1792" s="11">
        <v>0.54861111111111116</v>
      </c>
      <c r="L1792">
        <f t="shared" si="351"/>
        <v>0</v>
      </c>
      <c r="M1792" s="5">
        <f t="shared" si="352"/>
        <v>45460.538194444445</v>
      </c>
      <c r="N1792" s="5">
        <f t="shared" si="353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354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350"/>
        <v>9.9999999999999645</v>
      </c>
      <c r="J1793" s="11">
        <v>0.74652777777777779</v>
      </c>
      <c r="K1793" s="11">
        <v>0.75347222222222221</v>
      </c>
      <c r="L1793">
        <f t="shared" si="351"/>
        <v>0</v>
      </c>
      <c r="M1793" s="5">
        <f t="shared" si="352"/>
        <v>45460.746527777781</v>
      </c>
      <c r="N1793" s="5">
        <f t="shared" si="353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354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350"/>
        <v>14.999999999999947</v>
      </c>
      <c r="J1794" s="11">
        <v>0.73611111111111116</v>
      </c>
      <c r="K1794" s="11">
        <v>0.74652777777777779</v>
      </c>
      <c r="L1794">
        <f t="shared" si="351"/>
        <v>0</v>
      </c>
      <c r="M1794" s="5">
        <f t="shared" si="352"/>
        <v>45460.736111111109</v>
      </c>
      <c r="N1794" s="5">
        <f t="shared" si="353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354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350"/>
        <v>5.0000000000000622</v>
      </c>
      <c r="J1795" s="11">
        <v>0.33333333333333331</v>
      </c>
      <c r="K1795" s="11">
        <v>0.33680555555555558</v>
      </c>
      <c r="L1795">
        <f t="shared" si="351"/>
        <v>0</v>
      </c>
      <c r="M1795" s="5">
        <f t="shared" si="352"/>
        <v>45460.333333333336</v>
      </c>
      <c r="N1795" s="5">
        <f t="shared" si="353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354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350"/>
        <v>0</v>
      </c>
      <c r="J1796" s="11"/>
      <c r="K1796" s="11"/>
      <c r="L1796">
        <f t="shared" si="351"/>
        <v>0</v>
      </c>
      <c r="M1796" s="5">
        <f t="shared" si="352"/>
        <v>0</v>
      </c>
      <c r="N1796" s="5">
        <f t="shared" si="353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354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350"/>
        <v>0</v>
      </c>
      <c r="J1797" s="11"/>
      <c r="K1797" s="11"/>
      <c r="L1797">
        <f t="shared" si="351"/>
        <v>0</v>
      </c>
      <c r="M1797" s="5">
        <f t="shared" si="352"/>
        <v>0</v>
      </c>
      <c r="N1797" s="5">
        <f t="shared" si="353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354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350"/>
        <v>0</v>
      </c>
      <c r="J1798" s="11"/>
      <c r="K1798" s="11"/>
      <c r="L1798">
        <f t="shared" si="351"/>
        <v>0</v>
      </c>
      <c r="M1798" s="5">
        <f t="shared" si="352"/>
        <v>0</v>
      </c>
      <c r="N1798" s="5">
        <f t="shared" si="353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354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350"/>
        <v>10.000000000000044</v>
      </c>
      <c r="J1799" s="11">
        <v>0.45833333333333331</v>
      </c>
      <c r="K1799" s="11">
        <v>0.46527777777777779</v>
      </c>
      <c r="L1799">
        <f t="shared" si="351"/>
        <v>15</v>
      </c>
      <c r="M1799" s="5">
        <f t="shared" si="352"/>
        <v>45461.458333333336</v>
      </c>
      <c r="N1799" s="5">
        <f t="shared" si="353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354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350"/>
        <v>0</v>
      </c>
      <c r="J1800" s="11"/>
      <c r="K1800" s="11"/>
      <c r="L1800">
        <f t="shared" si="351"/>
        <v>0</v>
      </c>
      <c r="M1800" s="5">
        <f t="shared" si="352"/>
        <v>0</v>
      </c>
      <c r="N1800" s="5">
        <f t="shared" si="353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354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350"/>
        <v>0</v>
      </c>
      <c r="J1801" s="11"/>
      <c r="K1801" s="11"/>
      <c r="L1801">
        <f t="shared" si="351"/>
        <v>0</v>
      </c>
      <c r="M1801" s="5">
        <f t="shared" si="352"/>
        <v>0</v>
      </c>
      <c r="N1801" s="5">
        <f t="shared" si="353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354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350"/>
        <v>0</v>
      </c>
      <c r="J1802" s="11"/>
      <c r="K1802" s="11"/>
      <c r="L1802">
        <f t="shared" si="351"/>
        <v>0</v>
      </c>
      <c r="M1802" s="5">
        <f t="shared" si="352"/>
        <v>0</v>
      </c>
      <c r="N1802" s="5">
        <f t="shared" si="353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354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350"/>
        <v>0</v>
      </c>
      <c r="J1803" s="11"/>
      <c r="K1803" s="11"/>
      <c r="L1803">
        <f t="shared" si="351"/>
        <v>0</v>
      </c>
      <c r="M1803" s="5">
        <f t="shared" si="352"/>
        <v>0</v>
      </c>
      <c r="N1803" s="5">
        <f t="shared" si="353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354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350"/>
        <v>0</v>
      </c>
      <c r="J1804" s="11"/>
      <c r="K1804" s="11"/>
      <c r="L1804">
        <f t="shared" si="351"/>
        <v>0</v>
      </c>
      <c r="M1804" s="5">
        <f t="shared" si="352"/>
        <v>0</v>
      </c>
      <c r="N1804" s="5">
        <f t="shared" si="353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354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350"/>
        <v>150.00000000000003</v>
      </c>
      <c r="J1805" s="11">
        <v>0.3125</v>
      </c>
      <c r="K1805" s="11">
        <v>0.41666666666666669</v>
      </c>
      <c r="L1805">
        <f t="shared" si="351"/>
        <v>5</v>
      </c>
      <c r="M1805" s="5">
        <f t="shared" si="352"/>
        <v>45461.3125</v>
      </c>
      <c r="N1805" s="5">
        <f t="shared" si="353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354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350"/>
        <v>85.000000000000014</v>
      </c>
      <c r="J1806" s="11">
        <v>0.49652777777777779</v>
      </c>
      <c r="K1806" s="11">
        <v>0.55555555555555558</v>
      </c>
      <c r="L1806">
        <f t="shared" si="351"/>
        <v>5</v>
      </c>
      <c r="M1806" s="5">
        <f t="shared" si="352"/>
        <v>45461.496527777781</v>
      </c>
      <c r="N1806" s="5">
        <f t="shared" si="353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354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350"/>
        <v>340.00000000000006</v>
      </c>
      <c r="J1807" s="11">
        <v>0.72222222222222221</v>
      </c>
      <c r="K1807" s="11">
        <v>0.95833333333333337</v>
      </c>
      <c r="L1807">
        <f t="shared" si="351"/>
        <v>5</v>
      </c>
      <c r="M1807" s="5">
        <f t="shared" si="352"/>
        <v>45461.722222222219</v>
      </c>
      <c r="N1807" s="5">
        <f t="shared" si="353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354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350"/>
        <v>0</v>
      </c>
      <c r="J1808" s="11"/>
      <c r="K1808" s="11"/>
      <c r="L1808">
        <f t="shared" si="351"/>
        <v>0</v>
      </c>
      <c r="M1808" s="5">
        <f t="shared" si="352"/>
        <v>0</v>
      </c>
      <c r="N1808" s="5">
        <f t="shared" si="353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354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350"/>
        <v>0</v>
      </c>
      <c r="J1809" s="11"/>
      <c r="K1809" s="11"/>
      <c r="L1809">
        <f t="shared" si="351"/>
        <v>0</v>
      </c>
      <c r="M1809" s="5">
        <f t="shared" si="352"/>
        <v>0</v>
      </c>
      <c r="N1809" s="5">
        <f t="shared" si="353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354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350"/>
        <v>49.999999999999986</v>
      </c>
      <c r="J1810" s="11">
        <v>0.68055555555555558</v>
      </c>
      <c r="K1810" s="11">
        <v>0.71527777777777779</v>
      </c>
      <c r="L1810">
        <f t="shared" si="351"/>
        <v>4</v>
      </c>
      <c r="M1810" s="5">
        <f t="shared" si="352"/>
        <v>45461.680555555555</v>
      </c>
      <c r="N1810" s="5">
        <f t="shared" si="353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354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350"/>
        <v>0</v>
      </c>
      <c r="J1811" s="11"/>
      <c r="K1811" s="11"/>
      <c r="L1811">
        <f t="shared" si="351"/>
        <v>0</v>
      </c>
      <c r="M1811" s="5">
        <f t="shared" si="352"/>
        <v>0</v>
      </c>
      <c r="N1811" s="5">
        <f t="shared" si="353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354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350"/>
        <v>0</v>
      </c>
      <c r="L1812">
        <f t="shared" si="351"/>
        <v>0</v>
      </c>
      <c r="M1812" s="5">
        <f t="shared" si="352"/>
        <v>0</v>
      </c>
      <c r="N1812" s="5">
        <f t="shared" si="353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354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350"/>
        <v>0</v>
      </c>
      <c r="J1813" s="11"/>
      <c r="K1813" s="11"/>
      <c r="L1813">
        <f t="shared" si="351"/>
        <v>0</v>
      </c>
      <c r="M1813" s="5">
        <f t="shared" si="352"/>
        <v>0</v>
      </c>
      <c r="N1813" s="5">
        <f t="shared" si="353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354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350"/>
        <v>15.000000000000107</v>
      </c>
      <c r="J1814" s="11">
        <v>0.72569444444444442</v>
      </c>
      <c r="K1814" s="11">
        <v>0.73611111111111116</v>
      </c>
      <c r="L1814">
        <f t="shared" si="351"/>
        <v>4</v>
      </c>
      <c r="M1814" s="5">
        <f t="shared" si="352"/>
        <v>45461.725694444445</v>
      </c>
      <c r="N1814" s="5">
        <f t="shared" si="353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354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350"/>
        <v>0</v>
      </c>
      <c r="J1815" s="11"/>
      <c r="K1815" s="11"/>
      <c r="L1815">
        <f t="shared" si="351"/>
        <v>0</v>
      </c>
      <c r="M1815" s="5">
        <f t="shared" si="352"/>
        <v>0</v>
      </c>
      <c r="N1815" s="5">
        <f t="shared" si="353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354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350"/>
        <v>30.000000000000053</v>
      </c>
      <c r="J1816" s="11">
        <v>0.47569444444444442</v>
      </c>
      <c r="K1816" s="11">
        <v>0.49652777777777779</v>
      </c>
      <c r="L1816">
        <f t="shared" si="351"/>
        <v>4</v>
      </c>
      <c r="M1816" s="5">
        <f t="shared" si="352"/>
        <v>45461.475694444445</v>
      </c>
      <c r="N1816" s="5">
        <f t="shared" si="353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354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350"/>
        <v>35.000000000000036</v>
      </c>
      <c r="J1817" s="11">
        <v>0.50347222222222221</v>
      </c>
      <c r="K1817" s="11">
        <v>0.52777777777777779</v>
      </c>
      <c r="L1817">
        <f t="shared" si="351"/>
        <v>4</v>
      </c>
      <c r="M1817" s="5">
        <f t="shared" si="352"/>
        <v>45461.503472222219</v>
      </c>
      <c r="N1817" s="5">
        <f t="shared" si="353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354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350"/>
        <v>0</v>
      </c>
      <c r="J1818" s="11"/>
      <c r="K1818" s="11"/>
      <c r="L1818">
        <f t="shared" si="351"/>
        <v>0</v>
      </c>
      <c r="M1818" s="5">
        <f t="shared" si="352"/>
        <v>0</v>
      </c>
      <c r="N1818" s="5">
        <f t="shared" si="353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354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350"/>
        <v>0</v>
      </c>
      <c r="J1819" s="11"/>
      <c r="K1819" s="11"/>
      <c r="L1819">
        <f t="shared" si="351"/>
        <v>0</v>
      </c>
      <c r="M1819" s="5">
        <f t="shared" si="352"/>
        <v>0</v>
      </c>
      <c r="N1819" s="5">
        <f t="shared" si="353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354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350"/>
        <v>0</v>
      </c>
      <c r="J1820" s="11"/>
      <c r="K1820" s="11"/>
      <c r="L1820">
        <f t="shared" si="351"/>
        <v>0</v>
      </c>
      <c r="M1820" s="5">
        <f t="shared" si="352"/>
        <v>0</v>
      </c>
      <c r="N1820" s="5">
        <f t="shared" si="353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354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350"/>
        <v>0</v>
      </c>
      <c r="L1821">
        <f t="shared" si="351"/>
        <v>0</v>
      </c>
      <c r="M1821" s="5">
        <f t="shared" si="352"/>
        <v>0</v>
      </c>
      <c r="N1821" s="5">
        <f t="shared" si="353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354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350"/>
        <v>0</v>
      </c>
      <c r="J1822" s="11"/>
      <c r="K1822" s="11"/>
      <c r="L1822">
        <f t="shared" si="351"/>
        <v>0</v>
      </c>
      <c r="M1822" s="5">
        <f t="shared" si="352"/>
        <v>0</v>
      </c>
      <c r="N1822" s="5">
        <f t="shared" si="353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354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350"/>
        <v>0</v>
      </c>
      <c r="J1823" s="11"/>
      <c r="K1823" s="11"/>
      <c r="L1823">
        <f t="shared" si="351"/>
        <v>0</v>
      </c>
      <c r="M1823" s="5">
        <f t="shared" si="352"/>
        <v>0</v>
      </c>
      <c r="N1823" s="5">
        <f t="shared" si="353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354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350"/>
        <v>0</v>
      </c>
      <c r="J1824" s="11"/>
      <c r="K1824" s="11"/>
      <c r="L1824">
        <f t="shared" si="351"/>
        <v>0</v>
      </c>
      <c r="M1824" s="5">
        <f t="shared" si="352"/>
        <v>0</v>
      </c>
      <c r="N1824" s="5">
        <f t="shared" si="353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354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350"/>
        <v>0</v>
      </c>
      <c r="J1825" s="11"/>
      <c r="K1825" s="11"/>
      <c r="L1825">
        <f t="shared" si="351"/>
        <v>0</v>
      </c>
      <c r="M1825" s="5">
        <f t="shared" si="352"/>
        <v>0</v>
      </c>
      <c r="N1825" s="5">
        <f t="shared" si="353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354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350"/>
        <v>24.999999999999993</v>
      </c>
      <c r="J1826" s="11">
        <v>0.4513888888888889</v>
      </c>
      <c r="K1826" s="11">
        <v>0.46875</v>
      </c>
      <c r="L1826">
        <f t="shared" si="351"/>
        <v>2</v>
      </c>
      <c r="M1826" s="5">
        <f t="shared" si="352"/>
        <v>45461.451388888891</v>
      </c>
      <c r="N1826" s="5">
        <f t="shared" si="353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354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350"/>
        <v>0</v>
      </c>
      <c r="J1827" s="11"/>
      <c r="K1827" s="11"/>
      <c r="L1827">
        <f t="shared" si="351"/>
        <v>0</v>
      </c>
      <c r="M1827" s="5">
        <f t="shared" si="352"/>
        <v>0</v>
      </c>
      <c r="N1827" s="5">
        <f t="shared" si="353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354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350"/>
        <v>0</v>
      </c>
      <c r="J1828" s="11"/>
      <c r="K1828" s="11"/>
      <c r="L1828">
        <f t="shared" si="351"/>
        <v>0</v>
      </c>
      <c r="M1828" s="5">
        <f t="shared" si="352"/>
        <v>0</v>
      </c>
      <c r="N1828" s="5">
        <f t="shared" si="353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354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350"/>
        <v>4.9999999999999822</v>
      </c>
      <c r="J1829" s="11">
        <v>0.47222222222222221</v>
      </c>
      <c r="K1829" s="11">
        <v>0.47569444444444442</v>
      </c>
      <c r="L1829">
        <f t="shared" si="351"/>
        <v>2</v>
      </c>
      <c r="M1829" s="5">
        <f t="shared" si="352"/>
        <v>45461.472222222219</v>
      </c>
      <c r="N1829" s="5">
        <f t="shared" si="353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354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350"/>
        <v>0</v>
      </c>
      <c r="J1830" s="11"/>
      <c r="K1830" s="11"/>
      <c r="L1830">
        <f t="shared" si="351"/>
        <v>0</v>
      </c>
      <c r="M1830" s="5">
        <f t="shared" si="352"/>
        <v>0</v>
      </c>
      <c r="N1830" s="5">
        <f t="shared" si="353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354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350"/>
        <v>0</v>
      </c>
      <c r="J1831" s="11"/>
      <c r="K1831" s="11"/>
      <c r="L1831">
        <f t="shared" si="351"/>
        <v>0</v>
      </c>
      <c r="M1831" s="5">
        <f t="shared" si="352"/>
        <v>0</v>
      </c>
      <c r="N1831" s="5">
        <f t="shared" si="353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354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350"/>
        <v>0</v>
      </c>
      <c r="J1832" s="11"/>
      <c r="K1832" s="11"/>
      <c r="L1832">
        <f t="shared" si="351"/>
        <v>0</v>
      </c>
      <c r="M1832" s="5">
        <f t="shared" si="352"/>
        <v>0</v>
      </c>
      <c r="N1832" s="5">
        <f t="shared" si="353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354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350"/>
        <v>9.9999999999999645</v>
      </c>
      <c r="J1833" s="11">
        <v>0.54861111111111116</v>
      </c>
      <c r="K1833" s="11">
        <v>0.55555555555555558</v>
      </c>
      <c r="L1833">
        <f t="shared" si="351"/>
        <v>6</v>
      </c>
      <c r="M1833" s="5">
        <f t="shared" si="352"/>
        <v>45461.548611111109</v>
      </c>
      <c r="N1833" s="5">
        <f t="shared" si="353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354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350"/>
        <v>24.999999999999911</v>
      </c>
      <c r="J1834" s="11">
        <v>0.55555555555555558</v>
      </c>
      <c r="K1834" s="11">
        <v>0.57291666666666663</v>
      </c>
      <c r="L1834">
        <f t="shared" si="351"/>
        <v>3</v>
      </c>
      <c r="M1834" s="5">
        <f t="shared" si="352"/>
        <v>45461.555555555555</v>
      </c>
      <c r="N1834" s="5">
        <f t="shared" si="353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354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350"/>
        <v>10.000000000000124</v>
      </c>
      <c r="J1835" s="11">
        <v>0.57291666666666663</v>
      </c>
      <c r="K1835" s="11">
        <v>0.57986111111111116</v>
      </c>
      <c r="L1835">
        <f t="shared" si="351"/>
        <v>0</v>
      </c>
      <c r="M1835" s="5">
        <f t="shared" si="352"/>
        <v>45461.572916666664</v>
      </c>
      <c r="N1835" s="5">
        <f t="shared" si="353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354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355">IF(J1836=0, 0, (K1836-J1836)*1440)</f>
        <v>0</v>
      </c>
      <c r="J1836" s="11"/>
      <c r="K1836" s="11"/>
      <c r="L1836">
        <f t="shared" ref="L1836:L1899" si="356">IF(I1836&gt;0, G1836, 0)</f>
        <v>0</v>
      </c>
      <c r="M1836" s="5">
        <f t="shared" ref="M1836:M1899" si="357">IF(I1836=0,0,A1836+J1836)</f>
        <v>0</v>
      </c>
      <c r="N1836" s="5">
        <f t="shared" ref="N1836:N1899" si="358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359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355"/>
        <v>0</v>
      </c>
      <c r="J1837" s="11"/>
      <c r="K1837" s="11"/>
      <c r="L1837">
        <f t="shared" si="356"/>
        <v>0</v>
      </c>
      <c r="M1837" s="5">
        <f t="shared" si="357"/>
        <v>0</v>
      </c>
      <c r="N1837" s="5">
        <f t="shared" si="358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359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355"/>
        <v>0</v>
      </c>
      <c r="J1838" s="11"/>
      <c r="K1838" s="11"/>
      <c r="L1838">
        <f t="shared" si="356"/>
        <v>0</v>
      </c>
      <c r="M1838" s="5">
        <f t="shared" si="357"/>
        <v>0</v>
      </c>
      <c r="N1838" s="5">
        <f t="shared" si="358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359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355"/>
        <v>0</v>
      </c>
      <c r="J1839" s="11"/>
      <c r="K1839" s="11"/>
      <c r="L1839">
        <f t="shared" si="356"/>
        <v>0</v>
      </c>
      <c r="M1839" s="5">
        <f t="shared" si="357"/>
        <v>0</v>
      </c>
      <c r="N1839" s="5">
        <f t="shared" si="358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359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355"/>
        <v>0</v>
      </c>
      <c r="J1840" s="11"/>
      <c r="K1840" s="11"/>
      <c r="L1840">
        <f t="shared" si="356"/>
        <v>0</v>
      </c>
      <c r="M1840" s="5">
        <f t="shared" si="357"/>
        <v>0</v>
      </c>
      <c r="N1840" s="5">
        <f t="shared" si="358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359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355"/>
        <v>0</v>
      </c>
      <c r="J1841" s="11"/>
      <c r="K1841" s="11"/>
      <c r="L1841">
        <f t="shared" si="356"/>
        <v>0</v>
      </c>
      <c r="M1841" s="5">
        <f t="shared" si="357"/>
        <v>0</v>
      </c>
      <c r="N1841" s="5">
        <f t="shared" si="358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359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355"/>
        <v>9.9999999999999645</v>
      </c>
      <c r="J1842" s="11">
        <v>0.58680555555555558</v>
      </c>
      <c r="K1842" s="11">
        <v>0.59375</v>
      </c>
      <c r="L1842">
        <f t="shared" si="356"/>
        <v>15</v>
      </c>
      <c r="M1842" s="5">
        <f t="shared" si="357"/>
        <v>45462.586805555555</v>
      </c>
      <c r="N1842" s="5">
        <f t="shared" si="358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359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355"/>
        <v>0</v>
      </c>
      <c r="J1843" s="11"/>
      <c r="K1843" s="11"/>
      <c r="L1843">
        <f t="shared" si="356"/>
        <v>0</v>
      </c>
      <c r="M1843" s="5">
        <f t="shared" si="357"/>
        <v>0</v>
      </c>
      <c r="N1843" s="5">
        <f t="shared" si="358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359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355"/>
        <v>0</v>
      </c>
      <c r="J1844" s="11"/>
      <c r="K1844" s="11"/>
      <c r="L1844">
        <f t="shared" si="356"/>
        <v>0</v>
      </c>
      <c r="M1844" s="5">
        <f t="shared" si="357"/>
        <v>0</v>
      </c>
      <c r="N1844" s="5">
        <f t="shared" si="358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359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355"/>
        <v>0</v>
      </c>
      <c r="J1845" s="11"/>
      <c r="K1845" s="11"/>
      <c r="L1845">
        <f t="shared" si="356"/>
        <v>0</v>
      </c>
      <c r="M1845" s="5">
        <f t="shared" si="357"/>
        <v>0</v>
      </c>
      <c r="N1845" s="5">
        <f t="shared" si="358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359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355"/>
        <v>0</v>
      </c>
      <c r="J1846" s="11"/>
      <c r="K1846" s="11"/>
      <c r="L1846">
        <f t="shared" si="356"/>
        <v>0</v>
      </c>
      <c r="M1846" s="5">
        <f t="shared" si="357"/>
        <v>0</v>
      </c>
      <c r="N1846" s="5">
        <f t="shared" si="358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359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355"/>
        <v>0</v>
      </c>
      <c r="J1847" s="11"/>
      <c r="K1847" s="11"/>
      <c r="L1847">
        <f t="shared" si="356"/>
        <v>0</v>
      </c>
      <c r="M1847" s="5">
        <f t="shared" si="357"/>
        <v>0</v>
      </c>
      <c r="N1847" s="5">
        <f t="shared" si="358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359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355"/>
        <v>0</v>
      </c>
      <c r="J1848" s="11"/>
      <c r="K1848" s="11"/>
      <c r="L1848">
        <f t="shared" si="356"/>
        <v>0</v>
      </c>
      <c r="M1848" s="5">
        <f t="shared" si="357"/>
        <v>0</v>
      </c>
      <c r="N1848" s="5">
        <f t="shared" si="358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359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355"/>
        <v>0</v>
      </c>
      <c r="J1849" s="11"/>
      <c r="K1849" s="11"/>
      <c r="L1849">
        <f t="shared" si="356"/>
        <v>0</v>
      </c>
      <c r="M1849" s="5">
        <f t="shared" si="357"/>
        <v>0</v>
      </c>
      <c r="N1849" s="5">
        <f t="shared" si="358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359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355"/>
        <v>90</v>
      </c>
      <c r="J1850" s="11">
        <v>0.89583333333333337</v>
      </c>
      <c r="K1850" s="11">
        <v>0.95833333333333337</v>
      </c>
      <c r="L1850">
        <f t="shared" si="356"/>
        <v>5</v>
      </c>
      <c r="M1850" s="5">
        <f t="shared" si="357"/>
        <v>45462.895833333336</v>
      </c>
      <c r="N1850" s="5">
        <f t="shared" si="358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359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355"/>
        <v>0</v>
      </c>
      <c r="J1851" s="11"/>
      <c r="K1851" s="11"/>
      <c r="L1851">
        <f t="shared" si="356"/>
        <v>0</v>
      </c>
      <c r="M1851" s="5">
        <f t="shared" si="357"/>
        <v>0</v>
      </c>
      <c r="N1851" s="5">
        <f t="shared" si="358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359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355"/>
        <v>0</v>
      </c>
      <c r="J1852" s="11"/>
      <c r="K1852" s="11"/>
      <c r="L1852">
        <f t="shared" si="356"/>
        <v>0</v>
      </c>
      <c r="M1852" s="5">
        <f t="shared" si="357"/>
        <v>0</v>
      </c>
      <c r="N1852" s="5">
        <f t="shared" si="358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359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355"/>
        <v>30.000000000000053</v>
      </c>
      <c r="J1853" s="11">
        <v>0.875</v>
      </c>
      <c r="K1853" s="11">
        <v>0.89583333333333337</v>
      </c>
      <c r="L1853">
        <f t="shared" si="356"/>
        <v>4</v>
      </c>
      <c r="M1853" s="5">
        <f t="shared" si="357"/>
        <v>45462.875</v>
      </c>
      <c r="N1853" s="5">
        <f t="shared" si="358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359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355"/>
        <v>0</v>
      </c>
      <c r="J1854" s="11"/>
      <c r="K1854" s="11"/>
      <c r="L1854">
        <f t="shared" si="356"/>
        <v>0</v>
      </c>
      <c r="M1854" s="5">
        <f t="shared" si="357"/>
        <v>0</v>
      </c>
      <c r="N1854" s="5">
        <f t="shared" si="358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359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355"/>
        <v>0</v>
      </c>
      <c r="L1855">
        <f t="shared" si="356"/>
        <v>0</v>
      </c>
      <c r="M1855" s="5">
        <f t="shared" si="357"/>
        <v>0</v>
      </c>
      <c r="N1855" s="5">
        <f t="shared" si="358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359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355"/>
        <v>0</v>
      </c>
      <c r="J1856" s="11"/>
      <c r="K1856" s="11"/>
      <c r="L1856">
        <f t="shared" si="356"/>
        <v>0</v>
      </c>
      <c r="M1856" s="5">
        <f t="shared" si="357"/>
        <v>0</v>
      </c>
      <c r="N1856" s="5">
        <f t="shared" si="358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359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355"/>
        <v>0</v>
      </c>
      <c r="J1857" s="11"/>
      <c r="K1857" s="11"/>
      <c r="L1857">
        <f t="shared" si="356"/>
        <v>0</v>
      </c>
      <c r="M1857" s="5">
        <f t="shared" si="357"/>
        <v>0</v>
      </c>
      <c r="N1857" s="5">
        <f t="shared" si="358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359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355"/>
        <v>270</v>
      </c>
      <c r="J1858" s="11">
        <v>0.52083333333333337</v>
      </c>
      <c r="K1858" s="11">
        <v>0.70833333333333337</v>
      </c>
      <c r="L1858">
        <f t="shared" si="356"/>
        <v>4</v>
      </c>
      <c r="M1858" s="5">
        <f t="shared" si="357"/>
        <v>45462.520833333336</v>
      </c>
      <c r="N1858" s="5">
        <f t="shared" si="358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359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355"/>
        <v>0</v>
      </c>
      <c r="J1859" s="11"/>
      <c r="K1859" s="11"/>
      <c r="L1859">
        <f t="shared" si="356"/>
        <v>0</v>
      </c>
      <c r="M1859" s="5">
        <f t="shared" si="357"/>
        <v>0</v>
      </c>
      <c r="N1859" s="5">
        <f t="shared" si="358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359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355"/>
        <v>0</v>
      </c>
      <c r="J1860" s="11"/>
      <c r="K1860" s="11"/>
      <c r="L1860">
        <f t="shared" si="356"/>
        <v>0</v>
      </c>
      <c r="M1860" s="5">
        <f t="shared" si="357"/>
        <v>0</v>
      </c>
      <c r="N1860" s="5">
        <f t="shared" si="358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359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355"/>
        <v>0</v>
      </c>
      <c r="J1861" s="11"/>
      <c r="K1861" s="11"/>
      <c r="L1861">
        <f t="shared" si="356"/>
        <v>0</v>
      </c>
      <c r="M1861" s="5">
        <f t="shared" si="357"/>
        <v>0</v>
      </c>
      <c r="N1861" s="5">
        <f t="shared" si="358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359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355"/>
        <v>0</v>
      </c>
      <c r="J1862" s="11"/>
      <c r="K1862" s="11"/>
      <c r="L1862">
        <f t="shared" si="356"/>
        <v>0</v>
      </c>
      <c r="M1862" s="5">
        <f t="shared" si="357"/>
        <v>0</v>
      </c>
      <c r="N1862" s="5">
        <f t="shared" si="358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359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355"/>
        <v>0</v>
      </c>
      <c r="L1863">
        <f t="shared" si="356"/>
        <v>0</v>
      </c>
      <c r="M1863" s="5">
        <f t="shared" si="357"/>
        <v>0</v>
      </c>
      <c r="N1863" s="5">
        <f t="shared" si="358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359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355"/>
        <v>0</v>
      </c>
      <c r="J1864" s="11"/>
      <c r="K1864" s="11"/>
      <c r="L1864">
        <f t="shared" si="356"/>
        <v>0</v>
      </c>
      <c r="M1864" s="5">
        <f t="shared" si="357"/>
        <v>0</v>
      </c>
      <c r="N1864" s="5">
        <f t="shared" si="358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359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355"/>
        <v>0</v>
      </c>
      <c r="J1865" s="11"/>
      <c r="K1865" s="11"/>
      <c r="L1865">
        <f t="shared" si="356"/>
        <v>0</v>
      </c>
      <c r="M1865" s="5">
        <f t="shared" si="357"/>
        <v>0</v>
      </c>
      <c r="N1865" s="5">
        <f t="shared" si="358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359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355"/>
        <v>0</v>
      </c>
      <c r="J1866" s="11"/>
      <c r="K1866" s="11"/>
      <c r="L1866">
        <f t="shared" si="356"/>
        <v>0</v>
      </c>
      <c r="M1866" s="5">
        <f t="shared" si="357"/>
        <v>0</v>
      </c>
      <c r="N1866" s="5">
        <f t="shared" si="358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359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355"/>
        <v>0</v>
      </c>
      <c r="J1867" s="11"/>
      <c r="K1867" s="11"/>
      <c r="L1867">
        <f t="shared" si="356"/>
        <v>0</v>
      </c>
      <c r="M1867" s="5">
        <f t="shared" si="357"/>
        <v>0</v>
      </c>
      <c r="N1867" s="5">
        <f t="shared" si="358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359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355"/>
        <v>0</v>
      </c>
      <c r="J1868" s="11"/>
      <c r="K1868" s="11"/>
      <c r="L1868">
        <f t="shared" si="356"/>
        <v>0</v>
      </c>
      <c r="M1868" s="5">
        <f t="shared" si="357"/>
        <v>0</v>
      </c>
      <c r="N1868" s="5">
        <f t="shared" si="358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359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355"/>
        <v>0</v>
      </c>
      <c r="J1869" s="11"/>
      <c r="K1869" s="11"/>
      <c r="L1869">
        <f t="shared" si="356"/>
        <v>0</v>
      </c>
      <c r="M1869" s="5">
        <f t="shared" si="357"/>
        <v>0</v>
      </c>
      <c r="N1869" s="5">
        <f t="shared" si="358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359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355"/>
        <v>0</v>
      </c>
      <c r="J1870" s="11"/>
      <c r="K1870" s="11"/>
      <c r="L1870">
        <f t="shared" si="356"/>
        <v>0</v>
      </c>
      <c r="M1870" s="5">
        <f t="shared" si="357"/>
        <v>0</v>
      </c>
      <c r="N1870" s="5">
        <f t="shared" si="358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359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355"/>
        <v>40.000000000000014</v>
      </c>
      <c r="J1871" s="11">
        <v>0.86805555555555558</v>
      </c>
      <c r="K1871" s="11">
        <v>0.89583333333333337</v>
      </c>
      <c r="L1871">
        <f t="shared" si="356"/>
        <v>2</v>
      </c>
      <c r="M1871" s="5">
        <f t="shared" si="357"/>
        <v>45462.868055555555</v>
      </c>
      <c r="N1871" s="5">
        <f t="shared" si="358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359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355"/>
        <v>0</v>
      </c>
      <c r="J1872" s="11"/>
      <c r="K1872" s="11"/>
      <c r="L1872">
        <f t="shared" si="356"/>
        <v>0</v>
      </c>
      <c r="M1872" s="5">
        <f t="shared" si="357"/>
        <v>0</v>
      </c>
      <c r="N1872" s="5">
        <f t="shared" si="358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359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355"/>
        <v>0</v>
      </c>
      <c r="J1873" s="11"/>
      <c r="K1873" s="11"/>
      <c r="L1873">
        <f t="shared" si="356"/>
        <v>0</v>
      </c>
      <c r="M1873" s="5">
        <f t="shared" si="357"/>
        <v>0</v>
      </c>
      <c r="N1873" s="5">
        <f t="shared" si="358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359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355"/>
        <v>9.9999999999999645</v>
      </c>
      <c r="J1874" s="11">
        <v>0.4826388888888889</v>
      </c>
      <c r="K1874" s="11">
        <v>0.48958333333333331</v>
      </c>
      <c r="L1874">
        <f t="shared" si="356"/>
        <v>0</v>
      </c>
      <c r="M1874" s="5">
        <f t="shared" si="357"/>
        <v>45462.482638888891</v>
      </c>
      <c r="N1874" s="5">
        <f t="shared" si="358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359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355"/>
        <v>14.999999999999947</v>
      </c>
      <c r="J1875" s="11">
        <v>0.75</v>
      </c>
      <c r="K1875" s="11">
        <v>0.76041666666666663</v>
      </c>
      <c r="L1875">
        <f t="shared" si="356"/>
        <v>0</v>
      </c>
      <c r="M1875" s="5">
        <f t="shared" si="357"/>
        <v>45462.75</v>
      </c>
      <c r="N1875" s="5">
        <f t="shared" si="358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359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355"/>
        <v>9.9999999999999645</v>
      </c>
      <c r="J1876" s="11">
        <v>0.74305555555555558</v>
      </c>
      <c r="K1876" s="11">
        <v>0.75</v>
      </c>
      <c r="L1876">
        <f t="shared" si="356"/>
        <v>0</v>
      </c>
      <c r="M1876" s="5">
        <f t="shared" si="357"/>
        <v>45462.743055555555</v>
      </c>
      <c r="N1876" s="5">
        <f t="shared" si="358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359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355"/>
        <v>14.999999999999947</v>
      </c>
      <c r="J1877" s="11">
        <v>0.41666666666666669</v>
      </c>
      <c r="K1877" s="11">
        <v>0.42708333333333331</v>
      </c>
      <c r="L1877">
        <f t="shared" si="356"/>
        <v>0</v>
      </c>
      <c r="M1877" s="5">
        <f t="shared" si="357"/>
        <v>45462.416666666664</v>
      </c>
      <c r="N1877" s="5">
        <f t="shared" si="358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359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355"/>
        <v>60.000000000000028</v>
      </c>
      <c r="J1878" s="11">
        <v>0.4375</v>
      </c>
      <c r="K1878" s="11">
        <v>0.47916666666666669</v>
      </c>
      <c r="L1878">
        <f t="shared" si="356"/>
        <v>5</v>
      </c>
      <c r="M1878" s="5">
        <f t="shared" si="357"/>
        <v>45462.4375</v>
      </c>
      <c r="N1878" s="5">
        <f t="shared" si="358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359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355"/>
        <v>0</v>
      </c>
      <c r="J1879" s="11"/>
      <c r="K1879" s="11"/>
      <c r="L1879">
        <f t="shared" si="356"/>
        <v>0</v>
      </c>
      <c r="M1879" s="5">
        <f t="shared" si="357"/>
        <v>0</v>
      </c>
      <c r="N1879" s="5">
        <f t="shared" si="358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359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355"/>
        <v>0</v>
      </c>
      <c r="J1880" s="11"/>
      <c r="K1880" s="11"/>
      <c r="L1880">
        <f t="shared" si="356"/>
        <v>0</v>
      </c>
      <c r="M1880" s="5">
        <f t="shared" si="357"/>
        <v>0</v>
      </c>
      <c r="N1880" s="5">
        <f t="shared" si="358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359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355"/>
        <v>0</v>
      </c>
      <c r="J1881" s="11"/>
      <c r="K1881" s="11"/>
      <c r="L1881">
        <f t="shared" si="356"/>
        <v>0</v>
      </c>
      <c r="M1881" s="5">
        <f t="shared" si="357"/>
        <v>0</v>
      </c>
      <c r="N1881" s="5">
        <f t="shared" si="358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359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355"/>
        <v>0</v>
      </c>
      <c r="J1882" s="11"/>
      <c r="K1882" s="11"/>
      <c r="L1882">
        <f t="shared" si="356"/>
        <v>0</v>
      </c>
      <c r="M1882" s="5">
        <f t="shared" si="357"/>
        <v>0</v>
      </c>
      <c r="N1882" s="5">
        <f t="shared" si="358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359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355"/>
        <v>0</v>
      </c>
      <c r="J1883" s="11"/>
      <c r="K1883" s="11"/>
      <c r="L1883">
        <f t="shared" si="356"/>
        <v>0</v>
      </c>
      <c r="M1883" s="5">
        <f t="shared" si="357"/>
        <v>0</v>
      </c>
      <c r="N1883" s="5">
        <f t="shared" si="358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359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355"/>
        <v>0</v>
      </c>
      <c r="J1884" s="11"/>
      <c r="K1884" s="11"/>
      <c r="L1884">
        <f t="shared" si="356"/>
        <v>0</v>
      </c>
      <c r="M1884" s="5">
        <f t="shared" si="357"/>
        <v>0</v>
      </c>
      <c r="N1884" s="5">
        <f t="shared" si="358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359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355"/>
        <v>0</v>
      </c>
      <c r="J1885" s="11"/>
      <c r="K1885" s="11"/>
      <c r="L1885">
        <f t="shared" si="356"/>
        <v>0</v>
      </c>
      <c r="M1885" s="5">
        <f t="shared" si="357"/>
        <v>0</v>
      </c>
      <c r="N1885" s="5">
        <f t="shared" si="358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359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355"/>
        <v>0</v>
      </c>
      <c r="J1886" s="11"/>
      <c r="K1886" s="11"/>
      <c r="L1886">
        <f t="shared" si="356"/>
        <v>0</v>
      </c>
      <c r="M1886" s="5">
        <f t="shared" si="357"/>
        <v>0</v>
      </c>
      <c r="N1886" s="5">
        <f t="shared" si="358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359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355"/>
        <v>0</v>
      </c>
      <c r="J1887" s="11"/>
      <c r="K1887" s="11"/>
      <c r="L1887">
        <f t="shared" si="356"/>
        <v>0</v>
      </c>
      <c r="M1887" s="5">
        <f t="shared" si="357"/>
        <v>0</v>
      </c>
      <c r="N1887" s="5">
        <f t="shared" si="358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359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355"/>
        <v>45</v>
      </c>
      <c r="J1888" s="11">
        <v>0.3125</v>
      </c>
      <c r="K1888" s="11">
        <v>0.34375</v>
      </c>
      <c r="L1888">
        <f t="shared" si="356"/>
        <v>5</v>
      </c>
      <c r="M1888" s="5">
        <f t="shared" si="357"/>
        <v>45463.3125</v>
      </c>
      <c r="N1888" s="5">
        <f t="shared" si="358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359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355"/>
        <v>0</v>
      </c>
      <c r="J1889" s="11"/>
      <c r="K1889" s="11"/>
      <c r="L1889">
        <f t="shared" si="356"/>
        <v>0</v>
      </c>
      <c r="M1889" s="5">
        <f t="shared" si="357"/>
        <v>0</v>
      </c>
      <c r="N1889" s="5">
        <f t="shared" si="358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359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355"/>
        <v>0</v>
      </c>
      <c r="J1890" s="11"/>
      <c r="K1890" s="11"/>
      <c r="L1890">
        <f t="shared" si="356"/>
        <v>0</v>
      </c>
      <c r="M1890" s="5">
        <f t="shared" si="357"/>
        <v>0</v>
      </c>
      <c r="N1890" s="5">
        <f t="shared" si="358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359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355"/>
        <v>0</v>
      </c>
      <c r="J1891" s="11"/>
      <c r="K1891" s="11"/>
      <c r="L1891">
        <f t="shared" si="356"/>
        <v>0</v>
      </c>
      <c r="M1891" s="5">
        <f t="shared" si="357"/>
        <v>0</v>
      </c>
      <c r="N1891" s="5">
        <f t="shared" si="358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359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355"/>
        <v>0</v>
      </c>
      <c r="J1892" s="11"/>
      <c r="K1892" s="11"/>
      <c r="L1892">
        <f t="shared" si="356"/>
        <v>0</v>
      </c>
      <c r="M1892" s="5">
        <f t="shared" si="357"/>
        <v>0</v>
      </c>
      <c r="N1892" s="5">
        <f t="shared" si="358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359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355"/>
        <v>0</v>
      </c>
      <c r="J1893" s="11"/>
      <c r="K1893" s="11"/>
      <c r="L1893">
        <f t="shared" si="356"/>
        <v>0</v>
      </c>
      <c r="M1893" s="5">
        <f t="shared" si="357"/>
        <v>0</v>
      </c>
      <c r="N1893" s="5">
        <f t="shared" si="358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359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355"/>
        <v>0</v>
      </c>
      <c r="J1894" s="11"/>
      <c r="K1894" s="11"/>
      <c r="L1894">
        <f t="shared" si="356"/>
        <v>0</v>
      </c>
      <c r="M1894" s="5">
        <f t="shared" si="357"/>
        <v>0</v>
      </c>
      <c r="N1894" s="5">
        <f t="shared" si="358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359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355"/>
        <v>0</v>
      </c>
      <c r="L1895">
        <f t="shared" si="356"/>
        <v>0</v>
      </c>
      <c r="M1895" s="5">
        <f t="shared" si="357"/>
        <v>0</v>
      </c>
      <c r="N1895" s="5">
        <f t="shared" si="358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359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355"/>
        <v>0</v>
      </c>
      <c r="J1896" s="11"/>
      <c r="K1896" s="11"/>
      <c r="L1896">
        <f t="shared" si="356"/>
        <v>0</v>
      </c>
      <c r="M1896" s="5">
        <f t="shared" si="357"/>
        <v>0</v>
      </c>
      <c r="N1896" s="5">
        <f t="shared" si="358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359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355"/>
        <v>0</v>
      </c>
      <c r="J1897" s="11"/>
      <c r="K1897" s="11"/>
      <c r="L1897">
        <f t="shared" si="356"/>
        <v>0</v>
      </c>
      <c r="M1897" s="5">
        <f t="shared" si="357"/>
        <v>0</v>
      </c>
      <c r="N1897" s="5">
        <f t="shared" si="358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359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355"/>
        <v>140.00000000000006</v>
      </c>
      <c r="J1898" s="11">
        <v>0.45833333333333331</v>
      </c>
      <c r="K1898" s="11">
        <v>0.55555555555555558</v>
      </c>
      <c r="L1898">
        <f t="shared" si="356"/>
        <v>4</v>
      </c>
      <c r="M1898" s="5">
        <f t="shared" si="357"/>
        <v>45463.458333333336</v>
      </c>
      <c r="N1898" s="5">
        <f t="shared" si="358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359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355"/>
        <v>0</v>
      </c>
      <c r="J1899" s="11"/>
      <c r="K1899" s="11"/>
      <c r="L1899">
        <f t="shared" si="356"/>
        <v>0</v>
      </c>
      <c r="M1899" s="5">
        <f t="shared" si="357"/>
        <v>0</v>
      </c>
      <c r="N1899" s="5">
        <f t="shared" si="358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359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360">IF(J1900=0, 0, (K1900-J1900)*1440)</f>
        <v>0</v>
      </c>
      <c r="J1900" s="11"/>
      <c r="K1900" s="11"/>
      <c r="L1900">
        <f t="shared" ref="L1900:L1918" si="361">IF(I1900&gt;0, G1900, 0)</f>
        <v>0</v>
      </c>
      <c r="M1900" s="5">
        <f t="shared" ref="M1900:M1918" si="362">IF(I1900=0,0,A1900+J1900)</f>
        <v>0</v>
      </c>
      <c r="N1900" s="5">
        <f t="shared" ref="N1900:N1918" si="363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364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360"/>
        <v>0</v>
      </c>
      <c r="J1901" s="11"/>
      <c r="K1901" s="11"/>
      <c r="L1901">
        <f t="shared" si="361"/>
        <v>0</v>
      </c>
      <c r="M1901" s="5">
        <f t="shared" si="362"/>
        <v>0</v>
      </c>
      <c r="N1901" s="5">
        <f t="shared" si="363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364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360"/>
        <v>0</v>
      </c>
      <c r="J1902" s="11"/>
      <c r="K1902" s="11"/>
      <c r="L1902">
        <f t="shared" si="361"/>
        <v>0</v>
      </c>
      <c r="M1902" s="5">
        <f t="shared" si="362"/>
        <v>0</v>
      </c>
      <c r="N1902" s="5">
        <f t="shared" si="363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364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360"/>
        <v>0</v>
      </c>
      <c r="L1903">
        <f t="shared" si="361"/>
        <v>0</v>
      </c>
      <c r="M1903" s="5">
        <f t="shared" si="362"/>
        <v>0</v>
      </c>
      <c r="N1903" s="5">
        <f t="shared" si="363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364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360"/>
        <v>0</v>
      </c>
      <c r="J1904" s="11"/>
      <c r="K1904" s="11"/>
      <c r="L1904">
        <f t="shared" si="361"/>
        <v>0</v>
      </c>
      <c r="M1904" s="5">
        <f t="shared" si="362"/>
        <v>0</v>
      </c>
      <c r="N1904" s="5">
        <f t="shared" si="363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364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360"/>
        <v>0</v>
      </c>
      <c r="J1905" s="11"/>
      <c r="K1905" s="11"/>
      <c r="L1905">
        <f t="shared" si="361"/>
        <v>0</v>
      </c>
      <c r="M1905" s="5">
        <f t="shared" si="362"/>
        <v>0</v>
      </c>
      <c r="N1905" s="5">
        <f t="shared" si="363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364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360"/>
        <v>0</v>
      </c>
      <c r="J1906" s="11"/>
      <c r="K1906" s="11"/>
      <c r="L1906">
        <f t="shared" si="361"/>
        <v>0</v>
      </c>
      <c r="M1906" s="5">
        <f t="shared" si="362"/>
        <v>0</v>
      </c>
      <c r="N1906" s="5">
        <f t="shared" si="363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364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360"/>
        <v>0</v>
      </c>
      <c r="J1907" s="11"/>
      <c r="K1907" s="11"/>
      <c r="L1907">
        <f t="shared" si="361"/>
        <v>0</v>
      </c>
      <c r="M1907" s="5">
        <f t="shared" si="362"/>
        <v>0</v>
      </c>
      <c r="N1907" s="5">
        <f t="shared" si="363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364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360"/>
        <v>0</v>
      </c>
      <c r="J1908" s="11"/>
      <c r="K1908" s="11"/>
      <c r="L1908">
        <f t="shared" si="361"/>
        <v>0</v>
      </c>
      <c r="M1908" s="5">
        <f t="shared" si="362"/>
        <v>0</v>
      </c>
      <c r="N1908" s="5">
        <f t="shared" si="363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364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360"/>
        <v>0</v>
      </c>
      <c r="J1909" s="11"/>
      <c r="K1909" s="11"/>
      <c r="L1909">
        <f t="shared" si="361"/>
        <v>0</v>
      </c>
      <c r="M1909" s="5">
        <f t="shared" si="362"/>
        <v>0</v>
      </c>
      <c r="N1909" s="5">
        <f t="shared" si="363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364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360"/>
        <v>0</v>
      </c>
      <c r="J1910" s="11"/>
      <c r="K1910" s="11"/>
      <c r="L1910">
        <f t="shared" si="361"/>
        <v>0</v>
      </c>
      <c r="M1910" s="5">
        <f t="shared" si="362"/>
        <v>0</v>
      </c>
      <c r="N1910" s="5">
        <f t="shared" si="363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364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360"/>
        <v>0</v>
      </c>
      <c r="J1911" s="11"/>
      <c r="K1911" s="11"/>
      <c r="L1911">
        <f t="shared" si="361"/>
        <v>0</v>
      </c>
      <c r="M1911" s="5">
        <f t="shared" si="362"/>
        <v>0</v>
      </c>
      <c r="N1911" s="5">
        <f t="shared" si="363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364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360"/>
        <v>0</v>
      </c>
      <c r="J1912" s="11"/>
      <c r="K1912" s="11"/>
      <c r="L1912">
        <f t="shared" si="361"/>
        <v>0</v>
      </c>
      <c r="M1912" s="5">
        <f t="shared" si="362"/>
        <v>0</v>
      </c>
      <c r="N1912" s="5">
        <f t="shared" si="363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364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360"/>
        <v>0</v>
      </c>
      <c r="J1913" s="11"/>
      <c r="K1913" s="11"/>
      <c r="L1913">
        <f t="shared" si="361"/>
        <v>0</v>
      </c>
      <c r="M1913" s="5">
        <f t="shared" si="362"/>
        <v>0</v>
      </c>
      <c r="N1913" s="5">
        <f t="shared" si="363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364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360"/>
        <v>0</v>
      </c>
      <c r="J1914" s="11"/>
      <c r="K1914" s="11"/>
      <c r="L1914">
        <f t="shared" si="361"/>
        <v>0</v>
      </c>
      <c r="M1914" s="5">
        <f t="shared" si="362"/>
        <v>0</v>
      </c>
      <c r="N1914" s="5">
        <f t="shared" si="363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364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360"/>
        <v>0</v>
      </c>
      <c r="J1915" s="11"/>
      <c r="K1915" s="11"/>
      <c r="L1915">
        <f t="shared" si="361"/>
        <v>0</v>
      </c>
      <c r="M1915" s="5">
        <f t="shared" si="362"/>
        <v>0</v>
      </c>
      <c r="N1915" s="5">
        <f t="shared" si="363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364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360"/>
        <v>0</v>
      </c>
      <c r="J1916" s="11"/>
      <c r="K1916" s="11"/>
      <c r="L1916">
        <f t="shared" si="361"/>
        <v>0</v>
      </c>
      <c r="M1916" s="5">
        <f t="shared" si="362"/>
        <v>0</v>
      </c>
      <c r="N1916" s="5">
        <f t="shared" si="363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364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360"/>
        <v>0</v>
      </c>
      <c r="J1917" s="11"/>
      <c r="K1917" s="11"/>
      <c r="L1917">
        <f t="shared" si="361"/>
        <v>0</v>
      </c>
      <c r="M1917" s="5">
        <f t="shared" si="362"/>
        <v>0</v>
      </c>
      <c r="N1917" s="5">
        <f t="shared" si="363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364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360"/>
        <v>40.000000000000014</v>
      </c>
      <c r="J1918" s="11">
        <v>0.34722222222222221</v>
      </c>
      <c r="K1918" s="11">
        <v>0.375</v>
      </c>
      <c r="L1918">
        <f t="shared" si="361"/>
        <v>0</v>
      </c>
      <c r="M1918" s="5">
        <f t="shared" si="362"/>
        <v>45463.347222222219</v>
      </c>
      <c r="N1918" s="5">
        <f t="shared" si="363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364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365">ROUND(E1919*(1/(F1919/60)),0)</f>
        <v>15</v>
      </c>
      <c r="H1919" s="12">
        <f>F1919*(1/(G1919/60))</f>
        <v>80</v>
      </c>
      <c r="I1919" s="7">
        <f t="shared" si="360"/>
        <v>25.000000000000071</v>
      </c>
      <c r="J1919" s="11">
        <v>0.51388888888888884</v>
      </c>
      <c r="K1919" s="11">
        <v>0.53125</v>
      </c>
      <c r="L1919">
        <f t="shared" ref="L1919" si="366">IF(I1919&gt;0, G1919, 0)</f>
        <v>15</v>
      </c>
      <c r="M1919" s="5">
        <f t="shared" ref="M1919" si="367">IF(I1919=0,0,A1919+J1919)</f>
        <v>45537.513888888891</v>
      </c>
      <c r="N1919" s="5">
        <f t="shared" ref="N1919" si="368"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 t="shared" ref="S1919" si="369"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365"/>
        <v>16</v>
      </c>
      <c r="I1920" s="7">
        <f t="shared" ref="I1920:I1944" si="370">IF(J1920=0, 0, (K1920-J1920)*1440)</f>
        <v>0</v>
      </c>
      <c r="L1920">
        <f t="shared" ref="L1920:L1944" si="371">IF(I1920&gt;0, G1920, 0)</f>
        <v>0</v>
      </c>
      <c r="M1920" s="5">
        <f t="shared" ref="M1920:M1944" si="372">IF(I1920=0,0,A1920+J1920)</f>
        <v>0</v>
      </c>
      <c r="N1920" s="5">
        <f t="shared" ref="N1920:N1944" si="373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374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365"/>
        <v>12</v>
      </c>
      <c r="I1921" s="7">
        <f t="shared" si="370"/>
        <v>0</v>
      </c>
      <c r="L1921">
        <f t="shared" si="371"/>
        <v>0</v>
      </c>
      <c r="M1921" s="5">
        <f t="shared" si="372"/>
        <v>0</v>
      </c>
      <c r="N1921" s="5">
        <f t="shared" si="373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374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365"/>
        <v>12</v>
      </c>
      <c r="I1922" s="7">
        <f t="shared" si="370"/>
        <v>4.9999999999999822</v>
      </c>
      <c r="J1922" s="11">
        <v>0.53819444444444442</v>
      </c>
      <c r="K1922" s="11">
        <v>0.54166666666666663</v>
      </c>
      <c r="L1922">
        <f t="shared" si="371"/>
        <v>12</v>
      </c>
      <c r="M1922" s="5">
        <f t="shared" si="372"/>
        <v>45537.538194444445</v>
      </c>
      <c r="N1922" s="5">
        <f t="shared" si="373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374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365"/>
        <v>12</v>
      </c>
      <c r="I1923" s="7">
        <f t="shared" si="370"/>
        <v>4.9999999999999822</v>
      </c>
      <c r="J1923" s="11">
        <v>0.53125</v>
      </c>
      <c r="K1923" s="11">
        <v>0.53472222222222221</v>
      </c>
      <c r="L1923">
        <f t="shared" si="371"/>
        <v>12</v>
      </c>
      <c r="M1923" s="5">
        <f t="shared" si="372"/>
        <v>45537.53125</v>
      </c>
      <c r="N1923" s="5">
        <f t="shared" si="373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374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365"/>
        <v>12</v>
      </c>
      <c r="I1924" s="7">
        <f t="shared" si="370"/>
        <v>4.9999999999999822</v>
      </c>
      <c r="J1924" s="11">
        <v>0.53819444444444442</v>
      </c>
      <c r="K1924" s="11">
        <v>0.54166666666666663</v>
      </c>
      <c r="L1924">
        <f t="shared" si="371"/>
        <v>12</v>
      </c>
      <c r="M1924" s="5">
        <f t="shared" si="372"/>
        <v>45537.538194444445</v>
      </c>
      <c r="N1924" s="5">
        <f t="shared" si="373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374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365"/>
        <v>9</v>
      </c>
      <c r="I1925" s="7">
        <f t="shared" si="370"/>
        <v>4.9999999999999822</v>
      </c>
      <c r="J1925" s="11">
        <v>0.54861111111111116</v>
      </c>
      <c r="K1925" s="11">
        <v>0.55208333333333337</v>
      </c>
      <c r="L1925">
        <f t="shared" si="371"/>
        <v>9</v>
      </c>
      <c r="M1925" s="5">
        <f t="shared" si="372"/>
        <v>45537.548611111109</v>
      </c>
      <c r="N1925" s="5">
        <f t="shared" si="373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374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365"/>
        <v>9</v>
      </c>
      <c r="I1926" s="7">
        <f t="shared" si="370"/>
        <v>0</v>
      </c>
      <c r="J1926" s="11"/>
      <c r="K1926" s="11"/>
      <c r="L1926">
        <f t="shared" si="371"/>
        <v>0</v>
      </c>
      <c r="M1926" s="5">
        <f t="shared" si="372"/>
        <v>0</v>
      </c>
      <c r="N1926" s="5">
        <f t="shared" si="373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374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365"/>
        <v>8</v>
      </c>
      <c r="I1927" s="7">
        <f t="shared" si="370"/>
        <v>60.000000000000028</v>
      </c>
      <c r="J1927" s="11">
        <v>0.45833333333333331</v>
      </c>
      <c r="K1927" s="11">
        <v>0.5</v>
      </c>
      <c r="L1927">
        <f t="shared" si="371"/>
        <v>8</v>
      </c>
      <c r="M1927" s="5">
        <f t="shared" si="372"/>
        <v>45537.458333333336</v>
      </c>
      <c r="N1927" s="5">
        <f t="shared" si="373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374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365"/>
        <v>8</v>
      </c>
      <c r="I1928" s="7">
        <f t="shared" si="370"/>
        <v>0</v>
      </c>
      <c r="L1928">
        <f t="shared" si="371"/>
        <v>0</v>
      </c>
      <c r="M1928" s="5">
        <f t="shared" si="372"/>
        <v>0</v>
      </c>
      <c r="N1928" s="5">
        <f t="shared" si="373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374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365"/>
        <v>6</v>
      </c>
      <c r="I1929" s="7">
        <f t="shared" si="370"/>
        <v>0</v>
      </c>
      <c r="L1929">
        <f t="shared" si="371"/>
        <v>0</v>
      </c>
      <c r="M1929" s="5">
        <f t="shared" si="372"/>
        <v>0</v>
      </c>
      <c r="N1929" s="5">
        <f t="shared" si="373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374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365"/>
        <v>6</v>
      </c>
      <c r="I1930" s="7">
        <f t="shared" si="370"/>
        <v>4.9999999999999822</v>
      </c>
      <c r="J1930" s="11">
        <v>0.53472222222222221</v>
      </c>
      <c r="K1930" s="11">
        <v>0.53819444444444442</v>
      </c>
      <c r="L1930">
        <f t="shared" si="371"/>
        <v>6</v>
      </c>
      <c r="M1930" s="5">
        <f t="shared" si="372"/>
        <v>45537.534722222219</v>
      </c>
      <c r="N1930" s="5">
        <f t="shared" si="373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374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365"/>
        <v>5</v>
      </c>
      <c r="I1931" s="7">
        <f t="shared" si="370"/>
        <v>0</v>
      </c>
      <c r="L1931">
        <f t="shared" si="371"/>
        <v>0</v>
      </c>
      <c r="M1931" s="5">
        <f t="shared" si="372"/>
        <v>0</v>
      </c>
      <c r="N1931" s="5">
        <f t="shared" si="373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374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365"/>
        <v>5</v>
      </c>
      <c r="I1932" s="7">
        <f t="shared" si="370"/>
        <v>40.000000000000014</v>
      </c>
      <c r="J1932" s="11">
        <v>0.3125</v>
      </c>
      <c r="K1932" s="11">
        <v>0.34027777777777779</v>
      </c>
      <c r="L1932">
        <f t="shared" si="371"/>
        <v>5</v>
      </c>
      <c r="M1932" s="5">
        <f t="shared" si="372"/>
        <v>45537.3125</v>
      </c>
      <c r="N1932" s="5">
        <f t="shared" si="373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374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365"/>
        <v>4</v>
      </c>
      <c r="I1933" s="7">
        <f t="shared" si="370"/>
        <v>0</v>
      </c>
      <c r="L1933">
        <f t="shared" si="371"/>
        <v>0</v>
      </c>
      <c r="M1933" s="5">
        <f t="shared" si="372"/>
        <v>0</v>
      </c>
      <c r="N1933" s="5">
        <f t="shared" si="373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374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365"/>
        <v>4</v>
      </c>
      <c r="I1934" s="7">
        <f t="shared" si="370"/>
        <v>0</v>
      </c>
      <c r="L1934">
        <f t="shared" si="371"/>
        <v>0</v>
      </c>
      <c r="M1934" s="5">
        <f t="shared" si="372"/>
        <v>0</v>
      </c>
      <c r="N1934" s="5">
        <f t="shared" si="373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374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365"/>
        <v>2</v>
      </c>
      <c r="I1935" s="7">
        <f t="shared" si="370"/>
        <v>0</v>
      </c>
      <c r="L1935">
        <f t="shared" si="371"/>
        <v>0</v>
      </c>
      <c r="M1935" s="5">
        <f t="shared" si="372"/>
        <v>0</v>
      </c>
      <c r="N1935" s="5">
        <f t="shared" si="373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374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365"/>
        <v>2</v>
      </c>
      <c r="I1936" s="7">
        <f t="shared" si="370"/>
        <v>0</v>
      </c>
      <c r="L1936">
        <f t="shared" si="371"/>
        <v>0</v>
      </c>
      <c r="M1936" s="5">
        <f t="shared" si="372"/>
        <v>0</v>
      </c>
      <c r="N1936" s="5">
        <f t="shared" si="373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374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365"/>
        <v>2</v>
      </c>
      <c r="I1937" s="7">
        <f t="shared" si="370"/>
        <v>0</v>
      </c>
      <c r="L1937">
        <f t="shared" si="371"/>
        <v>0</v>
      </c>
      <c r="M1937" s="5">
        <f t="shared" si="372"/>
        <v>0</v>
      </c>
      <c r="N1937" s="5">
        <f t="shared" si="373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374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365"/>
        <v>2</v>
      </c>
      <c r="I1938" s="7">
        <f t="shared" si="370"/>
        <v>0</v>
      </c>
      <c r="L1938">
        <f t="shared" si="371"/>
        <v>0</v>
      </c>
      <c r="M1938" s="5">
        <f t="shared" si="372"/>
        <v>0</v>
      </c>
      <c r="N1938" s="5">
        <f t="shared" si="373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374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365"/>
        <v>2</v>
      </c>
      <c r="I1939" s="7">
        <f t="shared" si="370"/>
        <v>0</v>
      </c>
      <c r="L1939">
        <f t="shared" si="371"/>
        <v>0</v>
      </c>
      <c r="M1939" s="5">
        <f t="shared" si="372"/>
        <v>0</v>
      </c>
      <c r="N1939" s="5">
        <f t="shared" si="373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374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365"/>
        <v>1</v>
      </c>
      <c r="I1940" s="7">
        <f t="shared" si="370"/>
        <v>0</v>
      </c>
      <c r="L1940">
        <f t="shared" si="371"/>
        <v>0</v>
      </c>
      <c r="M1940" s="5">
        <f t="shared" si="372"/>
        <v>0</v>
      </c>
      <c r="N1940" s="5">
        <f t="shared" si="373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374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365"/>
        <v>0</v>
      </c>
      <c r="I1941" s="7">
        <f t="shared" si="370"/>
        <v>19.999999999999929</v>
      </c>
      <c r="J1941" s="11">
        <v>0.5625</v>
      </c>
      <c r="K1941" s="11">
        <v>0.57638888888888884</v>
      </c>
      <c r="L1941">
        <f t="shared" si="371"/>
        <v>0</v>
      </c>
      <c r="M1941" s="5">
        <f t="shared" si="372"/>
        <v>45537.5625</v>
      </c>
      <c r="N1941" s="5">
        <f t="shared" si="373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374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365"/>
        <v>0</v>
      </c>
      <c r="I1942" s="7">
        <f t="shared" si="370"/>
        <v>0</v>
      </c>
      <c r="L1942">
        <f t="shared" si="371"/>
        <v>0</v>
      </c>
      <c r="M1942" s="5">
        <f t="shared" si="372"/>
        <v>0</v>
      </c>
      <c r="N1942" s="5">
        <f t="shared" si="373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374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365"/>
        <v>0</v>
      </c>
      <c r="I1943" s="7">
        <f t="shared" si="370"/>
        <v>9.9999999999999645</v>
      </c>
      <c r="J1943" s="11">
        <v>0.3888888888888889</v>
      </c>
      <c r="K1943" s="11">
        <v>0.39583333333333331</v>
      </c>
      <c r="L1943">
        <f t="shared" si="371"/>
        <v>0</v>
      </c>
      <c r="M1943" s="5">
        <f t="shared" si="372"/>
        <v>45537.388888888891</v>
      </c>
      <c r="N1943" s="5">
        <f t="shared" si="373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374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365"/>
        <v>1</v>
      </c>
      <c r="I1944" s="7">
        <f t="shared" si="370"/>
        <v>14.999999999999947</v>
      </c>
      <c r="J1944" s="11">
        <v>0.58333333333333337</v>
      </c>
      <c r="K1944" s="11">
        <v>0.59375</v>
      </c>
      <c r="L1944">
        <f t="shared" si="371"/>
        <v>1</v>
      </c>
      <c r="M1944" s="5">
        <f t="shared" si="372"/>
        <v>45537.583333333336</v>
      </c>
      <c r="N1944" s="5">
        <f t="shared" si="373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374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375">ROUND(E1946*(1/(F1946/60)),0)</f>
        <v>15</v>
      </c>
      <c r="H1946" s="12">
        <f>F1946*(1/(G1946/60))</f>
        <v>80</v>
      </c>
      <c r="I1946" s="7">
        <f t="shared" ref="I1946:I1966" si="376">IF(J1946=0, 0, (K1946-J1946)*1440)</f>
        <v>0</v>
      </c>
      <c r="J1946" s="11"/>
      <c r="K1946" s="11"/>
      <c r="L1946">
        <f t="shared" ref="L1946:L1966" si="377">IF(I1946&gt;0, G1946, 0)</f>
        <v>0</v>
      </c>
      <c r="M1946" s="5">
        <f t="shared" ref="M1946:M1966" si="378">IF(I1946=0,0,A1946+J1946)</f>
        <v>0</v>
      </c>
      <c r="N1946" s="5">
        <f t="shared" ref="N1946:N1966" si="379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380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375"/>
        <v>16</v>
      </c>
      <c r="I1947" s="7">
        <f t="shared" si="376"/>
        <v>0</v>
      </c>
      <c r="L1947">
        <f t="shared" si="377"/>
        <v>0</v>
      </c>
      <c r="M1947" s="5">
        <f t="shared" si="378"/>
        <v>0</v>
      </c>
      <c r="N1947" s="5">
        <f t="shared" si="379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380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375"/>
        <v>12</v>
      </c>
      <c r="I1948" s="7">
        <f t="shared" si="376"/>
        <v>0</v>
      </c>
      <c r="L1948">
        <f t="shared" si="377"/>
        <v>0</v>
      </c>
      <c r="M1948" s="5">
        <f t="shared" si="378"/>
        <v>0</v>
      </c>
      <c r="N1948" s="5">
        <f t="shared" si="379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380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375"/>
        <v>6</v>
      </c>
      <c r="I1949" s="7">
        <f t="shared" si="376"/>
        <v>0</v>
      </c>
      <c r="J1949" s="11"/>
      <c r="K1949" s="11"/>
      <c r="L1949">
        <f t="shared" si="377"/>
        <v>0</v>
      </c>
      <c r="M1949" s="5">
        <f t="shared" si="378"/>
        <v>0</v>
      </c>
      <c r="N1949" s="5">
        <f t="shared" si="379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380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375"/>
        <v>6</v>
      </c>
      <c r="I1950" s="7">
        <f t="shared" si="376"/>
        <v>0</v>
      </c>
      <c r="J1950" s="11"/>
      <c r="K1950" s="11"/>
      <c r="L1950">
        <f t="shared" si="377"/>
        <v>0</v>
      </c>
      <c r="M1950" s="5">
        <f t="shared" si="378"/>
        <v>0</v>
      </c>
      <c r="N1950" s="5">
        <f t="shared" si="379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380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375"/>
        <v>9</v>
      </c>
      <c r="I1951" s="7">
        <f t="shared" si="376"/>
        <v>0</v>
      </c>
      <c r="J1951" s="11"/>
      <c r="K1951" s="11"/>
      <c r="L1951">
        <f t="shared" si="377"/>
        <v>0</v>
      </c>
      <c r="M1951" s="5">
        <f t="shared" si="378"/>
        <v>0</v>
      </c>
      <c r="N1951" s="5">
        <f t="shared" si="379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380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375"/>
        <v>8</v>
      </c>
      <c r="I1952" s="7">
        <f t="shared" si="376"/>
        <v>0</v>
      </c>
      <c r="J1952" s="11"/>
      <c r="K1952" s="11"/>
      <c r="L1952">
        <f t="shared" si="377"/>
        <v>0</v>
      </c>
      <c r="M1952" s="5">
        <f t="shared" si="378"/>
        <v>0</v>
      </c>
      <c r="N1952" s="5">
        <f t="shared" si="379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380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375"/>
        <v>6</v>
      </c>
      <c r="I1953" s="7">
        <f t="shared" si="376"/>
        <v>0</v>
      </c>
      <c r="L1953">
        <f t="shared" si="377"/>
        <v>0</v>
      </c>
      <c r="M1953" s="5">
        <f t="shared" si="378"/>
        <v>0</v>
      </c>
      <c r="N1953" s="5">
        <f t="shared" si="379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380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375"/>
        <v>5</v>
      </c>
      <c r="I1954" s="7">
        <f t="shared" si="376"/>
        <v>0</v>
      </c>
      <c r="L1954">
        <f t="shared" si="377"/>
        <v>0</v>
      </c>
      <c r="M1954" s="5">
        <f t="shared" si="378"/>
        <v>0</v>
      </c>
      <c r="N1954" s="5">
        <f t="shared" si="379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380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375"/>
        <v>5</v>
      </c>
      <c r="I1955" s="7">
        <f t="shared" si="376"/>
        <v>0</v>
      </c>
      <c r="J1955" s="11"/>
      <c r="K1955" s="11"/>
      <c r="L1955">
        <f t="shared" si="377"/>
        <v>0</v>
      </c>
      <c r="M1955" s="5">
        <f t="shared" si="378"/>
        <v>0</v>
      </c>
      <c r="N1955" s="5">
        <f t="shared" si="379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380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375"/>
        <v>4</v>
      </c>
      <c r="I1956" s="7">
        <f t="shared" si="376"/>
        <v>0</v>
      </c>
      <c r="L1956">
        <f t="shared" si="377"/>
        <v>0</v>
      </c>
      <c r="M1956" s="5">
        <f t="shared" si="378"/>
        <v>0</v>
      </c>
      <c r="N1956" s="5">
        <f t="shared" si="379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380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375"/>
        <v>4</v>
      </c>
      <c r="I1957" s="7">
        <f t="shared" si="376"/>
        <v>0</v>
      </c>
      <c r="L1957">
        <f t="shared" si="377"/>
        <v>0</v>
      </c>
      <c r="M1957" s="5">
        <f t="shared" si="378"/>
        <v>0</v>
      </c>
      <c r="N1957" s="5">
        <f t="shared" si="379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380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375"/>
        <v>2</v>
      </c>
      <c r="I1958" s="7">
        <f t="shared" si="376"/>
        <v>0</v>
      </c>
      <c r="L1958">
        <f t="shared" si="377"/>
        <v>0</v>
      </c>
      <c r="M1958" s="5">
        <f t="shared" si="378"/>
        <v>0</v>
      </c>
      <c r="N1958" s="5">
        <f t="shared" si="379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380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375"/>
        <v>2</v>
      </c>
      <c r="I1959" s="7">
        <f t="shared" si="376"/>
        <v>0</v>
      </c>
      <c r="L1959">
        <f t="shared" si="377"/>
        <v>0</v>
      </c>
      <c r="M1959" s="5">
        <f t="shared" si="378"/>
        <v>0</v>
      </c>
      <c r="N1959" s="5">
        <f t="shared" si="379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380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375"/>
        <v>2</v>
      </c>
      <c r="I1960" s="7">
        <f t="shared" si="376"/>
        <v>0</v>
      </c>
      <c r="L1960">
        <f t="shared" si="377"/>
        <v>0</v>
      </c>
      <c r="M1960" s="5">
        <f t="shared" si="378"/>
        <v>0</v>
      </c>
      <c r="N1960" s="5">
        <f t="shared" si="379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380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375"/>
        <v>2</v>
      </c>
      <c r="I1961" s="7">
        <f t="shared" si="376"/>
        <v>0</v>
      </c>
      <c r="L1961">
        <f t="shared" si="377"/>
        <v>0</v>
      </c>
      <c r="M1961" s="5">
        <f t="shared" si="378"/>
        <v>0</v>
      </c>
      <c r="N1961" s="5">
        <f t="shared" si="379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380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375"/>
        <v>2</v>
      </c>
      <c r="I1962" s="7">
        <f t="shared" si="376"/>
        <v>0</v>
      </c>
      <c r="L1962">
        <f t="shared" si="377"/>
        <v>0</v>
      </c>
      <c r="M1962" s="5">
        <f t="shared" si="378"/>
        <v>0</v>
      </c>
      <c r="N1962" s="5">
        <f t="shared" si="379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380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375"/>
        <v>1</v>
      </c>
      <c r="I1963" s="7">
        <f t="shared" si="376"/>
        <v>0</v>
      </c>
      <c r="L1963">
        <f t="shared" si="377"/>
        <v>0</v>
      </c>
      <c r="M1963" s="5">
        <f t="shared" si="378"/>
        <v>0</v>
      </c>
      <c r="N1963" s="5">
        <f t="shared" si="379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380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375"/>
        <v>0</v>
      </c>
      <c r="I1964" s="7">
        <f t="shared" si="376"/>
        <v>0</v>
      </c>
      <c r="J1964" s="11"/>
      <c r="K1964" s="11"/>
      <c r="L1964">
        <f t="shared" si="377"/>
        <v>0</v>
      </c>
      <c r="M1964" s="5">
        <f t="shared" si="378"/>
        <v>0</v>
      </c>
      <c r="N1964" s="5">
        <f t="shared" si="379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380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375"/>
        <v>0</v>
      </c>
      <c r="I1965" s="7">
        <f t="shared" si="376"/>
        <v>0</v>
      </c>
      <c r="L1965">
        <f t="shared" si="377"/>
        <v>0</v>
      </c>
      <c r="M1965" s="5">
        <f t="shared" si="378"/>
        <v>0</v>
      </c>
      <c r="N1965" s="5">
        <f t="shared" si="379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380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375"/>
        <v>0</v>
      </c>
      <c r="I1966" s="7">
        <f t="shared" si="376"/>
        <v>0</v>
      </c>
      <c r="J1966" s="11"/>
      <c r="K1966" s="11"/>
      <c r="L1966">
        <f t="shared" si="377"/>
        <v>0</v>
      </c>
      <c r="M1966" s="5">
        <f t="shared" si="378"/>
        <v>0</v>
      </c>
      <c r="N1966" s="5">
        <f t="shared" si="379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380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 t="shared" ref="G1969" si="381">ROUND(E1969*(1/(F1969/60)),0)</f>
        <v>15</v>
      </c>
      <c r="H1969" s="12">
        <f>F1969*(1/(G1969/60))</f>
        <v>80</v>
      </c>
      <c r="I1969" s="7">
        <f t="shared" ref="I1969" si="382">IF(J1969=0, 0, (K1969-J1969)*1440)</f>
        <v>15.000000000000027</v>
      </c>
      <c r="J1969" s="11">
        <v>0.31597222222222221</v>
      </c>
      <c r="K1969" s="11">
        <v>0.3263888888888889</v>
      </c>
      <c r="L1969">
        <f t="shared" ref="L1969" si="383">IF(I1969&gt;0, G1969, 0)</f>
        <v>15</v>
      </c>
      <c r="M1969" s="5">
        <f t="shared" ref="M1969" si="384">IF(I1969=0,0,A1969+J1969)</f>
        <v>45580.315972222219</v>
      </c>
      <c r="N1969" s="5">
        <f t="shared" ref="N1969" si="385"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 t="shared" ref="S1969" si="386"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387">ROUND(E1970*(1/(F1970/60)),0)</f>
        <v>18</v>
      </c>
      <c r="I1970" s="7">
        <f t="shared" ref="I1970:I2013" si="388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389">IF(I1970&gt;0, G1970, 0)</f>
        <v>18</v>
      </c>
      <c r="M1970" s="5">
        <f t="shared" ref="M1970:M2013" si="390">IF(I1970=0,0,A1970+J1970)</f>
        <v>45580.920138888891</v>
      </c>
      <c r="N1970" s="5">
        <f t="shared" ref="N1970:N2013" si="391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392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387"/>
        <v>16</v>
      </c>
      <c r="I1971" s="7">
        <f t="shared" si="388"/>
        <v>0</v>
      </c>
      <c r="L1971">
        <f t="shared" si="389"/>
        <v>0</v>
      </c>
      <c r="M1971" s="5">
        <f t="shared" si="390"/>
        <v>0</v>
      </c>
      <c r="N1971" s="5">
        <f t="shared" si="391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392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387"/>
        <v>12</v>
      </c>
      <c r="I1972" s="7">
        <f t="shared" si="388"/>
        <v>0</v>
      </c>
      <c r="L1972">
        <f t="shared" si="389"/>
        <v>0</v>
      </c>
      <c r="M1972" s="5">
        <f t="shared" si="390"/>
        <v>0</v>
      </c>
      <c r="N1972" s="5">
        <f t="shared" si="391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392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387"/>
        <v>12</v>
      </c>
      <c r="I1973" s="7">
        <f t="shared" si="388"/>
        <v>4.9999999999999822</v>
      </c>
      <c r="J1973" s="11">
        <v>0.73611111111111116</v>
      </c>
      <c r="K1973" s="11">
        <v>0.73958333333333337</v>
      </c>
      <c r="L1973">
        <f t="shared" si="389"/>
        <v>12</v>
      </c>
      <c r="M1973" s="5">
        <f t="shared" si="390"/>
        <v>45580.736111111109</v>
      </c>
      <c r="N1973" s="5">
        <f t="shared" si="391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392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387"/>
        <v>12</v>
      </c>
      <c r="I1974" s="7">
        <f t="shared" si="388"/>
        <v>4.9999999999999822</v>
      </c>
      <c r="J1974" s="11">
        <v>0.59027777777777779</v>
      </c>
      <c r="K1974" s="11">
        <v>0.59375</v>
      </c>
      <c r="L1974">
        <f t="shared" si="389"/>
        <v>12</v>
      </c>
      <c r="M1974" s="5">
        <f t="shared" si="390"/>
        <v>45580.590277777781</v>
      </c>
      <c r="N1974" s="5">
        <f t="shared" si="391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392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387"/>
        <v>12</v>
      </c>
      <c r="I1975" s="7">
        <f t="shared" si="388"/>
        <v>14.999999999999947</v>
      </c>
      <c r="J1975" s="11">
        <v>0.89236111111111116</v>
      </c>
      <c r="K1975" s="11">
        <v>0.90277777777777779</v>
      </c>
      <c r="L1975">
        <f t="shared" si="389"/>
        <v>12</v>
      </c>
      <c r="M1975" s="5">
        <f t="shared" si="390"/>
        <v>45580.892361111109</v>
      </c>
      <c r="N1975" s="5">
        <f t="shared" si="391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392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387"/>
        <v>12</v>
      </c>
      <c r="I1976" s="7">
        <f t="shared" si="388"/>
        <v>4.9999999999999822</v>
      </c>
      <c r="J1976" s="11">
        <v>0.65277777777777779</v>
      </c>
      <c r="K1976" s="11">
        <v>0.65625</v>
      </c>
      <c r="L1976">
        <f t="shared" si="389"/>
        <v>12</v>
      </c>
      <c r="M1976" s="5">
        <f t="shared" si="390"/>
        <v>45580.652777777781</v>
      </c>
      <c r="N1976" s="5">
        <f t="shared" si="391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392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387"/>
        <v>12</v>
      </c>
      <c r="I1977" s="7">
        <f t="shared" si="388"/>
        <v>9.9999999999999645</v>
      </c>
      <c r="J1977" s="11">
        <v>0.81944444444444442</v>
      </c>
      <c r="K1977" s="11">
        <v>0.82638888888888884</v>
      </c>
      <c r="L1977">
        <f t="shared" si="389"/>
        <v>12</v>
      </c>
      <c r="M1977" s="5">
        <f t="shared" si="390"/>
        <v>45580.819444444445</v>
      </c>
      <c r="N1977" s="5">
        <f t="shared" si="391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392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387"/>
        <v>12</v>
      </c>
      <c r="I1978" s="7">
        <f t="shared" si="388"/>
        <v>4.9999999999999822</v>
      </c>
      <c r="J1978" s="11">
        <v>0.80902777777777779</v>
      </c>
      <c r="K1978" s="11">
        <v>0.8125</v>
      </c>
      <c r="L1978">
        <f t="shared" si="389"/>
        <v>12</v>
      </c>
      <c r="M1978" s="5">
        <f t="shared" si="390"/>
        <v>45580.809027777781</v>
      </c>
      <c r="N1978" s="5">
        <f t="shared" si="391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392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387"/>
        <v>9</v>
      </c>
      <c r="I1979" s="7">
        <f t="shared" si="388"/>
        <v>0</v>
      </c>
      <c r="J1979" s="11"/>
      <c r="K1979" s="11"/>
      <c r="L1979">
        <f t="shared" si="389"/>
        <v>0</v>
      </c>
      <c r="M1979" s="5">
        <f t="shared" si="390"/>
        <v>0</v>
      </c>
      <c r="N1979" s="5">
        <f t="shared" si="391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392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387"/>
        <v>9</v>
      </c>
      <c r="I1980" s="7">
        <f t="shared" si="388"/>
        <v>24.999999999999911</v>
      </c>
      <c r="J1980" s="11">
        <v>0.92361111111111116</v>
      </c>
      <c r="K1980" s="11">
        <v>0.94097222222222221</v>
      </c>
      <c r="L1980">
        <f t="shared" si="389"/>
        <v>9</v>
      </c>
      <c r="M1980" s="5">
        <f t="shared" si="390"/>
        <v>45580.923611111109</v>
      </c>
      <c r="N1980" s="5">
        <f t="shared" si="391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392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387"/>
        <v>8</v>
      </c>
      <c r="I1981" s="7">
        <f t="shared" si="388"/>
        <v>0</v>
      </c>
      <c r="J1981" s="11"/>
      <c r="K1981" s="11"/>
      <c r="L1981">
        <f t="shared" si="389"/>
        <v>0</v>
      </c>
      <c r="M1981" s="5">
        <f t="shared" si="390"/>
        <v>0</v>
      </c>
      <c r="N1981" s="5">
        <f t="shared" si="391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392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387"/>
        <v>8</v>
      </c>
      <c r="I1982" s="7">
        <f t="shared" si="388"/>
        <v>0</v>
      </c>
      <c r="J1982" s="11"/>
      <c r="K1982" s="11"/>
      <c r="L1982">
        <f t="shared" si="389"/>
        <v>0</v>
      </c>
      <c r="M1982" s="5">
        <f t="shared" si="390"/>
        <v>0</v>
      </c>
      <c r="N1982" s="5">
        <f t="shared" si="391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392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387"/>
        <v>8</v>
      </c>
      <c r="I1983" s="7">
        <f t="shared" si="388"/>
        <v>0</v>
      </c>
      <c r="J1983" s="11"/>
      <c r="K1983" s="11"/>
      <c r="L1983">
        <f t="shared" si="389"/>
        <v>0</v>
      </c>
      <c r="M1983" s="5">
        <f t="shared" si="390"/>
        <v>0</v>
      </c>
      <c r="N1983" s="5">
        <f t="shared" si="391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392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387"/>
        <v>6</v>
      </c>
      <c r="I1984" s="7">
        <f t="shared" si="388"/>
        <v>4.9999999999999822</v>
      </c>
      <c r="J1984" s="11">
        <v>0.73958333333333337</v>
      </c>
      <c r="K1984" s="11">
        <v>0.74305555555555558</v>
      </c>
      <c r="L1984">
        <f t="shared" si="389"/>
        <v>6</v>
      </c>
      <c r="M1984" s="5">
        <f t="shared" si="390"/>
        <v>45580.739583333336</v>
      </c>
      <c r="N1984" s="5">
        <f t="shared" si="391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392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387"/>
        <v>6</v>
      </c>
      <c r="I1985" s="7">
        <f t="shared" si="388"/>
        <v>4.9999999999999822</v>
      </c>
      <c r="J1985" s="11">
        <v>0.91666666666666663</v>
      </c>
      <c r="K1985" s="11">
        <v>0.92013888888888884</v>
      </c>
      <c r="L1985">
        <f t="shared" si="389"/>
        <v>6</v>
      </c>
      <c r="M1985" s="5">
        <f t="shared" si="390"/>
        <v>45580.916666666664</v>
      </c>
      <c r="N1985" s="5">
        <f t="shared" si="391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392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387"/>
        <v>6</v>
      </c>
      <c r="I1986" s="7">
        <f t="shared" si="388"/>
        <v>0</v>
      </c>
      <c r="J1986" s="11"/>
      <c r="K1986" s="11"/>
      <c r="L1986">
        <f t="shared" si="389"/>
        <v>0</v>
      </c>
      <c r="M1986" s="5">
        <f t="shared" si="390"/>
        <v>0</v>
      </c>
      <c r="N1986" s="5">
        <f t="shared" si="391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392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387"/>
        <v>6</v>
      </c>
      <c r="I1987" s="7">
        <f t="shared" si="388"/>
        <v>24.999999999999911</v>
      </c>
      <c r="J1987" s="11">
        <v>0.76736111111111116</v>
      </c>
      <c r="K1987" s="11">
        <v>0.78472222222222221</v>
      </c>
      <c r="L1987">
        <f t="shared" si="389"/>
        <v>6</v>
      </c>
      <c r="M1987" s="5">
        <f t="shared" si="390"/>
        <v>45580.767361111109</v>
      </c>
      <c r="N1987" s="5">
        <f t="shared" si="391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392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387"/>
        <v>6</v>
      </c>
      <c r="I1988" s="7">
        <f t="shared" si="388"/>
        <v>19.999999999999929</v>
      </c>
      <c r="J1988" s="11">
        <v>0.90277777777777779</v>
      </c>
      <c r="K1988" s="11">
        <v>0.91666666666666663</v>
      </c>
      <c r="L1988">
        <f t="shared" si="389"/>
        <v>6</v>
      </c>
      <c r="M1988" s="5">
        <f t="shared" si="390"/>
        <v>45580.902777777781</v>
      </c>
      <c r="N1988" s="5">
        <f t="shared" si="391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392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387"/>
        <v>6</v>
      </c>
      <c r="I1989" s="7">
        <f t="shared" si="388"/>
        <v>0</v>
      </c>
      <c r="L1989">
        <f t="shared" si="389"/>
        <v>0</v>
      </c>
      <c r="M1989" s="5">
        <f t="shared" si="390"/>
        <v>0</v>
      </c>
      <c r="N1989" s="5">
        <f t="shared" si="391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392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387"/>
        <v>6</v>
      </c>
      <c r="I1990" s="7">
        <f t="shared" si="388"/>
        <v>0</v>
      </c>
      <c r="L1990">
        <f t="shared" si="389"/>
        <v>0</v>
      </c>
      <c r="M1990" s="5">
        <f t="shared" si="390"/>
        <v>0</v>
      </c>
      <c r="N1990" s="5">
        <f t="shared" si="391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392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387"/>
        <v>5</v>
      </c>
      <c r="I1991" s="7">
        <f t="shared" si="388"/>
        <v>40.000000000000014</v>
      </c>
      <c r="J1991" s="11">
        <v>0.3125</v>
      </c>
      <c r="K1991" s="11">
        <v>0.34027777777777779</v>
      </c>
      <c r="L1991">
        <f t="shared" si="389"/>
        <v>5</v>
      </c>
      <c r="M1991" s="5">
        <f t="shared" si="390"/>
        <v>45580.3125</v>
      </c>
      <c r="N1991" s="5">
        <f t="shared" si="391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392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387"/>
        <v>5</v>
      </c>
      <c r="I1992" s="7">
        <f t="shared" si="388"/>
        <v>9.9999999999999645</v>
      </c>
      <c r="J1992" s="11">
        <v>0.72569444444444442</v>
      </c>
      <c r="K1992" s="11">
        <v>0.73263888888888884</v>
      </c>
      <c r="L1992">
        <f t="shared" si="389"/>
        <v>5</v>
      </c>
      <c r="M1992" s="5">
        <f t="shared" si="390"/>
        <v>45580.725694444445</v>
      </c>
      <c r="N1992" s="5">
        <f t="shared" si="391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392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387"/>
        <v>5</v>
      </c>
      <c r="I1993" s="7">
        <f t="shared" si="388"/>
        <v>25.000000000000071</v>
      </c>
      <c r="J1993" s="11">
        <v>0.94097222222222221</v>
      </c>
      <c r="K1993" s="11">
        <v>0.95833333333333337</v>
      </c>
      <c r="L1993">
        <f t="shared" si="389"/>
        <v>5</v>
      </c>
      <c r="M1993" s="5">
        <f t="shared" si="390"/>
        <v>45580.940972222219</v>
      </c>
      <c r="N1993" s="5">
        <f t="shared" si="391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392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387"/>
        <v>5</v>
      </c>
      <c r="I1994" s="7">
        <f t="shared" si="388"/>
        <v>24.999999999999911</v>
      </c>
      <c r="J1994" s="11">
        <v>0.74305555555555558</v>
      </c>
      <c r="K1994" s="11">
        <v>0.76041666666666663</v>
      </c>
      <c r="L1994">
        <f t="shared" si="389"/>
        <v>5</v>
      </c>
      <c r="M1994" s="5">
        <f t="shared" si="390"/>
        <v>45580.743055555555</v>
      </c>
      <c r="N1994" s="5">
        <f t="shared" si="391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392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387"/>
        <v>5</v>
      </c>
      <c r="I1995" s="7">
        <f t="shared" si="388"/>
        <v>9.9999999999999645</v>
      </c>
      <c r="J1995" s="11">
        <v>0.78472222222222221</v>
      </c>
      <c r="K1995" s="11">
        <v>0.79166666666666663</v>
      </c>
      <c r="L1995">
        <f t="shared" si="389"/>
        <v>5</v>
      </c>
      <c r="M1995" s="5">
        <f t="shared" si="390"/>
        <v>45580.784722222219</v>
      </c>
      <c r="N1995" s="5">
        <f t="shared" si="391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392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387"/>
        <v>4</v>
      </c>
      <c r="I1996" s="7">
        <f t="shared" si="388"/>
        <v>0</v>
      </c>
      <c r="L1996">
        <f t="shared" si="389"/>
        <v>0</v>
      </c>
      <c r="M1996" s="5">
        <f t="shared" si="390"/>
        <v>0</v>
      </c>
      <c r="N1996" s="5">
        <f t="shared" si="391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392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387"/>
        <v>4</v>
      </c>
      <c r="I1997" s="7">
        <f t="shared" si="388"/>
        <v>0</v>
      </c>
      <c r="L1997">
        <f t="shared" si="389"/>
        <v>0</v>
      </c>
      <c r="M1997" s="5">
        <f t="shared" si="390"/>
        <v>0</v>
      </c>
      <c r="N1997" s="5">
        <f t="shared" si="391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392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387"/>
        <v>3</v>
      </c>
      <c r="I1998" s="7">
        <f t="shared" si="388"/>
        <v>90</v>
      </c>
      <c r="J1998" s="11">
        <v>0.42708333333333331</v>
      </c>
      <c r="K1998" s="11">
        <v>0.48958333333333331</v>
      </c>
      <c r="L1998">
        <f t="shared" si="389"/>
        <v>3</v>
      </c>
      <c r="M1998" s="5">
        <f t="shared" si="390"/>
        <v>45580.427083333336</v>
      </c>
      <c r="N1998" s="5">
        <f t="shared" si="391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392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387"/>
        <v>3</v>
      </c>
      <c r="I1999" s="7">
        <f t="shared" si="388"/>
        <v>90</v>
      </c>
      <c r="J1999" s="11">
        <v>0.59375</v>
      </c>
      <c r="K1999" s="11">
        <v>0.65625</v>
      </c>
      <c r="L1999">
        <f t="shared" si="389"/>
        <v>3</v>
      </c>
      <c r="M1999" s="5">
        <f t="shared" si="390"/>
        <v>45580.59375</v>
      </c>
      <c r="N1999" s="5">
        <f t="shared" si="391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392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387"/>
        <v>3</v>
      </c>
      <c r="I2000" s="7">
        <f t="shared" si="388"/>
        <v>64.999999999999929</v>
      </c>
      <c r="J2000" s="11">
        <v>0.67708333333333337</v>
      </c>
      <c r="K2000" s="11">
        <v>0.72222222222222221</v>
      </c>
      <c r="L2000">
        <f t="shared" si="389"/>
        <v>3</v>
      </c>
      <c r="M2000" s="5">
        <f t="shared" si="390"/>
        <v>45580.677083333336</v>
      </c>
      <c r="N2000" s="5">
        <f t="shared" si="391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392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387"/>
        <v>3</v>
      </c>
      <c r="I2001" s="7">
        <f t="shared" si="388"/>
        <v>25.000000000000071</v>
      </c>
      <c r="J2001" s="11">
        <v>0.28819444444444442</v>
      </c>
      <c r="K2001" s="11">
        <v>0.30555555555555558</v>
      </c>
      <c r="L2001">
        <f t="shared" si="389"/>
        <v>3</v>
      </c>
      <c r="M2001" s="5">
        <f t="shared" si="390"/>
        <v>45580.288194444445</v>
      </c>
      <c r="N2001" s="5">
        <f t="shared" si="391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392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387"/>
        <v>3</v>
      </c>
      <c r="I2002" s="7">
        <f t="shared" si="388"/>
        <v>90</v>
      </c>
      <c r="J2002" s="11">
        <v>0.51041666666666663</v>
      </c>
      <c r="K2002" s="11">
        <v>0.57291666666666663</v>
      </c>
      <c r="L2002">
        <f t="shared" si="389"/>
        <v>3</v>
      </c>
      <c r="M2002" s="5">
        <f t="shared" si="390"/>
        <v>45580.510416666664</v>
      </c>
      <c r="N2002" s="5">
        <f t="shared" si="391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392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387"/>
        <v>3</v>
      </c>
      <c r="I2003" s="7">
        <f t="shared" si="388"/>
        <v>0</v>
      </c>
      <c r="J2003" s="11"/>
      <c r="K2003" s="11"/>
      <c r="L2003">
        <f t="shared" si="389"/>
        <v>0</v>
      </c>
      <c r="M2003" s="5">
        <f t="shared" si="390"/>
        <v>0</v>
      </c>
      <c r="N2003" s="5">
        <f t="shared" si="391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392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387"/>
        <v>3</v>
      </c>
      <c r="I2004" s="7">
        <f t="shared" si="388"/>
        <v>10.000000000000124</v>
      </c>
      <c r="J2004" s="11">
        <v>0.79513888888888884</v>
      </c>
      <c r="K2004" s="11">
        <v>0.80208333333333337</v>
      </c>
      <c r="L2004">
        <f t="shared" si="389"/>
        <v>3</v>
      </c>
      <c r="M2004" s="5">
        <f t="shared" si="390"/>
        <v>45580.795138888891</v>
      </c>
      <c r="N2004" s="5">
        <f t="shared" si="391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392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387"/>
        <v>3</v>
      </c>
      <c r="I2005" s="7">
        <f t="shared" si="388"/>
        <v>9.9999999999999645</v>
      </c>
      <c r="J2005" s="11">
        <v>0.80208333333333337</v>
      </c>
      <c r="K2005" s="11">
        <v>0.80902777777777779</v>
      </c>
      <c r="L2005">
        <f t="shared" si="389"/>
        <v>3</v>
      </c>
      <c r="M2005" s="5">
        <f t="shared" si="390"/>
        <v>45580.802083333336</v>
      </c>
      <c r="N2005" s="5">
        <f t="shared" si="391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392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387"/>
        <v>2</v>
      </c>
      <c r="I2006" s="7">
        <f t="shared" si="388"/>
        <v>9.9999999999999645</v>
      </c>
      <c r="J2006" s="11">
        <v>0.30555555555555558</v>
      </c>
      <c r="K2006" s="11">
        <v>0.3125</v>
      </c>
      <c r="L2006">
        <f t="shared" si="389"/>
        <v>2</v>
      </c>
      <c r="M2006" s="5">
        <f t="shared" si="390"/>
        <v>45580.305555555555</v>
      </c>
      <c r="N2006" s="5">
        <f t="shared" si="391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392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387"/>
        <v>2</v>
      </c>
      <c r="I2007" s="7">
        <f t="shared" si="388"/>
        <v>14.999999999999947</v>
      </c>
      <c r="J2007" s="11">
        <v>0.82986111111111116</v>
      </c>
      <c r="K2007" s="11">
        <v>0.84027777777777779</v>
      </c>
      <c r="L2007">
        <f t="shared" si="389"/>
        <v>2</v>
      </c>
      <c r="M2007" s="5">
        <f t="shared" si="390"/>
        <v>45580.829861111109</v>
      </c>
      <c r="N2007" s="5">
        <f t="shared" si="391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392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387"/>
        <v>2</v>
      </c>
      <c r="I2008" s="7">
        <f t="shared" si="388"/>
        <v>90</v>
      </c>
      <c r="J2008" s="11">
        <v>0.35416666666666669</v>
      </c>
      <c r="K2008" s="11">
        <v>0.41666666666666669</v>
      </c>
      <c r="L2008">
        <f t="shared" si="389"/>
        <v>2</v>
      </c>
      <c r="M2008" s="5">
        <f t="shared" si="390"/>
        <v>45580.354166666664</v>
      </c>
      <c r="N2008" s="5">
        <f t="shared" si="391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392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387"/>
        <v>2</v>
      </c>
      <c r="I2009" s="7">
        <f t="shared" si="388"/>
        <v>0</v>
      </c>
      <c r="J2009" s="11"/>
      <c r="K2009" s="11"/>
      <c r="L2009">
        <f t="shared" si="389"/>
        <v>0</v>
      </c>
      <c r="M2009" s="5">
        <f t="shared" si="390"/>
        <v>0</v>
      </c>
      <c r="N2009" s="5">
        <f t="shared" si="391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392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387"/>
        <v>1</v>
      </c>
      <c r="I2010" s="7">
        <f t="shared" si="388"/>
        <v>5.0000000000001421</v>
      </c>
      <c r="J2010" s="11">
        <v>0.57638888888888884</v>
      </c>
      <c r="K2010" s="11">
        <v>0.57986111111111116</v>
      </c>
      <c r="L2010">
        <f t="shared" si="389"/>
        <v>1</v>
      </c>
      <c r="M2010" s="5">
        <f t="shared" si="390"/>
        <v>45580.576388888891</v>
      </c>
      <c r="N2010" s="5">
        <f t="shared" si="391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392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387"/>
        <v>0</v>
      </c>
      <c r="I2011" s="7">
        <f t="shared" si="388"/>
        <v>19.999999999999929</v>
      </c>
      <c r="J2011" s="11">
        <v>0.49305555555555558</v>
      </c>
      <c r="K2011" s="11">
        <v>0.50694444444444442</v>
      </c>
      <c r="L2011">
        <f t="shared" si="389"/>
        <v>0</v>
      </c>
      <c r="M2011" s="5">
        <f t="shared" si="390"/>
        <v>45580.493055555555</v>
      </c>
      <c r="N2011" s="5">
        <f t="shared" si="391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392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387"/>
        <v>0</v>
      </c>
      <c r="I2012" s="7">
        <f t="shared" si="388"/>
        <v>0</v>
      </c>
      <c r="L2012">
        <f t="shared" si="389"/>
        <v>0</v>
      </c>
      <c r="M2012" s="5">
        <f t="shared" si="390"/>
        <v>0</v>
      </c>
      <c r="N2012" s="5">
        <f t="shared" si="391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392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387"/>
        <v>0</v>
      </c>
      <c r="I2013" s="7">
        <f t="shared" si="388"/>
        <v>4.9999999999999822</v>
      </c>
      <c r="J2013" s="11">
        <v>0.34375</v>
      </c>
      <c r="K2013" s="11">
        <v>0.34722222222222221</v>
      </c>
      <c r="L2013">
        <f t="shared" si="389"/>
        <v>0</v>
      </c>
      <c r="M2013" s="5">
        <f t="shared" si="390"/>
        <v>45580.34375</v>
      </c>
      <c r="N2013" s="5">
        <f t="shared" si="391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392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 t="shared" ref="G2014" si="393">ROUND(E2014*(1/(F2014/60)),0)</f>
        <v>15</v>
      </c>
      <c r="H2014" s="12">
        <f>F2014*(1/(G2014/60))</f>
        <v>80</v>
      </c>
      <c r="I2014" s="7">
        <f t="shared" ref="I2014" si="394">IF(J2014=0, 0, (K2014-J2014)*1440)</f>
        <v>4.9999999999999822</v>
      </c>
      <c r="J2014" s="11">
        <v>0.39930555555555558</v>
      </c>
      <c r="K2014" s="11">
        <v>0.40277777777777779</v>
      </c>
      <c r="L2014">
        <f t="shared" ref="L2014" si="395">IF(I2014&gt;0, G2014, 0)</f>
        <v>15</v>
      </c>
      <c r="M2014" s="5">
        <f t="shared" ref="M2014" si="396">IF(I2014=0,0,A2014+J2014)</f>
        <v>45581.399305555555</v>
      </c>
      <c r="N2014" s="5">
        <f t="shared" ref="N2014" si="397"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 t="shared" ref="S2014" si="398"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399">ROUND(E2015*(1/(F2015/60)),0)</f>
        <v>16</v>
      </c>
      <c r="I2015" s="7">
        <f t="shared" ref="I2015:I2054" si="400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401">IF(I2015&gt;0, G2015, 0)</f>
        <v>16</v>
      </c>
      <c r="M2015" s="5">
        <f t="shared" ref="M2015:M2054" si="402">IF(I2015=0,0,A2015+J2015)</f>
        <v>45581.607638888891</v>
      </c>
      <c r="N2015" s="5">
        <f t="shared" ref="N2015:N2054" si="403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399"/>
        <v>12</v>
      </c>
      <c r="I2016" s="7">
        <f t="shared" si="400"/>
        <v>4.9999999999999822</v>
      </c>
      <c r="J2016" s="11">
        <v>0.84722222222222221</v>
      </c>
      <c r="K2016" s="11">
        <v>0.85069444444444442</v>
      </c>
      <c r="L2016">
        <f t="shared" si="401"/>
        <v>12</v>
      </c>
      <c r="M2016" s="5">
        <f t="shared" si="402"/>
        <v>45581.847222222219</v>
      </c>
      <c r="N2016" s="5">
        <f t="shared" si="403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399"/>
        <v>12</v>
      </c>
      <c r="I2017" s="7">
        <f t="shared" si="400"/>
        <v>4.9999999999999822</v>
      </c>
      <c r="J2017" s="11">
        <v>0.46875</v>
      </c>
      <c r="K2017" s="11">
        <v>0.47222222222222221</v>
      </c>
      <c r="L2017">
        <f t="shared" si="401"/>
        <v>12</v>
      </c>
      <c r="M2017" s="5">
        <f t="shared" si="402"/>
        <v>45581.46875</v>
      </c>
      <c r="N2017" s="5">
        <f t="shared" si="403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399"/>
        <v>12</v>
      </c>
      <c r="I2018" s="7">
        <f t="shared" si="400"/>
        <v>14.999999999999947</v>
      </c>
      <c r="J2018" s="11">
        <v>0.55208333333333337</v>
      </c>
      <c r="K2018" s="11">
        <v>0.5625</v>
      </c>
      <c r="L2018">
        <f t="shared" si="401"/>
        <v>12</v>
      </c>
      <c r="M2018" s="5">
        <f t="shared" si="402"/>
        <v>45581.552083333336</v>
      </c>
      <c r="N2018" s="5">
        <f t="shared" si="403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399"/>
        <v>12</v>
      </c>
      <c r="I2019" s="7">
        <f t="shared" si="400"/>
        <v>9.9999999999999645</v>
      </c>
      <c r="J2019" s="11">
        <v>0.58333333333333337</v>
      </c>
      <c r="K2019" s="11">
        <v>0.59027777777777779</v>
      </c>
      <c r="L2019">
        <f t="shared" si="401"/>
        <v>12</v>
      </c>
      <c r="M2019" s="5">
        <f t="shared" si="402"/>
        <v>45581.583333333336</v>
      </c>
      <c r="N2019" s="5">
        <f t="shared" si="403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399"/>
        <v>9</v>
      </c>
      <c r="I2020" s="7">
        <f t="shared" si="400"/>
        <v>0</v>
      </c>
      <c r="J2020" s="11"/>
      <c r="K2020" s="11"/>
      <c r="L2020">
        <f t="shared" si="401"/>
        <v>0</v>
      </c>
      <c r="M2020" s="5">
        <f t="shared" si="402"/>
        <v>0</v>
      </c>
      <c r="N2020" s="5">
        <f t="shared" si="403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404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399"/>
        <v>9</v>
      </c>
      <c r="I2021" s="7">
        <f t="shared" si="400"/>
        <v>30.000000000000053</v>
      </c>
      <c r="J2021" s="11">
        <v>0.42708333333333331</v>
      </c>
      <c r="K2021" s="11">
        <v>0.44791666666666669</v>
      </c>
      <c r="L2021">
        <f t="shared" si="401"/>
        <v>9</v>
      </c>
      <c r="M2021" s="5">
        <f t="shared" si="402"/>
        <v>45581.427083333336</v>
      </c>
      <c r="N2021" s="5">
        <f t="shared" si="403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404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399"/>
        <v>8</v>
      </c>
      <c r="I2022" s="7">
        <f t="shared" si="400"/>
        <v>9.9999999999999645</v>
      </c>
      <c r="J2022" s="11">
        <v>0.46180555555555558</v>
      </c>
      <c r="K2022" s="11">
        <v>0.46875</v>
      </c>
      <c r="L2022">
        <f t="shared" si="401"/>
        <v>8</v>
      </c>
      <c r="M2022" s="5">
        <f t="shared" si="402"/>
        <v>45581.461805555555</v>
      </c>
      <c r="N2022" s="5">
        <f t="shared" si="403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404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399"/>
        <v>8</v>
      </c>
      <c r="I2023" s="7">
        <f t="shared" si="400"/>
        <v>34.999999999999872</v>
      </c>
      <c r="J2023" s="11">
        <v>0.80208333333333337</v>
      </c>
      <c r="K2023" s="11">
        <v>0.82638888888888884</v>
      </c>
      <c r="L2023">
        <f t="shared" si="401"/>
        <v>8</v>
      </c>
      <c r="M2023" s="5">
        <f t="shared" si="402"/>
        <v>45581.802083333336</v>
      </c>
      <c r="N2023" s="5">
        <f t="shared" si="403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404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399"/>
        <v>8</v>
      </c>
      <c r="I2024" s="7">
        <f t="shared" si="400"/>
        <v>9.9999999999999645</v>
      </c>
      <c r="J2024" s="11">
        <v>0.40277777777777779</v>
      </c>
      <c r="K2024" s="11">
        <v>0.40972222222222221</v>
      </c>
      <c r="L2024">
        <f t="shared" si="401"/>
        <v>8</v>
      </c>
      <c r="M2024" s="5">
        <f t="shared" si="402"/>
        <v>45581.402777777781</v>
      </c>
      <c r="N2024" s="5">
        <f t="shared" si="403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404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399"/>
        <v>6</v>
      </c>
      <c r="I2025" s="7">
        <f t="shared" si="400"/>
        <v>0</v>
      </c>
      <c r="L2025">
        <f t="shared" si="401"/>
        <v>0</v>
      </c>
      <c r="M2025" s="5">
        <f t="shared" si="402"/>
        <v>0</v>
      </c>
      <c r="N2025" s="5">
        <f t="shared" si="403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404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399"/>
        <v>6</v>
      </c>
      <c r="I2026" s="7">
        <f t="shared" si="400"/>
        <v>55.000000000000128</v>
      </c>
      <c r="J2026" s="11">
        <v>0.85763888888888884</v>
      </c>
      <c r="K2026" s="11">
        <v>0.89583333333333337</v>
      </c>
      <c r="L2026">
        <f t="shared" si="401"/>
        <v>6</v>
      </c>
      <c r="M2026" s="5">
        <f t="shared" si="402"/>
        <v>45581.857638888891</v>
      </c>
      <c r="N2026" s="5">
        <f t="shared" si="403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404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399"/>
        <v>6</v>
      </c>
      <c r="I2027" s="7">
        <f t="shared" si="400"/>
        <v>4.9999999999999822</v>
      </c>
      <c r="J2027" s="11">
        <v>0.54166666666666663</v>
      </c>
      <c r="K2027" s="11">
        <v>0.54513888888888884</v>
      </c>
      <c r="L2027">
        <f t="shared" si="401"/>
        <v>6</v>
      </c>
      <c r="M2027" s="5">
        <f t="shared" si="402"/>
        <v>45581.541666666664</v>
      </c>
      <c r="N2027" s="5">
        <f t="shared" si="403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404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399"/>
        <v>6</v>
      </c>
      <c r="I2028" s="7">
        <f t="shared" si="400"/>
        <v>10.000000000000124</v>
      </c>
      <c r="J2028" s="11">
        <v>0.82638888888888884</v>
      </c>
      <c r="K2028" s="11">
        <v>0.83333333333333337</v>
      </c>
      <c r="L2028">
        <f t="shared" si="401"/>
        <v>6</v>
      </c>
      <c r="M2028" s="5">
        <f t="shared" si="402"/>
        <v>45581.826388888891</v>
      </c>
      <c r="N2028" s="5">
        <f t="shared" si="403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404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399"/>
        <v>6</v>
      </c>
      <c r="I2029" s="7">
        <f t="shared" si="400"/>
        <v>19.999999999999929</v>
      </c>
      <c r="J2029" s="11">
        <v>0.61805555555555558</v>
      </c>
      <c r="K2029" s="11">
        <v>0.63194444444444442</v>
      </c>
      <c r="L2029">
        <f t="shared" si="401"/>
        <v>6</v>
      </c>
      <c r="M2029" s="5">
        <f t="shared" si="402"/>
        <v>45581.618055555555</v>
      </c>
      <c r="N2029" s="5">
        <f t="shared" si="403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404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399"/>
        <v>6</v>
      </c>
      <c r="I2030" s="7">
        <f t="shared" si="400"/>
        <v>5.0000000000000622</v>
      </c>
      <c r="J2030" s="11">
        <v>0.45833333333333331</v>
      </c>
      <c r="K2030" s="11">
        <v>0.46180555555555558</v>
      </c>
      <c r="L2030">
        <f t="shared" si="401"/>
        <v>6</v>
      </c>
      <c r="M2030" s="5">
        <f t="shared" si="402"/>
        <v>45581.458333333336</v>
      </c>
      <c r="N2030" s="5">
        <f t="shared" si="403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404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399"/>
        <v>6</v>
      </c>
      <c r="I2031" s="7">
        <f t="shared" si="400"/>
        <v>5.0000000000000622</v>
      </c>
      <c r="J2031" s="11">
        <v>0.47569444444444442</v>
      </c>
      <c r="K2031" s="11">
        <v>0.47916666666666669</v>
      </c>
      <c r="L2031">
        <f t="shared" si="401"/>
        <v>6</v>
      </c>
      <c r="M2031" s="5">
        <f t="shared" si="402"/>
        <v>45581.475694444445</v>
      </c>
      <c r="N2031" s="5">
        <f t="shared" si="403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404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399"/>
        <v>6</v>
      </c>
      <c r="I2032" s="7">
        <f t="shared" si="400"/>
        <v>9.9999999999999645</v>
      </c>
      <c r="J2032" s="11">
        <v>0.47916666666666669</v>
      </c>
      <c r="K2032" s="11">
        <v>0.4861111111111111</v>
      </c>
      <c r="L2032">
        <f t="shared" si="401"/>
        <v>6</v>
      </c>
      <c r="M2032" s="5">
        <f t="shared" si="402"/>
        <v>45581.479166666664</v>
      </c>
      <c r="N2032" s="5">
        <f t="shared" si="403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404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399"/>
        <v>5</v>
      </c>
      <c r="I2033" s="7">
        <f t="shared" si="400"/>
        <v>24.999999999999993</v>
      </c>
      <c r="J2033" s="11">
        <v>0.34027777777777779</v>
      </c>
      <c r="K2033" s="11">
        <v>0.3576388888888889</v>
      </c>
      <c r="L2033">
        <f t="shared" si="401"/>
        <v>5</v>
      </c>
      <c r="M2033" s="5">
        <f t="shared" si="402"/>
        <v>45581.340277777781</v>
      </c>
      <c r="N2033" s="5">
        <f t="shared" si="403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404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399"/>
        <v>5</v>
      </c>
      <c r="I2034" s="7">
        <f t="shared" si="400"/>
        <v>74.999999999999886</v>
      </c>
      <c r="J2034" s="11">
        <v>0.89583333333333337</v>
      </c>
      <c r="K2034" s="11">
        <v>0.94791666666666663</v>
      </c>
      <c r="L2034">
        <f t="shared" si="401"/>
        <v>5</v>
      </c>
      <c r="M2034" s="5">
        <f t="shared" si="402"/>
        <v>45581.895833333336</v>
      </c>
      <c r="N2034" s="5">
        <f t="shared" si="403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404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399"/>
        <v>5</v>
      </c>
      <c r="I2035" s="7">
        <f t="shared" si="400"/>
        <v>15.000000000000107</v>
      </c>
      <c r="J2035" s="11">
        <v>0.63888888888888884</v>
      </c>
      <c r="K2035" s="11">
        <v>0.64930555555555558</v>
      </c>
      <c r="L2035">
        <f t="shared" si="401"/>
        <v>5</v>
      </c>
      <c r="M2035" s="5">
        <f t="shared" si="402"/>
        <v>45581.638888888891</v>
      </c>
      <c r="N2035" s="5">
        <f t="shared" si="403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404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399"/>
        <v>4</v>
      </c>
      <c r="I2036" s="7">
        <f t="shared" si="400"/>
        <v>0</v>
      </c>
      <c r="L2036">
        <f t="shared" si="401"/>
        <v>0</v>
      </c>
      <c r="M2036" s="5">
        <f t="shared" si="402"/>
        <v>0</v>
      </c>
      <c r="N2036" s="5">
        <f t="shared" si="403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404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399"/>
        <v>4</v>
      </c>
      <c r="I2037" s="7">
        <f t="shared" si="400"/>
        <v>0</v>
      </c>
      <c r="L2037">
        <f t="shared" si="401"/>
        <v>0</v>
      </c>
      <c r="M2037" s="5">
        <f t="shared" si="402"/>
        <v>0</v>
      </c>
      <c r="N2037" s="5">
        <f t="shared" si="403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404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399"/>
        <v>4</v>
      </c>
      <c r="I2038" s="7">
        <f t="shared" si="400"/>
        <v>0</v>
      </c>
      <c r="J2038" s="11"/>
      <c r="K2038" s="11"/>
      <c r="L2038">
        <f t="shared" si="401"/>
        <v>0</v>
      </c>
      <c r="M2038" s="5">
        <f t="shared" si="402"/>
        <v>0</v>
      </c>
      <c r="N2038" s="5">
        <f t="shared" si="403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404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399"/>
        <v>4</v>
      </c>
      <c r="I2039" s="7">
        <f t="shared" si="400"/>
        <v>19.999999999999929</v>
      </c>
      <c r="J2039" s="11">
        <v>0.83333333333333337</v>
      </c>
      <c r="K2039" s="11">
        <v>0.84722222222222221</v>
      </c>
      <c r="L2039">
        <f t="shared" si="401"/>
        <v>4</v>
      </c>
      <c r="M2039" s="5">
        <f t="shared" si="402"/>
        <v>45581.833333333336</v>
      </c>
      <c r="N2039" s="5">
        <f t="shared" si="403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404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399"/>
        <v>3</v>
      </c>
      <c r="I2040" s="7">
        <f t="shared" si="400"/>
        <v>90</v>
      </c>
      <c r="J2040" s="11">
        <v>0.51041666666666663</v>
      </c>
      <c r="K2040" s="11">
        <v>0.57291666666666663</v>
      </c>
      <c r="L2040">
        <f t="shared" si="401"/>
        <v>3</v>
      </c>
      <c r="M2040" s="5">
        <f t="shared" si="402"/>
        <v>45581.510416666664</v>
      </c>
      <c r="N2040" s="5">
        <f t="shared" si="403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404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399"/>
        <v>3</v>
      </c>
      <c r="I2041" s="7">
        <f t="shared" si="400"/>
        <v>90</v>
      </c>
      <c r="J2041" s="11">
        <v>0.67708333333333337</v>
      </c>
      <c r="K2041" s="11">
        <v>0.73958333333333337</v>
      </c>
      <c r="L2041">
        <f t="shared" si="401"/>
        <v>3</v>
      </c>
      <c r="M2041" s="5">
        <f t="shared" si="402"/>
        <v>45581.677083333336</v>
      </c>
      <c r="N2041" s="5">
        <f t="shared" si="403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404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399"/>
        <v>3</v>
      </c>
      <c r="I2042" s="7">
        <f t="shared" si="400"/>
        <v>4.9999999999999822</v>
      </c>
      <c r="J2042" s="11">
        <v>0.47222222222222221</v>
      </c>
      <c r="K2042" s="11">
        <v>0.47569444444444442</v>
      </c>
      <c r="L2042">
        <f t="shared" si="401"/>
        <v>3</v>
      </c>
      <c r="M2042" s="5">
        <f t="shared" si="402"/>
        <v>45581.472222222219</v>
      </c>
      <c r="N2042" s="5">
        <f t="shared" si="403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404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399"/>
        <v>2</v>
      </c>
      <c r="I2043" s="7">
        <f t="shared" si="400"/>
        <v>0</v>
      </c>
      <c r="J2043" s="11"/>
      <c r="K2043" s="11"/>
      <c r="L2043">
        <f t="shared" si="401"/>
        <v>0</v>
      </c>
      <c r="M2043" s="5">
        <f t="shared" si="402"/>
        <v>0</v>
      </c>
      <c r="N2043" s="5">
        <f t="shared" si="403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404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399"/>
        <v>2</v>
      </c>
      <c r="I2044" s="7">
        <f t="shared" si="400"/>
        <v>34.999999999999872</v>
      </c>
      <c r="J2044" s="11">
        <v>0.58333333333333337</v>
      </c>
      <c r="K2044" s="11">
        <v>0.60763888888888884</v>
      </c>
      <c r="L2044">
        <f t="shared" si="401"/>
        <v>2</v>
      </c>
      <c r="M2044" s="5">
        <f t="shared" si="402"/>
        <v>45581.583333333336</v>
      </c>
      <c r="N2044" s="5">
        <f t="shared" si="403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404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399"/>
        <v>2</v>
      </c>
      <c r="I2045" s="7">
        <f t="shared" si="400"/>
        <v>19.999999999999929</v>
      </c>
      <c r="J2045" s="11">
        <v>0.65625</v>
      </c>
      <c r="K2045" s="11">
        <v>0.67013888888888884</v>
      </c>
      <c r="L2045">
        <f t="shared" si="401"/>
        <v>2</v>
      </c>
      <c r="M2045" s="5">
        <f t="shared" si="402"/>
        <v>45581.65625</v>
      </c>
      <c r="N2045" s="5">
        <f t="shared" si="403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404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399"/>
        <v>2</v>
      </c>
      <c r="I2046" s="7">
        <f t="shared" si="400"/>
        <v>19.999999999999929</v>
      </c>
      <c r="J2046" s="11">
        <v>0.74652777777777779</v>
      </c>
      <c r="K2046" s="11">
        <v>0.76041666666666663</v>
      </c>
      <c r="L2046">
        <f t="shared" si="401"/>
        <v>2</v>
      </c>
      <c r="M2046" s="5">
        <f t="shared" si="402"/>
        <v>45581.746527777781</v>
      </c>
      <c r="N2046" s="5">
        <f t="shared" si="403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404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399"/>
        <v>2</v>
      </c>
      <c r="I2047" s="7">
        <f t="shared" si="400"/>
        <v>0</v>
      </c>
      <c r="J2047" s="11"/>
      <c r="K2047" s="11"/>
      <c r="L2047">
        <f t="shared" si="401"/>
        <v>0</v>
      </c>
      <c r="M2047" s="5">
        <f t="shared" si="402"/>
        <v>0</v>
      </c>
      <c r="N2047" s="5">
        <f t="shared" si="403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404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399"/>
        <v>0</v>
      </c>
      <c r="I2048" s="7">
        <f t="shared" si="400"/>
        <v>19.999999999999929</v>
      </c>
      <c r="J2048" s="11">
        <v>0.49305555555555558</v>
      </c>
      <c r="K2048" s="11">
        <v>0.50694444444444442</v>
      </c>
      <c r="L2048">
        <f t="shared" si="401"/>
        <v>0</v>
      </c>
      <c r="M2048" s="5">
        <f t="shared" si="402"/>
        <v>45581.493055555555</v>
      </c>
      <c r="N2048" s="5">
        <f t="shared" si="403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404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399"/>
        <v>0</v>
      </c>
      <c r="I2049" s="7">
        <f t="shared" si="400"/>
        <v>5.0000000000001421</v>
      </c>
      <c r="J2049" s="11">
        <v>0.57638888888888884</v>
      </c>
      <c r="K2049" s="11">
        <v>0.57986111111111116</v>
      </c>
      <c r="L2049">
        <f t="shared" si="401"/>
        <v>0</v>
      </c>
      <c r="M2049" s="5">
        <f t="shared" si="402"/>
        <v>45581.576388888891</v>
      </c>
      <c r="N2049" s="5">
        <f t="shared" si="403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404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399"/>
        <v>0</v>
      </c>
      <c r="I2050" s="7">
        <f t="shared" si="400"/>
        <v>5.0000000000001421</v>
      </c>
      <c r="J2050" s="11">
        <v>0.67013888888888884</v>
      </c>
      <c r="K2050" s="11">
        <v>0.67361111111111116</v>
      </c>
      <c r="L2050">
        <f t="shared" si="401"/>
        <v>0</v>
      </c>
      <c r="M2050" s="5">
        <f t="shared" si="402"/>
        <v>45581.670138888891</v>
      </c>
      <c r="N2050" s="5">
        <f t="shared" si="403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404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399"/>
        <v>0</v>
      </c>
      <c r="I2051" s="7">
        <f t="shared" si="400"/>
        <v>10.000000000000124</v>
      </c>
      <c r="J2051" s="11">
        <v>0.79166666666666663</v>
      </c>
      <c r="K2051" s="11">
        <v>0.79861111111111116</v>
      </c>
      <c r="L2051">
        <f t="shared" si="401"/>
        <v>0</v>
      </c>
      <c r="M2051" s="5">
        <f t="shared" si="402"/>
        <v>45581.791666666664</v>
      </c>
      <c r="N2051" s="5">
        <f t="shared" si="403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404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399"/>
        <v>0</v>
      </c>
      <c r="I2052" s="7">
        <f t="shared" si="400"/>
        <v>10.000000000000044</v>
      </c>
      <c r="J2052" s="11">
        <v>0.3611111111111111</v>
      </c>
      <c r="K2052" s="11">
        <v>0.36805555555555558</v>
      </c>
      <c r="L2052">
        <f t="shared" si="401"/>
        <v>0</v>
      </c>
      <c r="M2052" s="5">
        <f t="shared" si="402"/>
        <v>45581.361111111109</v>
      </c>
      <c r="N2052" s="5">
        <f t="shared" si="403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404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399"/>
        <v>6</v>
      </c>
      <c r="I2053" s="7">
        <f t="shared" si="400"/>
        <v>10.000000000000124</v>
      </c>
      <c r="J2053" s="11">
        <v>0.76041666666666663</v>
      </c>
      <c r="K2053" s="11">
        <v>0.76736111111111116</v>
      </c>
      <c r="L2053">
        <f t="shared" si="401"/>
        <v>6</v>
      </c>
      <c r="M2053" s="5">
        <f t="shared" si="402"/>
        <v>45581.760416666664</v>
      </c>
      <c r="N2053" s="5">
        <f t="shared" si="403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404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399"/>
        <v>2</v>
      </c>
      <c r="I2054" s="7">
        <f t="shared" si="400"/>
        <v>29.999999999999893</v>
      </c>
      <c r="J2054" s="11">
        <v>0.77083333333333337</v>
      </c>
      <c r="K2054" s="11">
        <v>0.79166666666666663</v>
      </c>
      <c r="L2054">
        <f t="shared" si="401"/>
        <v>2</v>
      </c>
      <c r="M2054" s="5">
        <f t="shared" si="402"/>
        <v>45581.770833333336</v>
      </c>
      <c r="N2054" s="5">
        <f t="shared" si="403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404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405">ROUND(E2056*(1/(F2056/60)),0)</f>
        <v>16</v>
      </c>
      <c r="I2056" s="7">
        <f t="shared" ref="I2056:I2087" si="406">IF(J2056=0, 0, (K2056-J2056)*1440)</f>
        <v>0</v>
      </c>
      <c r="L2056">
        <f t="shared" ref="L2056:L2087" si="407">IF(I2056&gt;0, G2056, 0)</f>
        <v>0</v>
      </c>
      <c r="M2056" s="5">
        <f t="shared" ref="M2056:M2087" si="408">IF(I2056=0,0,A2056+J2056)</f>
        <v>0</v>
      </c>
      <c r="N2056" s="5">
        <f t="shared" ref="N2056:N2087" si="409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410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405"/>
        <v>15</v>
      </c>
      <c r="H2057" s="12">
        <f>F2057*(1/(G2057/60))</f>
        <v>80</v>
      </c>
      <c r="I2057" s="7">
        <f t="shared" si="406"/>
        <v>9.9999999999999645</v>
      </c>
      <c r="J2057" s="11">
        <v>0.375</v>
      </c>
      <c r="K2057" s="11">
        <v>0.38194444444444442</v>
      </c>
      <c r="L2057">
        <f t="shared" si="407"/>
        <v>15</v>
      </c>
      <c r="M2057" s="5">
        <f t="shared" si="408"/>
        <v>45582.375</v>
      </c>
      <c r="N2057" s="5">
        <f t="shared" si="409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410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405"/>
        <v>12</v>
      </c>
      <c r="I2058" s="7">
        <f t="shared" si="406"/>
        <v>0</v>
      </c>
      <c r="L2058">
        <f t="shared" si="407"/>
        <v>0</v>
      </c>
      <c r="M2058" s="5">
        <f t="shared" si="408"/>
        <v>0</v>
      </c>
      <c r="N2058" s="5">
        <f t="shared" si="409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410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405"/>
        <v>12</v>
      </c>
      <c r="I2059" s="7">
        <f t="shared" si="406"/>
        <v>0</v>
      </c>
      <c r="J2059" s="11"/>
      <c r="K2059" s="11"/>
      <c r="L2059">
        <f t="shared" si="407"/>
        <v>0</v>
      </c>
      <c r="M2059" s="5">
        <f t="shared" si="408"/>
        <v>0</v>
      </c>
      <c r="N2059" s="5">
        <f t="shared" si="409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410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405"/>
        <v>9</v>
      </c>
      <c r="I2060" s="7">
        <f t="shared" si="406"/>
        <v>0</v>
      </c>
      <c r="J2060" s="11"/>
      <c r="K2060" s="11"/>
      <c r="L2060">
        <f t="shared" si="407"/>
        <v>0</v>
      </c>
      <c r="M2060" s="5">
        <f t="shared" si="408"/>
        <v>0</v>
      </c>
      <c r="N2060" s="5">
        <f t="shared" si="409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410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405"/>
        <v>9</v>
      </c>
      <c r="I2061" s="7">
        <f t="shared" si="406"/>
        <v>15.000000000000107</v>
      </c>
      <c r="J2061" s="11">
        <v>0.63541666666666663</v>
      </c>
      <c r="K2061" s="11">
        <v>0.64583333333333337</v>
      </c>
      <c r="L2061">
        <f t="shared" si="407"/>
        <v>9</v>
      </c>
      <c r="M2061" s="5">
        <f t="shared" si="408"/>
        <v>45582.635416666664</v>
      </c>
      <c r="N2061" s="5">
        <f t="shared" si="409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410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405"/>
        <v>8</v>
      </c>
      <c r="I2062" s="7">
        <f t="shared" si="406"/>
        <v>0</v>
      </c>
      <c r="J2062" s="11"/>
      <c r="K2062" s="11"/>
      <c r="L2062">
        <f t="shared" si="407"/>
        <v>0</v>
      </c>
      <c r="M2062" s="5">
        <f t="shared" si="408"/>
        <v>0</v>
      </c>
      <c r="N2062" s="5">
        <f t="shared" si="409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410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405"/>
        <v>8</v>
      </c>
      <c r="I2063" s="7">
        <f t="shared" si="406"/>
        <v>0</v>
      </c>
      <c r="J2063" s="11"/>
      <c r="K2063" s="11"/>
      <c r="L2063">
        <f t="shared" si="407"/>
        <v>0</v>
      </c>
      <c r="M2063" s="5">
        <f t="shared" si="408"/>
        <v>0</v>
      </c>
      <c r="N2063" s="5">
        <f t="shared" si="409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410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405"/>
        <v>8</v>
      </c>
      <c r="I2064" s="7">
        <f t="shared" si="406"/>
        <v>9.9999999999999645</v>
      </c>
      <c r="J2064" s="11">
        <v>0.74652777777777779</v>
      </c>
      <c r="K2064" s="11">
        <v>0.75347222222222221</v>
      </c>
      <c r="L2064">
        <f t="shared" si="407"/>
        <v>8</v>
      </c>
      <c r="M2064" s="5">
        <f t="shared" si="408"/>
        <v>45582.746527777781</v>
      </c>
      <c r="N2064" s="5">
        <f t="shared" si="409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410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405"/>
        <v>6</v>
      </c>
      <c r="I2065" s="7">
        <f t="shared" si="406"/>
        <v>5.0000000000000622</v>
      </c>
      <c r="J2065" s="11">
        <v>0.38194444444444442</v>
      </c>
      <c r="K2065" s="11">
        <v>0.38541666666666669</v>
      </c>
      <c r="L2065">
        <f t="shared" si="407"/>
        <v>6</v>
      </c>
      <c r="M2065" s="5">
        <f t="shared" si="408"/>
        <v>45582.381944444445</v>
      </c>
      <c r="N2065" s="5">
        <f t="shared" si="409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410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405"/>
        <v>6</v>
      </c>
      <c r="I2066" s="7">
        <f t="shared" si="406"/>
        <v>0</v>
      </c>
      <c r="J2066" s="11"/>
      <c r="K2066" s="11"/>
      <c r="L2066">
        <f t="shared" si="407"/>
        <v>0</v>
      </c>
      <c r="M2066" s="5">
        <f t="shared" si="408"/>
        <v>0</v>
      </c>
      <c r="N2066" s="5">
        <f t="shared" si="409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410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405"/>
        <v>6</v>
      </c>
      <c r="I2067" s="7">
        <f t="shared" si="406"/>
        <v>14.999999999999947</v>
      </c>
      <c r="J2067" s="11">
        <v>0.52083333333333337</v>
      </c>
      <c r="K2067" s="11">
        <v>0.53125</v>
      </c>
      <c r="L2067">
        <f t="shared" si="407"/>
        <v>6</v>
      </c>
      <c r="M2067" s="5">
        <f t="shared" si="408"/>
        <v>45582.520833333336</v>
      </c>
      <c r="N2067" s="5">
        <f t="shared" si="409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410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405"/>
        <v>6</v>
      </c>
      <c r="I2068" s="7">
        <f t="shared" si="406"/>
        <v>34.999999999999957</v>
      </c>
      <c r="J2068" s="11">
        <v>0.3888888888888889</v>
      </c>
      <c r="K2068" s="11">
        <v>0.41319444444444442</v>
      </c>
      <c r="L2068">
        <f t="shared" si="407"/>
        <v>6</v>
      </c>
      <c r="M2068" s="5">
        <f t="shared" si="408"/>
        <v>45582.388888888891</v>
      </c>
      <c r="N2068" s="5">
        <f t="shared" si="409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410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405"/>
        <v>6</v>
      </c>
      <c r="I2069" s="7">
        <f t="shared" si="406"/>
        <v>19.999999999999929</v>
      </c>
      <c r="J2069" s="11">
        <v>0.61805555555555558</v>
      </c>
      <c r="K2069" s="11">
        <v>0.63194444444444442</v>
      </c>
      <c r="L2069">
        <f t="shared" si="407"/>
        <v>6</v>
      </c>
      <c r="M2069" s="5">
        <f t="shared" si="408"/>
        <v>45582.618055555555</v>
      </c>
      <c r="N2069" s="5">
        <f t="shared" si="409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410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405"/>
        <v>6</v>
      </c>
      <c r="I2070" s="7">
        <f t="shared" si="406"/>
        <v>49.999999999999986</v>
      </c>
      <c r="J2070" s="11">
        <v>0.5625</v>
      </c>
      <c r="K2070" s="11">
        <v>0.59722222222222221</v>
      </c>
      <c r="L2070">
        <f t="shared" si="407"/>
        <v>6</v>
      </c>
      <c r="M2070" s="5">
        <f t="shared" si="408"/>
        <v>45582.5625</v>
      </c>
      <c r="N2070" s="5">
        <f t="shared" si="409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410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405"/>
        <v>6</v>
      </c>
      <c r="I2071" s="7">
        <f t="shared" si="406"/>
        <v>9.9999999999999645</v>
      </c>
      <c r="J2071" s="11">
        <v>0.59722222222222221</v>
      </c>
      <c r="K2071" s="11">
        <v>0.60416666666666663</v>
      </c>
      <c r="L2071">
        <f t="shared" si="407"/>
        <v>6</v>
      </c>
      <c r="M2071" s="5">
        <f t="shared" si="408"/>
        <v>45582.597222222219</v>
      </c>
      <c r="N2071" s="5">
        <f t="shared" si="409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410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405"/>
        <v>6</v>
      </c>
      <c r="I2072" s="7">
        <f t="shared" si="406"/>
        <v>10.000000000000124</v>
      </c>
      <c r="J2072" s="11">
        <v>0.63541666666666663</v>
      </c>
      <c r="K2072" s="11">
        <v>0.64236111111111116</v>
      </c>
      <c r="L2072">
        <f t="shared" si="407"/>
        <v>6</v>
      </c>
      <c r="M2072" s="5">
        <f t="shared" si="408"/>
        <v>45582.635416666664</v>
      </c>
      <c r="N2072" s="5">
        <f t="shared" si="409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410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405"/>
        <v>6</v>
      </c>
      <c r="I2073" s="7">
        <f t="shared" si="406"/>
        <v>25.000000000000071</v>
      </c>
      <c r="J2073" s="11">
        <v>0.65625</v>
      </c>
      <c r="K2073" s="11">
        <v>0.67361111111111116</v>
      </c>
      <c r="L2073">
        <f t="shared" si="407"/>
        <v>6</v>
      </c>
      <c r="M2073" s="5">
        <f t="shared" si="408"/>
        <v>45582.65625</v>
      </c>
      <c r="N2073" s="5">
        <f t="shared" si="409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410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405"/>
        <v>5</v>
      </c>
      <c r="I2074" s="7">
        <f t="shared" si="406"/>
        <v>49.999999999999986</v>
      </c>
      <c r="J2074" s="11">
        <v>0.33680555555555558</v>
      </c>
      <c r="K2074" s="11">
        <v>0.37152777777777779</v>
      </c>
      <c r="L2074">
        <f t="shared" si="407"/>
        <v>5</v>
      </c>
      <c r="M2074" s="5">
        <f t="shared" si="408"/>
        <v>45582.336805555555</v>
      </c>
      <c r="N2074" s="5">
        <f t="shared" si="409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410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405"/>
        <v>5</v>
      </c>
      <c r="I2075" s="7">
        <f t="shared" si="406"/>
        <v>60.000000000000107</v>
      </c>
      <c r="J2075" s="11">
        <v>0.70138888888888884</v>
      </c>
      <c r="K2075" s="11">
        <v>0.74305555555555558</v>
      </c>
      <c r="L2075">
        <f t="shared" si="407"/>
        <v>5</v>
      </c>
      <c r="M2075" s="5">
        <f t="shared" si="408"/>
        <v>45582.701388888891</v>
      </c>
      <c r="N2075" s="5">
        <f t="shared" si="409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410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405"/>
        <v>5</v>
      </c>
      <c r="I2076" s="7">
        <f t="shared" si="406"/>
        <v>75.000000000000057</v>
      </c>
      <c r="J2076" s="11">
        <v>0.94444444444444442</v>
      </c>
      <c r="K2076" s="11">
        <v>0.99652777777777779</v>
      </c>
      <c r="L2076">
        <f t="shared" si="407"/>
        <v>5</v>
      </c>
      <c r="M2076" s="5">
        <f t="shared" si="408"/>
        <v>45582.944444444445</v>
      </c>
      <c r="N2076" s="5">
        <f t="shared" si="409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410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405"/>
        <v>5</v>
      </c>
      <c r="I2077" s="7">
        <f t="shared" si="406"/>
        <v>19.999999999999929</v>
      </c>
      <c r="J2077" s="11">
        <v>0.53125</v>
      </c>
      <c r="K2077" s="11">
        <v>0.54513888888888884</v>
      </c>
      <c r="L2077">
        <f t="shared" si="407"/>
        <v>5</v>
      </c>
      <c r="M2077" s="5">
        <f t="shared" si="408"/>
        <v>45582.53125</v>
      </c>
      <c r="N2077" s="5">
        <f t="shared" si="409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410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405"/>
        <v>4</v>
      </c>
      <c r="I2078" s="7">
        <f t="shared" si="406"/>
        <v>0</v>
      </c>
      <c r="L2078">
        <f t="shared" si="407"/>
        <v>0</v>
      </c>
      <c r="M2078" s="5">
        <f t="shared" si="408"/>
        <v>0</v>
      </c>
      <c r="N2078" s="5">
        <f t="shared" si="409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410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405"/>
        <v>4</v>
      </c>
      <c r="I2079" s="7">
        <f t="shared" si="406"/>
        <v>0</v>
      </c>
      <c r="L2079">
        <f t="shared" si="407"/>
        <v>0</v>
      </c>
      <c r="M2079" s="5">
        <f t="shared" si="408"/>
        <v>0</v>
      </c>
      <c r="N2079" s="5">
        <f t="shared" si="409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410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405"/>
        <v>4</v>
      </c>
      <c r="I2080" s="7">
        <f t="shared" si="406"/>
        <v>150.00000000000011</v>
      </c>
      <c r="J2080" s="11">
        <v>0.85416666666666663</v>
      </c>
      <c r="K2080" s="11">
        <v>0.95833333333333337</v>
      </c>
      <c r="L2080">
        <f t="shared" si="407"/>
        <v>4</v>
      </c>
      <c r="M2080" s="5">
        <f t="shared" si="408"/>
        <v>45582.854166666664</v>
      </c>
      <c r="N2080" s="5">
        <f t="shared" si="409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410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405"/>
        <v>4</v>
      </c>
      <c r="I2081" s="7">
        <f t="shared" si="406"/>
        <v>4.9999999999999822</v>
      </c>
      <c r="J2081" s="11">
        <v>0.41666666666666669</v>
      </c>
      <c r="K2081" s="11">
        <v>0.4201388888888889</v>
      </c>
      <c r="L2081">
        <f t="shared" si="407"/>
        <v>4</v>
      </c>
      <c r="M2081" s="5">
        <f t="shared" si="408"/>
        <v>45582.416666666664</v>
      </c>
      <c r="N2081" s="5">
        <f t="shared" si="409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410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405"/>
        <v>3</v>
      </c>
      <c r="I2082" s="7">
        <f t="shared" si="406"/>
        <v>90</v>
      </c>
      <c r="J2082" s="11">
        <v>0.42708333333333331</v>
      </c>
      <c r="K2082" s="11">
        <v>0.48958333333333331</v>
      </c>
      <c r="L2082">
        <f t="shared" si="407"/>
        <v>3</v>
      </c>
      <c r="M2082" s="5">
        <f t="shared" si="408"/>
        <v>45582.427083333336</v>
      </c>
      <c r="N2082" s="5">
        <f t="shared" si="409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410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405"/>
        <v>3</v>
      </c>
      <c r="I2083" s="7">
        <f t="shared" si="406"/>
        <v>9.9999999999999645</v>
      </c>
      <c r="J2083" s="11">
        <v>0.55555555555555558</v>
      </c>
      <c r="K2083" s="11">
        <v>0.5625</v>
      </c>
      <c r="L2083">
        <f t="shared" si="407"/>
        <v>3</v>
      </c>
      <c r="M2083" s="5">
        <f t="shared" si="408"/>
        <v>45582.555555555555</v>
      </c>
      <c r="N2083" s="5">
        <f t="shared" si="409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410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405"/>
        <v>2</v>
      </c>
      <c r="I2084" s="7">
        <f t="shared" si="406"/>
        <v>0</v>
      </c>
      <c r="J2084" s="11"/>
      <c r="K2084" s="11"/>
      <c r="L2084">
        <f t="shared" si="407"/>
        <v>0</v>
      </c>
      <c r="M2084" s="5">
        <f t="shared" si="408"/>
        <v>0</v>
      </c>
      <c r="N2084" s="5">
        <f t="shared" si="409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410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405"/>
        <v>2</v>
      </c>
      <c r="I2085" s="7">
        <f t="shared" si="406"/>
        <v>40.000000000000014</v>
      </c>
      <c r="J2085" s="11">
        <v>0.5</v>
      </c>
      <c r="K2085" s="11">
        <v>0.52777777777777779</v>
      </c>
      <c r="L2085">
        <f t="shared" si="407"/>
        <v>2</v>
      </c>
      <c r="M2085" s="5">
        <f t="shared" si="408"/>
        <v>45582.5</v>
      </c>
      <c r="N2085" s="5">
        <f t="shared" si="409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410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405"/>
        <v>2</v>
      </c>
      <c r="I2086" s="7">
        <f t="shared" si="406"/>
        <v>0</v>
      </c>
      <c r="J2086" s="11"/>
      <c r="K2086" s="11"/>
      <c r="L2086">
        <f t="shared" si="407"/>
        <v>0</v>
      </c>
      <c r="M2086" s="5">
        <f t="shared" si="408"/>
        <v>0</v>
      </c>
      <c r="N2086" s="5">
        <f t="shared" si="409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410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405"/>
        <v>2</v>
      </c>
      <c r="I2087" s="7">
        <f t="shared" si="406"/>
        <v>10.000000000000124</v>
      </c>
      <c r="J2087" s="11">
        <v>0.54513888888888884</v>
      </c>
      <c r="K2087" s="11">
        <v>0.55208333333333337</v>
      </c>
      <c r="L2087">
        <f t="shared" si="407"/>
        <v>2</v>
      </c>
      <c r="M2087" s="5">
        <f t="shared" si="408"/>
        <v>45582.545138888891</v>
      </c>
      <c r="N2087" s="5">
        <f t="shared" si="409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410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411">ROUND(E2088*(1/(F2088/60)),0)</f>
        <v>2</v>
      </c>
      <c r="I2088" s="7">
        <f t="shared" ref="I2088:I2119" si="412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413">IF(I2088&gt;0, G2088, 0)</f>
        <v>2</v>
      </c>
      <c r="M2088" s="5">
        <f t="shared" ref="M2088:M2119" si="414">IF(I2088=0,0,A2088+J2088)</f>
        <v>45582.645833333336</v>
      </c>
      <c r="N2088" s="5">
        <f t="shared" ref="N2088:N2119" si="415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416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411"/>
        <v>0</v>
      </c>
      <c r="I2089" s="7">
        <f t="shared" si="412"/>
        <v>15.000000000000027</v>
      </c>
      <c r="J2089" s="11">
        <v>0.48958333333333331</v>
      </c>
      <c r="K2089" s="11">
        <v>0.5</v>
      </c>
      <c r="L2089">
        <f t="shared" si="413"/>
        <v>0</v>
      </c>
      <c r="M2089" s="5">
        <f t="shared" si="414"/>
        <v>45582.489583333336</v>
      </c>
      <c r="N2089" s="5">
        <f t="shared" si="415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416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411"/>
        <v>0</v>
      </c>
      <c r="I2090" s="7">
        <f t="shared" si="412"/>
        <v>4.9999999999999822</v>
      </c>
      <c r="J2090" s="11">
        <v>0.64583333333333337</v>
      </c>
      <c r="K2090" s="11">
        <v>0.64930555555555558</v>
      </c>
      <c r="L2090">
        <f t="shared" si="413"/>
        <v>0</v>
      </c>
      <c r="M2090" s="5">
        <f t="shared" si="414"/>
        <v>45582.645833333336</v>
      </c>
      <c r="N2090" s="5">
        <f t="shared" si="415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416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411"/>
        <v>0</v>
      </c>
      <c r="I2091" s="7">
        <f t="shared" si="412"/>
        <v>4.9999999999999822</v>
      </c>
      <c r="J2091" s="11">
        <v>0.37152777777777779</v>
      </c>
      <c r="K2091" s="11">
        <v>0.375</v>
      </c>
      <c r="L2091">
        <f t="shared" si="413"/>
        <v>0</v>
      </c>
      <c r="M2091" s="5">
        <f t="shared" si="414"/>
        <v>45582.371527777781</v>
      </c>
      <c r="N2091" s="5">
        <f t="shared" si="415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416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411"/>
        <v>0</v>
      </c>
      <c r="I2092" s="7">
        <f t="shared" si="412"/>
        <v>4.9999999999999822</v>
      </c>
      <c r="J2092" s="11">
        <v>0.41666666666666669</v>
      </c>
      <c r="K2092" s="11">
        <v>0.4201388888888889</v>
      </c>
      <c r="L2092">
        <f t="shared" si="413"/>
        <v>0</v>
      </c>
      <c r="M2092" s="5">
        <f t="shared" si="414"/>
        <v>45582.416666666664</v>
      </c>
      <c r="N2092" s="5">
        <f t="shared" si="415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416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411"/>
        <v>6</v>
      </c>
      <c r="I2093" s="7">
        <f t="shared" si="412"/>
        <v>24.999999999999911</v>
      </c>
      <c r="J2093" s="11">
        <v>0.96180555555555558</v>
      </c>
      <c r="K2093" s="11">
        <v>0.97916666666666663</v>
      </c>
      <c r="L2093">
        <f t="shared" si="413"/>
        <v>6</v>
      </c>
      <c r="M2093" s="5">
        <f t="shared" si="414"/>
        <v>45582.961805555555</v>
      </c>
      <c r="N2093" s="5">
        <f t="shared" si="415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416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411"/>
        <v>16</v>
      </c>
      <c r="I2094" s="7">
        <f t="shared" si="412"/>
        <v>0</v>
      </c>
      <c r="L2094">
        <f t="shared" si="413"/>
        <v>0</v>
      </c>
      <c r="M2094" s="5">
        <f t="shared" si="414"/>
        <v>0</v>
      </c>
      <c r="N2094" s="5">
        <f t="shared" si="415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416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411"/>
        <v>15</v>
      </c>
      <c r="H2095" s="12">
        <f>F2095*(1/(G2095/60))</f>
        <v>80</v>
      </c>
      <c r="I2095" s="7">
        <f t="shared" si="412"/>
        <v>9.9999999999999645</v>
      </c>
      <c r="J2095" s="11">
        <v>0.61111111111111116</v>
      </c>
      <c r="K2095" s="11">
        <v>0.61805555555555558</v>
      </c>
      <c r="L2095">
        <f t="shared" si="413"/>
        <v>15</v>
      </c>
      <c r="M2095" s="5">
        <f t="shared" si="414"/>
        <v>45583.611111111109</v>
      </c>
      <c r="N2095" s="5">
        <f t="shared" si="415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416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411"/>
        <v>12</v>
      </c>
      <c r="I2096" s="7">
        <f t="shared" si="412"/>
        <v>0</v>
      </c>
      <c r="L2096">
        <f t="shared" si="413"/>
        <v>0</v>
      </c>
      <c r="M2096" s="5">
        <f t="shared" si="414"/>
        <v>0</v>
      </c>
      <c r="N2096" s="5">
        <f t="shared" si="415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416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411"/>
        <v>12</v>
      </c>
      <c r="I2097" s="7">
        <f t="shared" si="412"/>
        <v>0</v>
      </c>
      <c r="J2097" s="11"/>
      <c r="K2097" s="11"/>
      <c r="L2097">
        <f t="shared" si="413"/>
        <v>0</v>
      </c>
      <c r="M2097" s="5">
        <f t="shared" si="414"/>
        <v>0</v>
      </c>
      <c r="N2097" s="5">
        <f t="shared" si="415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416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411"/>
        <v>12</v>
      </c>
      <c r="I2098" s="7">
        <f t="shared" si="412"/>
        <v>0</v>
      </c>
      <c r="J2098" s="11"/>
      <c r="K2098" s="11"/>
      <c r="L2098">
        <f t="shared" si="413"/>
        <v>0</v>
      </c>
      <c r="M2098" s="5">
        <f t="shared" si="414"/>
        <v>0</v>
      </c>
      <c r="N2098" s="5">
        <f t="shared" si="415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416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411"/>
        <v>12</v>
      </c>
      <c r="I2099" s="7">
        <f t="shared" si="412"/>
        <v>9.9999999999999645</v>
      </c>
      <c r="J2099" s="11">
        <v>0.27777777777777779</v>
      </c>
      <c r="K2099" s="11">
        <v>0.28472222222222221</v>
      </c>
      <c r="L2099">
        <f t="shared" si="413"/>
        <v>12</v>
      </c>
      <c r="M2099" s="5">
        <f t="shared" si="414"/>
        <v>45583.277777777781</v>
      </c>
      <c r="N2099" s="5">
        <f t="shared" si="415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416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411"/>
        <v>9</v>
      </c>
      <c r="I2100" s="7">
        <f t="shared" si="412"/>
        <v>0</v>
      </c>
      <c r="J2100" s="11"/>
      <c r="K2100" s="11"/>
      <c r="L2100">
        <f t="shared" si="413"/>
        <v>0</v>
      </c>
      <c r="M2100" s="5">
        <f t="shared" si="414"/>
        <v>0</v>
      </c>
      <c r="N2100" s="5">
        <f t="shared" si="415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416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411"/>
        <v>8</v>
      </c>
      <c r="I2101" s="7">
        <f t="shared" si="412"/>
        <v>0</v>
      </c>
      <c r="J2101" s="11"/>
      <c r="K2101" s="11"/>
      <c r="L2101">
        <f t="shared" si="413"/>
        <v>0</v>
      </c>
      <c r="M2101" s="5">
        <f t="shared" si="414"/>
        <v>0</v>
      </c>
      <c r="N2101" s="5">
        <f t="shared" si="415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416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411"/>
        <v>8</v>
      </c>
      <c r="I2102" s="7">
        <f t="shared" si="412"/>
        <v>0</v>
      </c>
      <c r="J2102" s="11"/>
      <c r="K2102" s="11"/>
      <c r="L2102">
        <f t="shared" si="413"/>
        <v>0</v>
      </c>
      <c r="M2102" s="5">
        <f t="shared" si="414"/>
        <v>0</v>
      </c>
      <c r="N2102" s="5">
        <f t="shared" si="415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416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411"/>
        <v>6</v>
      </c>
      <c r="I2103" s="7">
        <f t="shared" si="412"/>
        <v>35.000000000000036</v>
      </c>
      <c r="J2103" s="11">
        <v>0.63541666666666663</v>
      </c>
      <c r="K2103" s="11">
        <v>0.65972222222222221</v>
      </c>
      <c r="L2103">
        <f t="shared" si="413"/>
        <v>6</v>
      </c>
      <c r="M2103" s="5">
        <f t="shared" si="414"/>
        <v>45583.635416666664</v>
      </c>
      <c r="N2103" s="5">
        <f t="shared" si="415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416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411"/>
        <v>6</v>
      </c>
      <c r="I2104" s="7">
        <f t="shared" si="412"/>
        <v>40.000000000000014</v>
      </c>
      <c r="J2104" s="11">
        <v>0.67013888888888884</v>
      </c>
      <c r="K2104" s="11">
        <v>0.69791666666666663</v>
      </c>
      <c r="L2104">
        <f t="shared" si="413"/>
        <v>6</v>
      </c>
      <c r="M2104" s="5">
        <f t="shared" si="414"/>
        <v>45583.670138888891</v>
      </c>
      <c r="N2104" s="5">
        <f t="shared" si="415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416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411"/>
        <v>6</v>
      </c>
      <c r="I2105" s="7">
        <f t="shared" si="412"/>
        <v>40.000000000000014</v>
      </c>
      <c r="J2105" s="11">
        <v>0.71527777777777779</v>
      </c>
      <c r="K2105" s="11">
        <v>0.74305555555555558</v>
      </c>
      <c r="L2105">
        <f t="shared" si="413"/>
        <v>6</v>
      </c>
      <c r="M2105" s="5">
        <f t="shared" si="414"/>
        <v>45583.715277777781</v>
      </c>
      <c r="N2105" s="5">
        <f t="shared" si="415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416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411"/>
        <v>6</v>
      </c>
      <c r="I2106" s="7">
        <f t="shared" si="412"/>
        <v>0</v>
      </c>
      <c r="J2106" s="11"/>
      <c r="K2106" s="11"/>
      <c r="L2106">
        <f t="shared" si="413"/>
        <v>0</v>
      </c>
      <c r="M2106" s="5">
        <f t="shared" si="414"/>
        <v>0</v>
      </c>
      <c r="N2106" s="5">
        <f t="shared" si="415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416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411"/>
        <v>6</v>
      </c>
      <c r="I2107" s="7">
        <f t="shared" si="412"/>
        <v>0</v>
      </c>
      <c r="J2107" s="11"/>
      <c r="K2107" s="11"/>
      <c r="L2107">
        <f t="shared" si="413"/>
        <v>0</v>
      </c>
      <c r="M2107" s="5">
        <f t="shared" si="414"/>
        <v>0</v>
      </c>
      <c r="N2107" s="5">
        <f t="shared" si="415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416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411"/>
        <v>5</v>
      </c>
      <c r="I2108" s="7">
        <f t="shared" si="412"/>
        <v>60.000000000000028</v>
      </c>
      <c r="J2108" s="11">
        <v>0.3263888888888889</v>
      </c>
      <c r="K2108" s="11">
        <v>0.36805555555555558</v>
      </c>
      <c r="L2108">
        <f t="shared" si="413"/>
        <v>5</v>
      </c>
      <c r="M2108" s="5">
        <f t="shared" si="414"/>
        <v>45583.326388888891</v>
      </c>
      <c r="N2108" s="5">
        <f t="shared" si="415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416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411"/>
        <v>5</v>
      </c>
      <c r="I2109" s="7">
        <f t="shared" si="412"/>
        <v>340.00000000000006</v>
      </c>
      <c r="J2109" s="11">
        <v>0.75</v>
      </c>
      <c r="K2109" s="11">
        <v>0.98611111111111116</v>
      </c>
      <c r="L2109">
        <f t="shared" si="413"/>
        <v>5</v>
      </c>
      <c r="M2109" s="5">
        <f t="shared" si="414"/>
        <v>45583.75</v>
      </c>
      <c r="N2109" s="5">
        <f t="shared" si="415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416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411"/>
        <v>5</v>
      </c>
      <c r="I2110" s="7">
        <f t="shared" si="412"/>
        <v>0</v>
      </c>
      <c r="J2110" s="11"/>
      <c r="K2110" s="11"/>
      <c r="L2110">
        <f t="shared" si="413"/>
        <v>0</v>
      </c>
      <c r="M2110" s="5">
        <f t="shared" si="414"/>
        <v>0</v>
      </c>
      <c r="N2110" s="5">
        <f t="shared" si="415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416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411"/>
        <v>5</v>
      </c>
      <c r="I2111" s="7">
        <f t="shared" si="412"/>
        <v>29.999999999999893</v>
      </c>
      <c r="J2111" s="11">
        <v>0.83333333333333337</v>
      </c>
      <c r="K2111" s="11">
        <v>0.85416666666666663</v>
      </c>
      <c r="L2111">
        <f t="shared" si="413"/>
        <v>5</v>
      </c>
      <c r="M2111" s="5">
        <f t="shared" si="414"/>
        <v>45583.833333333336</v>
      </c>
      <c r="N2111" s="5">
        <f t="shared" si="415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416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411"/>
        <v>4</v>
      </c>
      <c r="I2112" s="7">
        <f t="shared" si="412"/>
        <v>0</v>
      </c>
      <c r="L2112">
        <f t="shared" si="413"/>
        <v>0</v>
      </c>
      <c r="M2112" s="5">
        <f t="shared" si="414"/>
        <v>0</v>
      </c>
      <c r="N2112" s="5">
        <f t="shared" si="415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416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411"/>
        <v>4</v>
      </c>
      <c r="I2113" s="7">
        <f t="shared" si="412"/>
        <v>0</v>
      </c>
      <c r="L2113">
        <f t="shared" si="413"/>
        <v>0</v>
      </c>
      <c r="M2113" s="5">
        <f t="shared" si="414"/>
        <v>0</v>
      </c>
      <c r="N2113" s="5">
        <f t="shared" si="415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416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411"/>
        <v>4</v>
      </c>
      <c r="I2114" s="7">
        <f t="shared" si="412"/>
        <v>0</v>
      </c>
      <c r="J2114" s="11"/>
      <c r="K2114" s="11"/>
      <c r="L2114">
        <f t="shared" si="413"/>
        <v>0</v>
      </c>
      <c r="M2114" s="5">
        <f t="shared" si="414"/>
        <v>0</v>
      </c>
      <c r="N2114" s="5">
        <f t="shared" si="415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416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411"/>
        <v>4</v>
      </c>
      <c r="I2115" s="7">
        <f t="shared" si="412"/>
        <v>0</v>
      </c>
      <c r="J2115" s="11"/>
      <c r="K2115" s="11"/>
      <c r="L2115">
        <f t="shared" si="413"/>
        <v>0</v>
      </c>
      <c r="M2115" s="5">
        <f t="shared" si="414"/>
        <v>0</v>
      </c>
      <c r="N2115" s="5">
        <f t="shared" si="415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416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411"/>
        <v>3</v>
      </c>
      <c r="I2116" s="7">
        <f t="shared" si="412"/>
        <v>0</v>
      </c>
      <c r="J2116" s="11"/>
      <c r="K2116" s="11"/>
      <c r="L2116">
        <f t="shared" si="413"/>
        <v>0</v>
      </c>
      <c r="M2116" s="5">
        <f t="shared" si="414"/>
        <v>0</v>
      </c>
      <c r="N2116" s="5">
        <f t="shared" si="415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416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411"/>
        <v>2</v>
      </c>
      <c r="I2117" s="7">
        <f t="shared" si="412"/>
        <v>0</v>
      </c>
      <c r="J2117" s="11"/>
      <c r="K2117" s="11"/>
      <c r="L2117">
        <f t="shared" si="413"/>
        <v>0</v>
      </c>
      <c r="M2117" s="5">
        <f t="shared" si="414"/>
        <v>0</v>
      </c>
      <c r="N2117" s="5">
        <f t="shared" si="415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416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411"/>
        <v>2</v>
      </c>
      <c r="I2118" s="7">
        <f t="shared" si="412"/>
        <v>0</v>
      </c>
      <c r="J2118" s="11"/>
      <c r="K2118" s="11"/>
      <c r="L2118">
        <f t="shared" si="413"/>
        <v>0</v>
      </c>
      <c r="M2118" s="5">
        <f t="shared" si="414"/>
        <v>0</v>
      </c>
      <c r="N2118" s="5">
        <f t="shared" si="415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416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411"/>
        <v>2</v>
      </c>
      <c r="I2119" s="7">
        <f t="shared" si="412"/>
        <v>10.000000000000044</v>
      </c>
      <c r="J2119" s="11">
        <v>0.31944444444444442</v>
      </c>
      <c r="K2119" s="11">
        <v>0.3263888888888889</v>
      </c>
      <c r="L2119">
        <f t="shared" si="413"/>
        <v>2</v>
      </c>
      <c r="M2119" s="5">
        <f t="shared" si="414"/>
        <v>45583.319444444445</v>
      </c>
      <c r="N2119" s="5">
        <f t="shared" si="415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416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417">ROUND(E2120*(1/(F2120/60)),0)</f>
        <v>2</v>
      </c>
      <c r="I2120" s="7">
        <f t="shared" ref="I2120:I2151" si="418">IF(J2120=0, 0, (K2120-J2120)*1440)</f>
        <v>0</v>
      </c>
      <c r="J2120" s="11"/>
      <c r="K2120" s="11"/>
      <c r="L2120">
        <f t="shared" ref="L2120:L2151" si="419">IF(I2120&gt;0, G2120, 0)</f>
        <v>0</v>
      </c>
      <c r="M2120" s="5">
        <f t="shared" ref="M2120:M2151" si="420">IF(I2120=0,0,A2120+J2120)</f>
        <v>0</v>
      </c>
      <c r="N2120" s="5">
        <f t="shared" ref="N2120:N2151" si="421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422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417"/>
        <v>2</v>
      </c>
      <c r="I2121" s="7">
        <f t="shared" si="418"/>
        <v>60.000000000000028</v>
      </c>
      <c r="J2121" s="11">
        <v>0.4861111111111111</v>
      </c>
      <c r="K2121" s="11">
        <v>0.52777777777777779</v>
      </c>
      <c r="L2121">
        <f t="shared" si="419"/>
        <v>2</v>
      </c>
      <c r="M2121" s="5">
        <f t="shared" si="420"/>
        <v>45583.486111111109</v>
      </c>
      <c r="N2121" s="5">
        <f t="shared" si="421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422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417"/>
        <v>2</v>
      </c>
      <c r="I2122" s="7">
        <f t="shared" si="418"/>
        <v>25.000000000000071</v>
      </c>
      <c r="J2122" s="11">
        <v>0.69791666666666663</v>
      </c>
      <c r="K2122" s="11">
        <v>0.71527777777777779</v>
      </c>
      <c r="L2122">
        <f t="shared" si="419"/>
        <v>2</v>
      </c>
      <c r="M2122" s="5">
        <f t="shared" si="420"/>
        <v>45583.697916666664</v>
      </c>
      <c r="N2122" s="5">
        <f t="shared" si="421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422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417"/>
        <v>2</v>
      </c>
      <c r="I2123" s="7">
        <f t="shared" si="418"/>
        <v>25.000000000000071</v>
      </c>
      <c r="J2123" s="11">
        <v>0.60416666666666663</v>
      </c>
      <c r="K2123" s="11">
        <v>0.62152777777777779</v>
      </c>
      <c r="L2123">
        <f t="shared" si="419"/>
        <v>2</v>
      </c>
      <c r="M2123" s="5">
        <f t="shared" si="420"/>
        <v>45583.604166666664</v>
      </c>
      <c r="N2123" s="5">
        <f t="shared" si="421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422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417"/>
        <v>0</v>
      </c>
      <c r="I2124" s="7">
        <f t="shared" si="418"/>
        <v>9.9999999999999645</v>
      </c>
      <c r="J2124" s="11">
        <v>0.5</v>
      </c>
      <c r="K2124" s="11">
        <v>0.50694444444444442</v>
      </c>
      <c r="L2124">
        <f t="shared" si="419"/>
        <v>0</v>
      </c>
      <c r="M2124" s="5">
        <f t="shared" si="420"/>
        <v>45583.5</v>
      </c>
      <c r="N2124" s="5">
        <f t="shared" si="421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422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417"/>
        <v>0</v>
      </c>
      <c r="I2125" s="7">
        <f t="shared" si="418"/>
        <v>39.999999999999858</v>
      </c>
      <c r="J2125" s="11">
        <v>0.79861111111111116</v>
      </c>
      <c r="K2125" s="11">
        <v>0.82638888888888884</v>
      </c>
      <c r="L2125">
        <f t="shared" si="419"/>
        <v>0</v>
      </c>
      <c r="M2125" s="5">
        <f t="shared" si="420"/>
        <v>45583.798611111109</v>
      </c>
      <c r="N2125" s="5">
        <f t="shared" si="421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422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417"/>
        <v>0</v>
      </c>
      <c r="I2126" s="7">
        <f t="shared" si="418"/>
        <v>15.000000000000027</v>
      </c>
      <c r="J2126" s="11">
        <v>0.3125</v>
      </c>
      <c r="K2126" s="11">
        <v>0.32291666666666669</v>
      </c>
      <c r="L2126">
        <f t="shared" si="419"/>
        <v>0</v>
      </c>
      <c r="M2126" s="5">
        <f t="shared" si="420"/>
        <v>45583.3125</v>
      </c>
      <c r="N2126" s="5">
        <f t="shared" si="421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422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417"/>
        <v>16</v>
      </c>
      <c r="I2127" s="7">
        <f t="shared" si="418"/>
        <v>0</v>
      </c>
      <c r="L2127">
        <f t="shared" si="419"/>
        <v>0</v>
      </c>
      <c r="M2127" s="5">
        <f t="shared" si="420"/>
        <v>0</v>
      </c>
      <c r="N2127" s="5">
        <f t="shared" si="421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422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417"/>
        <v>15</v>
      </c>
      <c r="H2128" s="12">
        <f>F2128*(1/(G2128/60))</f>
        <v>80</v>
      </c>
      <c r="I2128" s="7">
        <f t="shared" si="418"/>
        <v>0</v>
      </c>
      <c r="J2128" s="11"/>
      <c r="K2128" s="11"/>
      <c r="L2128">
        <f t="shared" si="419"/>
        <v>0</v>
      </c>
      <c r="M2128" s="5">
        <f t="shared" si="420"/>
        <v>0</v>
      </c>
      <c r="N2128" s="5">
        <f t="shared" si="421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422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417"/>
        <v>12</v>
      </c>
      <c r="I2129" s="7">
        <f t="shared" si="418"/>
        <v>0</v>
      </c>
      <c r="L2129">
        <f t="shared" si="419"/>
        <v>0</v>
      </c>
      <c r="M2129" s="5">
        <f t="shared" si="420"/>
        <v>0</v>
      </c>
      <c r="N2129" s="5">
        <f t="shared" si="421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422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417"/>
        <v>12</v>
      </c>
      <c r="I2130" s="7">
        <f t="shared" si="418"/>
        <v>0</v>
      </c>
      <c r="J2130" s="11"/>
      <c r="K2130" s="11"/>
      <c r="L2130">
        <f t="shared" si="419"/>
        <v>0</v>
      </c>
      <c r="M2130" s="5">
        <f t="shared" si="420"/>
        <v>0</v>
      </c>
      <c r="N2130" s="5">
        <f t="shared" si="421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422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417"/>
        <v>9</v>
      </c>
      <c r="I2131" s="7">
        <f t="shared" si="418"/>
        <v>0</v>
      </c>
      <c r="J2131" s="11"/>
      <c r="K2131" s="11"/>
      <c r="L2131">
        <f t="shared" si="419"/>
        <v>0</v>
      </c>
      <c r="M2131" s="5">
        <f t="shared" si="420"/>
        <v>0</v>
      </c>
      <c r="N2131" s="5">
        <f t="shared" si="421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422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417"/>
        <v>8</v>
      </c>
      <c r="I2132" s="7">
        <f t="shared" si="418"/>
        <v>0</v>
      </c>
      <c r="J2132" s="11"/>
      <c r="K2132" s="11"/>
      <c r="L2132">
        <f t="shared" si="419"/>
        <v>0</v>
      </c>
      <c r="M2132" s="5">
        <f t="shared" si="420"/>
        <v>0</v>
      </c>
      <c r="N2132" s="5">
        <f t="shared" si="421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422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417"/>
        <v>8</v>
      </c>
      <c r="I2133" s="7">
        <f t="shared" si="418"/>
        <v>0</v>
      </c>
      <c r="J2133" s="11"/>
      <c r="K2133" s="11"/>
      <c r="L2133">
        <f t="shared" si="419"/>
        <v>0</v>
      </c>
      <c r="M2133" s="5">
        <f t="shared" si="420"/>
        <v>0</v>
      </c>
      <c r="N2133" s="5">
        <f t="shared" si="421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422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417"/>
        <v>6</v>
      </c>
      <c r="I2134" s="7">
        <f t="shared" si="418"/>
        <v>0</v>
      </c>
      <c r="J2134" s="11"/>
      <c r="K2134" s="11"/>
      <c r="L2134">
        <f t="shared" si="419"/>
        <v>0</v>
      </c>
      <c r="M2134" s="5">
        <f t="shared" si="420"/>
        <v>0</v>
      </c>
      <c r="N2134" s="5">
        <f t="shared" si="421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422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417"/>
        <v>6</v>
      </c>
      <c r="I2135" s="7">
        <f t="shared" si="418"/>
        <v>0</v>
      </c>
      <c r="J2135" s="11"/>
      <c r="K2135" s="11"/>
      <c r="L2135">
        <f t="shared" si="419"/>
        <v>0</v>
      </c>
      <c r="M2135" s="5">
        <f t="shared" si="420"/>
        <v>0</v>
      </c>
      <c r="N2135" s="5">
        <f t="shared" si="421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422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417"/>
        <v>6</v>
      </c>
      <c r="I2136" s="7">
        <f t="shared" si="418"/>
        <v>0</v>
      </c>
      <c r="J2136" s="11"/>
      <c r="K2136" s="11"/>
      <c r="L2136">
        <f t="shared" si="419"/>
        <v>0</v>
      </c>
      <c r="M2136" s="5">
        <f t="shared" si="420"/>
        <v>0</v>
      </c>
      <c r="N2136" s="5">
        <f t="shared" si="421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422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417"/>
        <v>5</v>
      </c>
      <c r="I2137" s="7">
        <f t="shared" si="418"/>
        <v>855</v>
      </c>
      <c r="J2137" s="11">
        <v>0.40277777777777779</v>
      </c>
      <c r="K2137" s="11">
        <v>0.99652777777777779</v>
      </c>
      <c r="L2137">
        <f t="shared" si="419"/>
        <v>5</v>
      </c>
      <c r="M2137" s="5">
        <f t="shared" si="420"/>
        <v>45584.402777777781</v>
      </c>
      <c r="N2137" s="5">
        <f t="shared" si="421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422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417"/>
        <v>5</v>
      </c>
      <c r="I2138" s="7">
        <f t="shared" si="418"/>
        <v>0</v>
      </c>
      <c r="J2138" s="11"/>
      <c r="K2138" s="11"/>
      <c r="L2138">
        <f t="shared" si="419"/>
        <v>0</v>
      </c>
      <c r="M2138" s="5">
        <f t="shared" si="420"/>
        <v>0</v>
      </c>
      <c r="N2138" s="5">
        <f t="shared" si="421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422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417"/>
        <v>5</v>
      </c>
      <c r="I2139" s="7">
        <f t="shared" si="418"/>
        <v>0</v>
      </c>
      <c r="J2139" s="11"/>
      <c r="K2139" s="11"/>
      <c r="L2139">
        <f t="shared" si="419"/>
        <v>0</v>
      </c>
      <c r="M2139" s="5">
        <f t="shared" si="420"/>
        <v>0</v>
      </c>
      <c r="N2139" s="5">
        <f t="shared" si="421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422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417"/>
        <v>5</v>
      </c>
      <c r="I2140" s="7">
        <f t="shared" si="418"/>
        <v>0</v>
      </c>
      <c r="J2140" s="11"/>
      <c r="K2140" s="11"/>
      <c r="L2140">
        <f t="shared" si="419"/>
        <v>0</v>
      </c>
      <c r="M2140" s="5">
        <f t="shared" si="420"/>
        <v>0</v>
      </c>
      <c r="N2140" s="5">
        <f t="shared" si="421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422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417"/>
        <v>4</v>
      </c>
      <c r="I2141" s="7">
        <f t="shared" si="418"/>
        <v>0</v>
      </c>
      <c r="L2141">
        <f t="shared" si="419"/>
        <v>0</v>
      </c>
      <c r="M2141" s="5">
        <f t="shared" si="420"/>
        <v>0</v>
      </c>
      <c r="N2141" s="5">
        <f t="shared" si="421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422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417"/>
        <v>4</v>
      </c>
      <c r="I2142" s="7">
        <f t="shared" si="418"/>
        <v>0</v>
      </c>
      <c r="L2142">
        <f t="shared" si="419"/>
        <v>0</v>
      </c>
      <c r="M2142" s="5">
        <f t="shared" si="420"/>
        <v>0</v>
      </c>
      <c r="N2142" s="5">
        <f t="shared" si="421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422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417"/>
        <v>4</v>
      </c>
      <c r="I2143" s="7">
        <f t="shared" si="418"/>
        <v>74.999999999999886</v>
      </c>
      <c r="J2143" s="11">
        <v>0.67708333333333337</v>
      </c>
      <c r="K2143" s="11">
        <v>0.72916666666666663</v>
      </c>
      <c r="L2143">
        <f t="shared" si="419"/>
        <v>4</v>
      </c>
      <c r="M2143" s="5">
        <f t="shared" si="420"/>
        <v>45584.677083333336</v>
      </c>
      <c r="N2143" s="5">
        <f t="shared" si="421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422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417"/>
        <v>4</v>
      </c>
      <c r="I2144" s="7">
        <f t="shared" si="418"/>
        <v>0</v>
      </c>
      <c r="J2144" s="11"/>
      <c r="K2144" s="11"/>
      <c r="L2144">
        <f t="shared" si="419"/>
        <v>0</v>
      </c>
      <c r="M2144" s="5">
        <f t="shared" si="420"/>
        <v>0</v>
      </c>
      <c r="N2144" s="5">
        <f t="shared" si="421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422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417"/>
        <v>2</v>
      </c>
      <c r="I2145" s="7">
        <f t="shared" si="418"/>
        <v>0</v>
      </c>
      <c r="J2145" s="11"/>
      <c r="K2145" s="11"/>
      <c r="L2145">
        <f t="shared" si="419"/>
        <v>0</v>
      </c>
      <c r="M2145" s="5">
        <f t="shared" si="420"/>
        <v>0</v>
      </c>
      <c r="N2145" s="5">
        <f t="shared" si="421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422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417"/>
        <v>2</v>
      </c>
      <c r="I2146" s="7">
        <f t="shared" si="418"/>
        <v>0</v>
      </c>
      <c r="J2146" s="11"/>
      <c r="K2146" s="11"/>
      <c r="L2146">
        <f t="shared" si="419"/>
        <v>0</v>
      </c>
      <c r="M2146" s="5">
        <f t="shared" si="420"/>
        <v>0</v>
      </c>
      <c r="N2146" s="5">
        <f t="shared" si="421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422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417"/>
        <v>0</v>
      </c>
      <c r="I2147" s="7">
        <f t="shared" si="418"/>
        <v>20.000000000000089</v>
      </c>
      <c r="J2147" s="11">
        <v>0.63194444444444442</v>
      </c>
      <c r="K2147" s="11">
        <v>0.64583333333333337</v>
      </c>
      <c r="L2147">
        <f t="shared" si="419"/>
        <v>0</v>
      </c>
      <c r="M2147" s="5">
        <f t="shared" si="420"/>
        <v>45584.631944444445</v>
      </c>
      <c r="N2147" s="5">
        <f t="shared" si="421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422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417"/>
        <v>0</v>
      </c>
      <c r="I2148" s="7">
        <f t="shared" si="418"/>
        <v>20.000000000000089</v>
      </c>
      <c r="J2148" s="11">
        <v>0.81944444444444442</v>
      </c>
      <c r="K2148" s="11">
        <v>0.83333333333333337</v>
      </c>
      <c r="L2148">
        <f t="shared" si="419"/>
        <v>0</v>
      </c>
      <c r="M2148" s="5">
        <f t="shared" si="420"/>
        <v>45584.819444444445</v>
      </c>
      <c r="N2148" s="5">
        <f t="shared" si="421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422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417"/>
        <v>0</v>
      </c>
      <c r="I2149" s="7">
        <f t="shared" si="418"/>
        <v>19.999999999999929</v>
      </c>
      <c r="J2149" s="11">
        <v>0.43055555555555558</v>
      </c>
      <c r="K2149" s="11">
        <v>0.44444444444444442</v>
      </c>
      <c r="L2149">
        <f t="shared" si="419"/>
        <v>0</v>
      </c>
      <c r="M2149" s="5">
        <f t="shared" si="420"/>
        <v>45584.430555555555</v>
      </c>
      <c r="N2149" s="5">
        <f t="shared" si="421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422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417"/>
        <v>16</v>
      </c>
      <c r="I2150" s="7">
        <f t="shared" si="418"/>
        <v>0</v>
      </c>
      <c r="L2150">
        <f t="shared" si="419"/>
        <v>0</v>
      </c>
      <c r="M2150" s="5">
        <f t="shared" si="420"/>
        <v>0</v>
      </c>
      <c r="N2150" s="5">
        <f t="shared" si="421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422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417"/>
        <v>15</v>
      </c>
      <c r="H2151" s="12">
        <f>F2151*(1/(G2151/60))</f>
        <v>80</v>
      </c>
      <c r="I2151" s="7">
        <f t="shared" si="418"/>
        <v>0</v>
      </c>
      <c r="J2151" s="11"/>
      <c r="K2151" s="11"/>
      <c r="L2151">
        <f t="shared" si="419"/>
        <v>0</v>
      </c>
      <c r="M2151" s="5">
        <f t="shared" si="420"/>
        <v>0</v>
      </c>
      <c r="N2151" s="5">
        <f t="shared" si="421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422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423">ROUND(E2152*(1/(F2152/60)),0)</f>
        <v>12</v>
      </c>
      <c r="I2152" s="7">
        <f t="shared" ref="I2152:I2172" si="424">IF(J2152=0, 0, (K2152-J2152)*1440)</f>
        <v>0</v>
      </c>
      <c r="L2152">
        <f t="shared" ref="L2152:L2172" si="425">IF(I2152&gt;0, G2152, 0)</f>
        <v>0</v>
      </c>
      <c r="M2152" s="5">
        <f t="shared" ref="M2152:M2172" si="426">IF(I2152=0,0,A2152+J2152)</f>
        <v>0</v>
      </c>
      <c r="N2152" s="5">
        <f t="shared" ref="N2152:N2172" si="427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428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423"/>
        <v>12</v>
      </c>
      <c r="I2153" s="7">
        <f t="shared" si="424"/>
        <v>0</v>
      </c>
      <c r="J2153" s="11"/>
      <c r="K2153" s="11"/>
      <c r="L2153">
        <f t="shared" si="425"/>
        <v>0</v>
      </c>
      <c r="M2153" s="5">
        <f t="shared" si="426"/>
        <v>0</v>
      </c>
      <c r="N2153" s="5">
        <f t="shared" si="427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428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423"/>
        <v>8</v>
      </c>
      <c r="I2154" s="7">
        <f t="shared" si="424"/>
        <v>0</v>
      </c>
      <c r="J2154" s="11"/>
      <c r="K2154" s="11"/>
      <c r="L2154">
        <f t="shared" si="425"/>
        <v>0</v>
      </c>
      <c r="M2154" s="5">
        <f t="shared" si="426"/>
        <v>0</v>
      </c>
      <c r="N2154" s="5">
        <f t="shared" si="427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428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423"/>
        <v>8</v>
      </c>
      <c r="I2155" s="7">
        <f t="shared" si="424"/>
        <v>0</v>
      </c>
      <c r="J2155" s="11"/>
      <c r="K2155" s="11"/>
      <c r="L2155">
        <f t="shared" si="425"/>
        <v>0</v>
      </c>
      <c r="M2155" s="5">
        <f t="shared" si="426"/>
        <v>0</v>
      </c>
      <c r="N2155" s="5">
        <f t="shared" si="427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428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423"/>
        <v>6</v>
      </c>
      <c r="I2156" s="7">
        <f t="shared" si="424"/>
        <v>0</v>
      </c>
      <c r="J2156" s="11"/>
      <c r="K2156" s="11"/>
      <c r="L2156">
        <f t="shared" si="425"/>
        <v>0</v>
      </c>
      <c r="M2156" s="5">
        <f t="shared" si="426"/>
        <v>0</v>
      </c>
      <c r="N2156" s="5">
        <f t="shared" si="427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428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423"/>
        <v>6</v>
      </c>
      <c r="I2157" s="7">
        <f t="shared" si="424"/>
        <v>0</v>
      </c>
      <c r="J2157" s="11"/>
      <c r="K2157" s="11"/>
      <c r="L2157">
        <f t="shared" si="425"/>
        <v>0</v>
      </c>
      <c r="M2157" s="5">
        <f t="shared" si="426"/>
        <v>0</v>
      </c>
      <c r="N2157" s="5">
        <f t="shared" si="427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428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423"/>
        <v>6</v>
      </c>
      <c r="I2158" s="7">
        <f t="shared" si="424"/>
        <v>0</v>
      </c>
      <c r="J2158" s="11"/>
      <c r="K2158" s="11"/>
      <c r="L2158">
        <f t="shared" si="425"/>
        <v>0</v>
      </c>
      <c r="M2158" s="5">
        <f t="shared" si="426"/>
        <v>0</v>
      </c>
      <c r="N2158" s="5">
        <f t="shared" si="427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428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423"/>
        <v>5</v>
      </c>
      <c r="I2159" s="7">
        <f t="shared" si="424"/>
        <v>719.99999999999989</v>
      </c>
      <c r="J2159" s="11">
        <v>0.41666666666666669</v>
      </c>
      <c r="K2159" s="11">
        <v>0.91666666666666663</v>
      </c>
      <c r="L2159">
        <f t="shared" si="425"/>
        <v>5</v>
      </c>
      <c r="M2159" s="5">
        <f t="shared" si="426"/>
        <v>45585.416666666664</v>
      </c>
      <c r="N2159" s="5">
        <f t="shared" si="427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428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423"/>
        <v>5</v>
      </c>
      <c r="I2160" s="7">
        <f t="shared" si="424"/>
        <v>19.999999999999929</v>
      </c>
      <c r="J2160" s="11">
        <v>0.86111111111111116</v>
      </c>
      <c r="K2160" s="11">
        <v>0.875</v>
      </c>
      <c r="L2160">
        <f t="shared" si="425"/>
        <v>5</v>
      </c>
      <c r="M2160" s="5">
        <f t="shared" si="426"/>
        <v>45585.861111111109</v>
      </c>
      <c r="N2160" s="5">
        <f t="shared" si="427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428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423"/>
        <v>4</v>
      </c>
      <c r="I2161" s="7">
        <f t="shared" si="424"/>
        <v>0</v>
      </c>
      <c r="L2161">
        <f t="shared" si="425"/>
        <v>0</v>
      </c>
      <c r="M2161" s="5">
        <f t="shared" si="426"/>
        <v>0</v>
      </c>
      <c r="N2161" s="5">
        <f t="shared" si="427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428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423"/>
        <v>4</v>
      </c>
      <c r="I2162" s="7">
        <f t="shared" si="424"/>
        <v>0</v>
      </c>
      <c r="L2162">
        <f t="shared" si="425"/>
        <v>0</v>
      </c>
      <c r="M2162" s="5">
        <f t="shared" si="426"/>
        <v>0</v>
      </c>
      <c r="N2162" s="5">
        <f t="shared" si="427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428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423"/>
        <v>4</v>
      </c>
      <c r="I2163" s="7">
        <f t="shared" si="424"/>
        <v>0</v>
      </c>
      <c r="J2163" s="11"/>
      <c r="K2163" s="11"/>
      <c r="L2163">
        <f t="shared" si="425"/>
        <v>0</v>
      </c>
      <c r="M2163" s="5">
        <f t="shared" si="426"/>
        <v>0</v>
      </c>
      <c r="N2163" s="5">
        <f t="shared" si="427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428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423"/>
        <v>4</v>
      </c>
      <c r="I2164" s="7">
        <f t="shared" si="424"/>
        <v>0</v>
      </c>
      <c r="J2164" s="11"/>
      <c r="K2164" s="11"/>
      <c r="L2164">
        <f t="shared" si="425"/>
        <v>0</v>
      </c>
      <c r="M2164" s="5">
        <f t="shared" si="426"/>
        <v>0</v>
      </c>
      <c r="N2164" s="5">
        <f t="shared" si="427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428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423"/>
        <v>3</v>
      </c>
      <c r="I2165" s="7">
        <f t="shared" si="424"/>
        <v>0</v>
      </c>
      <c r="J2165" s="11"/>
      <c r="K2165" s="11"/>
      <c r="L2165">
        <f t="shared" si="425"/>
        <v>0</v>
      </c>
      <c r="M2165" s="5">
        <f t="shared" si="426"/>
        <v>0</v>
      </c>
      <c r="N2165" s="5">
        <f t="shared" si="427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428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423"/>
        <v>2</v>
      </c>
      <c r="I2166" s="7">
        <f t="shared" si="424"/>
        <v>0</v>
      </c>
      <c r="J2166" s="11"/>
      <c r="K2166" s="11"/>
      <c r="L2166">
        <f t="shared" si="425"/>
        <v>0</v>
      </c>
      <c r="M2166" s="5">
        <f t="shared" si="426"/>
        <v>0</v>
      </c>
      <c r="N2166" s="5">
        <f t="shared" si="427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428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423"/>
        <v>2</v>
      </c>
      <c r="I2167" s="7">
        <f t="shared" si="424"/>
        <v>0</v>
      </c>
      <c r="J2167" s="11"/>
      <c r="K2167" s="11"/>
      <c r="L2167">
        <f t="shared" si="425"/>
        <v>0</v>
      </c>
      <c r="M2167" s="5">
        <f t="shared" si="426"/>
        <v>0</v>
      </c>
      <c r="N2167" s="5">
        <f t="shared" si="427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428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423"/>
        <v>2</v>
      </c>
      <c r="I2168" s="7">
        <f t="shared" si="424"/>
        <v>0</v>
      </c>
      <c r="J2168" s="11"/>
      <c r="K2168" s="11"/>
      <c r="L2168">
        <f t="shared" si="425"/>
        <v>0</v>
      </c>
      <c r="M2168" s="5">
        <f t="shared" si="426"/>
        <v>0</v>
      </c>
      <c r="N2168" s="5">
        <f t="shared" si="427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428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423"/>
        <v>2</v>
      </c>
      <c r="I2169" s="7">
        <f t="shared" si="424"/>
        <v>0</v>
      </c>
      <c r="J2169" s="11"/>
      <c r="K2169" s="11"/>
      <c r="L2169">
        <f t="shared" si="425"/>
        <v>0</v>
      </c>
      <c r="M2169" s="5">
        <f t="shared" si="426"/>
        <v>0</v>
      </c>
      <c r="N2169" s="5">
        <f t="shared" si="427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428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423"/>
        <v>0</v>
      </c>
      <c r="I2170" s="7">
        <f t="shared" si="424"/>
        <v>14.999999999999947</v>
      </c>
      <c r="J2170" s="11">
        <v>0.625</v>
      </c>
      <c r="K2170" s="11">
        <v>0.63541666666666663</v>
      </c>
      <c r="L2170">
        <f t="shared" si="425"/>
        <v>0</v>
      </c>
      <c r="M2170" s="5">
        <f t="shared" si="426"/>
        <v>45585.625</v>
      </c>
      <c r="N2170" s="5">
        <f t="shared" si="427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428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423"/>
        <v>0</v>
      </c>
      <c r="I2171" s="7">
        <f t="shared" si="424"/>
        <v>29.999999999999893</v>
      </c>
      <c r="J2171" s="11">
        <v>0.80555555555555558</v>
      </c>
      <c r="K2171" s="11">
        <v>0.82638888888888884</v>
      </c>
      <c r="L2171">
        <f t="shared" si="425"/>
        <v>0</v>
      </c>
      <c r="M2171" s="5">
        <f t="shared" si="426"/>
        <v>45585.805555555555</v>
      </c>
      <c r="N2171" s="5">
        <f t="shared" si="427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428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423"/>
        <v>0</v>
      </c>
      <c r="I2172" s="7">
        <f t="shared" si="424"/>
        <v>20.000000000000007</v>
      </c>
      <c r="J2172" s="11">
        <v>0.4375</v>
      </c>
      <c r="K2172" s="11">
        <v>0.4513888888888889</v>
      </c>
      <c r="L2172">
        <f t="shared" si="425"/>
        <v>0</v>
      </c>
      <c r="M2172" s="5">
        <f t="shared" si="426"/>
        <v>45585.4375</v>
      </c>
      <c r="N2172" s="5">
        <f t="shared" si="427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428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429">ROUND(E2174*(1/(F2174/60)),0)</f>
        <v>16</v>
      </c>
      <c r="I2174" s="7">
        <f t="shared" ref="I2174:I2215" si="430">IF(J2174=0, 0, (K2174-J2174)*1440)</f>
        <v>0</v>
      </c>
      <c r="L2174">
        <f t="shared" ref="L2174:L2215" si="431">IF(I2174&gt;0, G2174, 0)</f>
        <v>0</v>
      </c>
      <c r="M2174" s="5">
        <f t="shared" ref="M2174:M2215" si="432">IF(I2174=0,0,A2174+J2174)</f>
        <v>0</v>
      </c>
      <c r="N2174" s="5">
        <f t="shared" ref="N2174:N2215" si="433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434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429"/>
        <v>15</v>
      </c>
      <c r="H2175" s="12">
        <f>F2175*(1/(G2175/60))</f>
        <v>80</v>
      </c>
      <c r="I2175" s="7">
        <f t="shared" si="430"/>
        <v>14.999999999999947</v>
      </c>
      <c r="J2175" s="11">
        <v>0.30555555555555558</v>
      </c>
      <c r="K2175" s="11">
        <v>0.31597222222222221</v>
      </c>
      <c r="L2175">
        <f t="shared" si="431"/>
        <v>15</v>
      </c>
      <c r="M2175" s="5">
        <f t="shared" si="432"/>
        <v>45586.305555555555</v>
      </c>
      <c r="N2175" s="5">
        <f t="shared" si="433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434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429"/>
        <v>12</v>
      </c>
      <c r="I2176" s="7">
        <f t="shared" si="430"/>
        <v>0</v>
      </c>
      <c r="L2176">
        <f t="shared" si="431"/>
        <v>0</v>
      </c>
      <c r="M2176" s="5">
        <f t="shared" si="432"/>
        <v>0</v>
      </c>
      <c r="N2176" s="5">
        <f t="shared" si="433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434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429"/>
        <v>12</v>
      </c>
      <c r="I2177" s="7">
        <f t="shared" si="430"/>
        <v>4.9999999999999822</v>
      </c>
      <c r="J2177" s="11">
        <v>0.86458333333333337</v>
      </c>
      <c r="K2177" s="11">
        <v>0.86805555555555558</v>
      </c>
      <c r="L2177">
        <f t="shared" si="431"/>
        <v>12</v>
      </c>
      <c r="M2177" s="5">
        <f t="shared" si="432"/>
        <v>45586.864583333336</v>
      </c>
      <c r="N2177" s="5">
        <f t="shared" si="433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434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429"/>
        <v>12</v>
      </c>
      <c r="I2178" s="7">
        <f t="shared" si="430"/>
        <v>10.000000000000124</v>
      </c>
      <c r="J2178" s="11">
        <v>0.57638888888888884</v>
      </c>
      <c r="K2178" s="11">
        <v>0.58333333333333337</v>
      </c>
      <c r="L2178">
        <f t="shared" si="431"/>
        <v>12</v>
      </c>
      <c r="M2178" s="5">
        <f t="shared" si="432"/>
        <v>45586.576388888891</v>
      </c>
      <c r="N2178" s="5">
        <f t="shared" si="433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434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429"/>
        <v>9</v>
      </c>
      <c r="I2179" s="7">
        <f t="shared" si="430"/>
        <v>0</v>
      </c>
      <c r="J2179" s="11"/>
      <c r="K2179" s="11"/>
      <c r="L2179">
        <f t="shared" si="431"/>
        <v>0</v>
      </c>
      <c r="M2179" s="5">
        <f t="shared" si="432"/>
        <v>0</v>
      </c>
      <c r="N2179" s="5">
        <f t="shared" si="433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434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429"/>
        <v>9</v>
      </c>
      <c r="I2180" s="7">
        <f t="shared" si="430"/>
        <v>20.000000000000007</v>
      </c>
      <c r="J2180" s="11">
        <v>0.4236111111111111</v>
      </c>
      <c r="K2180" s="11">
        <v>0.4375</v>
      </c>
      <c r="L2180">
        <f t="shared" si="431"/>
        <v>9</v>
      </c>
      <c r="M2180" s="5">
        <f t="shared" si="432"/>
        <v>45586.423611111109</v>
      </c>
      <c r="N2180" s="5">
        <f t="shared" si="433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434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429"/>
        <v>9</v>
      </c>
      <c r="I2181" s="7">
        <f t="shared" si="430"/>
        <v>0</v>
      </c>
      <c r="J2181" s="11"/>
      <c r="K2181" s="11"/>
      <c r="L2181">
        <f t="shared" si="431"/>
        <v>0</v>
      </c>
      <c r="M2181" s="5">
        <f t="shared" si="432"/>
        <v>0</v>
      </c>
      <c r="N2181" s="5">
        <f t="shared" si="433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434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429"/>
        <v>8</v>
      </c>
      <c r="I2182" s="7">
        <f t="shared" si="430"/>
        <v>4.9999999999999822</v>
      </c>
      <c r="J2182" s="11">
        <v>0.87152777777777779</v>
      </c>
      <c r="K2182" s="11">
        <v>0.875</v>
      </c>
      <c r="L2182">
        <f t="shared" si="431"/>
        <v>8</v>
      </c>
      <c r="M2182" s="5">
        <f t="shared" si="432"/>
        <v>45586.871527777781</v>
      </c>
      <c r="N2182" s="5">
        <f t="shared" si="433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434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429"/>
        <v>8</v>
      </c>
      <c r="I2183" s="7">
        <f t="shared" si="430"/>
        <v>0</v>
      </c>
      <c r="J2183" s="11"/>
      <c r="K2183" s="11"/>
      <c r="L2183">
        <f t="shared" si="431"/>
        <v>0</v>
      </c>
      <c r="M2183" s="5">
        <f t="shared" si="432"/>
        <v>0</v>
      </c>
      <c r="N2183" s="5">
        <f t="shared" si="433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434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429"/>
        <v>6</v>
      </c>
      <c r="I2184" s="7">
        <f t="shared" si="430"/>
        <v>45</v>
      </c>
      <c r="J2184" s="11">
        <v>0.38194444444444442</v>
      </c>
      <c r="K2184" s="11">
        <v>0.41319444444444442</v>
      </c>
      <c r="L2184">
        <f t="shared" si="431"/>
        <v>6</v>
      </c>
      <c r="M2184" s="5">
        <f t="shared" si="432"/>
        <v>45586.381944444445</v>
      </c>
      <c r="N2184" s="5">
        <f t="shared" si="433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434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429"/>
        <v>6</v>
      </c>
      <c r="I2185" s="7">
        <f t="shared" si="430"/>
        <v>35.000000000000036</v>
      </c>
      <c r="J2185" s="11">
        <v>0.81944444444444442</v>
      </c>
      <c r="K2185" s="11">
        <v>0.84375</v>
      </c>
      <c r="L2185">
        <f t="shared" si="431"/>
        <v>6</v>
      </c>
      <c r="M2185" s="5">
        <f t="shared" si="432"/>
        <v>45586.819444444445</v>
      </c>
      <c r="N2185" s="5">
        <f t="shared" si="433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434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429"/>
        <v>6</v>
      </c>
      <c r="I2186" s="7">
        <f t="shared" si="430"/>
        <v>0</v>
      </c>
      <c r="J2186" s="11"/>
      <c r="K2186" s="11"/>
      <c r="L2186">
        <f t="shared" si="431"/>
        <v>0</v>
      </c>
      <c r="M2186" s="5">
        <f t="shared" si="432"/>
        <v>0</v>
      </c>
      <c r="N2186" s="5">
        <f t="shared" si="433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434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429"/>
        <v>6</v>
      </c>
      <c r="I2187" s="7">
        <f t="shared" si="430"/>
        <v>4.9999999999999822</v>
      </c>
      <c r="J2187" s="11">
        <v>0.60069444444444442</v>
      </c>
      <c r="K2187" s="11">
        <v>0.60416666666666663</v>
      </c>
      <c r="L2187">
        <f t="shared" si="431"/>
        <v>6</v>
      </c>
      <c r="M2187" s="5">
        <f t="shared" si="432"/>
        <v>45586.600694444445</v>
      </c>
      <c r="N2187" s="5">
        <f t="shared" si="433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434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429"/>
        <v>6</v>
      </c>
      <c r="I2188" s="7">
        <f t="shared" si="430"/>
        <v>4.9999999999999822</v>
      </c>
      <c r="J2188" s="11">
        <v>0.59027777777777779</v>
      </c>
      <c r="K2188" s="11">
        <v>0.59375</v>
      </c>
      <c r="L2188">
        <f t="shared" si="431"/>
        <v>6</v>
      </c>
      <c r="M2188" s="5">
        <f t="shared" si="432"/>
        <v>45586.590277777781</v>
      </c>
      <c r="N2188" s="5">
        <f t="shared" si="433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434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429"/>
        <v>6</v>
      </c>
      <c r="I2189" s="7">
        <f t="shared" si="430"/>
        <v>0</v>
      </c>
      <c r="J2189" s="11"/>
      <c r="K2189" s="11"/>
      <c r="L2189">
        <f t="shared" si="431"/>
        <v>0</v>
      </c>
      <c r="M2189" s="5">
        <f t="shared" si="432"/>
        <v>0</v>
      </c>
      <c r="N2189" s="5">
        <f t="shared" si="433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434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429"/>
        <v>6</v>
      </c>
      <c r="I2190" s="7">
        <f t="shared" si="430"/>
        <v>4.9999999999999822</v>
      </c>
      <c r="J2190" s="11">
        <v>0.61805555555555558</v>
      </c>
      <c r="K2190" s="11">
        <v>0.62152777777777779</v>
      </c>
      <c r="L2190">
        <f t="shared" si="431"/>
        <v>6</v>
      </c>
      <c r="M2190" s="5">
        <f t="shared" si="432"/>
        <v>45586.618055555555</v>
      </c>
      <c r="N2190" s="5">
        <f t="shared" si="433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434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429"/>
        <v>5</v>
      </c>
      <c r="I2191" s="7">
        <f t="shared" si="430"/>
        <v>10.000000000000044</v>
      </c>
      <c r="J2191" s="11">
        <v>0.2673611111111111</v>
      </c>
      <c r="K2191" s="11">
        <v>0.27430555555555558</v>
      </c>
      <c r="L2191">
        <f t="shared" si="431"/>
        <v>5</v>
      </c>
      <c r="M2191" s="5">
        <f t="shared" si="432"/>
        <v>45586.267361111109</v>
      </c>
      <c r="N2191" s="5">
        <f t="shared" si="433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434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429"/>
        <v>5</v>
      </c>
      <c r="I2192" s="7">
        <f t="shared" si="430"/>
        <v>14.999999999999947</v>
      </c>
      <c r="J2192" s="11">
        <v>0.75</v>
      </c>
      <c r="K2192" s="11">
        <v>0.76041666666666663</v>
      </c>
      <c r="L2192">
        <f t="shared" si="431"/>
        <v>5</v>
      </c>
      <c r="M2192" s="5">
        <f t="shared" si="432"/>
        <v>45586.75</v>
      </c>
      <c r="N2192" s="5">
        <f t="shared" si="433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434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429"/>
        <v>5</v>
      </c>
      <c r="I2193" s="7">
        <f t="shared" si="430"/>
        <v>60.000000000000107</v>
      </c>
      <c r="J2193" s="11">
        <v>0.91666666666666663</v>
      </c>
      <c r="K2193" s="11">
        <v>0.95833333333333337</v>
      </c>
      <c r="L2193">
        <f t="shared" si="431"/>
        <v>5</v>
      </c>
      <c r="M2193" s="5">
        <f t="shared" si="432"/>
        <v>45586.916666666664</v>
      </c>
      <c r="N2193" s="5">
        <f t="shared" si="433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434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429"/>
        <v>5</v>
      </c>
      <c r="I2194" s="7">
        <f t="shared" si="430"/>
        <v>35.000000000000036</v>
      </c>
      <c r="J2194" s="11">
        <v>0.88194444444444442</v>
      </c>
      <c r="K2194" s="11">
        <v>0.90625</v>
      </c>
      <c r="L2194">
        <f t="shared" si="431"/>
        <v>5</v>
      </c>
      <c r="M2194" s="5">
        <f t="shared" si="432"/>
        <v>45586.881944444445</v>
      </c>
      <c r="N2194" s="5">
        <f t="shared" si="433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434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429"/>
        <v>5</v>
      </c>
      <c r="I2195" s="7">
        <f t="shared" si="430"/>
        <v>25.000000000000071</v>
      </c>
      <c r="J2195" s="11">
        <v>0.78125</v>
      </c>
      <c r="K2195" s="11">
        <v>0.79861111111111116</v>
      </c>
      <c r="L2195">
        <f t="shared" si="431"/>
        <v>5</v>
      </c>
      <c r="M2195" s="5">
        <f t="shared" si="432"/>
        <v>45586.78125</v>
      </c>
      <c r="N2195" s="5">
        <f t="shared" si="433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434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429"/>
        <v>4</v>
      </c>
      <c r="I2196" s="7">
        <f t="shared" si="430"/>
        <v>0</v>
      </c>
      <c r="L2196">
        <f t="shared" si="431"/>
        <v>0</v>
      </c>
      <c r="M2196" s="5">
        <f t="shared" si="432"/>
        <v>0</v>
      </c>
      <c r="N2196" s="5">
        <f t="shared" si="433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434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429"/>
        <v>4</v>
      </c>
      <c r="I2197" s="7">
        <f t="shared" si="430"/>
        <v>0</v>
      </c>
      <c r="L2197">
        <f t="shared" si="431"/>
        <v>0</v>
      </c>
      <c r="M2197" s="5">
        <f t="shared" si="432"/>
        <v>0</v>
      </c>
      <c r="N2197" s="5">
        <f t="shared" si="433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434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429"/>
        <v>4</v>
      </c>
      <c r="I2198" s="7">
        <f t="shared" si="430"/>
        <v>4.9999999999999822</v>
      </c>
      <c r="J2198" s="11">
        <v>0.59722222222222221</v>
      </c>
      <c r="K2198" s="11">
        <v>0.60069444444444442</v>
      </c>
      <c r="L2198">
        <f t="shared" si="431"/>
        <v>4</v>
      </c>
      <c r="M2198" s="5">
        <f t="shared" si="432"/>
        <v>45586.597222222219</v>
      </c>
      <c r="N2198" s="5">
        <f t="shared" si="433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434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429"/>
        <v>4</v>
      </c>
      <c r="I2199" s="7">
        <f t="shared" si="430"/>
        <v>0</v>
      </c>
      <c r="J2199" s="11"/>
      <c r="K2199" s="11"/>
      <c r="L2199">
        <f t="shared" si="431"/>
        <v>0</v>
      </c>
      <c r="M2199" s="5">
        <f t="shared" si="432"/>
        <v>0</v>
      </c>
      <c r="N2199" s="5">
        <f t="shared" si="433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434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429"/>
        <v>3</v>
      </c>
      <c r="I2200" s="7">
        <f t="shared" si="430"/>
        <v>80.000000000000028</v>
      </c>
      <c r="J2200" s="11">
        <v>0.51041666666666663</v>
      </c>
      <c r="K2200" s="11">
        <v>0.56597222222222221</v>
      </c>
      <c r="L2200">
        <f t="shared" si="431"/>
        <v>3</v>
      </c>
      <c r="M2200" s="5">
        <f t="shared" si="432"/>
        <v>45586.510416666664</v>
      </c>
      <c r="N2200" s="5">
        <f t="shared" si="433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434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429"/>
        <v>3</v>
      </c>
      <c r="I2201" s="7">
        <f t="shared" si="430"/>
        <v>90</v>
      </c>
      <c r="J2201" s="11">
        <v>0.59375</v>
      </c>
      <c r="K2201" s="11">
        <v>0.65625</v>
      </c>
      <c r="L2201">
        <f t="shared" si="431"/>
        <v>3</v>
      </c>
      <c r="M2201" s="5">
        <f t="shared" si="432"/>
        <v>45586.59375</v>
      </c>
      <c r="N2201" s="5">
        <f t="shared" si="433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434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429"/>
        <v>3</v>
      </c>
      <c r="I2202" s="7">
        <f t="shared" si="430"/>
        <v>90</v>
      </c>
      <c r="J2202" s="11">
        <v>0.67708333333333337</v>
      </c>
      <c r="K2202" s="11">
        <v>0.73958333333333337</v>
      </c>
      <c r="L2202">
        <f t="shared" si="431"/>
        <v>3</v>
      </c>
      <c r="M2202" s="5">
        <f t="shared" si="432"/>
        <v>45586.677083333336</v>
      </c>
      <c r="N2202" s="5">
        <f t="shared" si="433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434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429"/>
        <v>3</v>
      </c>
      <c r="I2203" s="7">
        <f t="shared" si="430"/>
        <v>15.000000000000107</v>
      </c>
      <c r="J2203" s="11">
        <v>0.85416666666666663</v>
      </c>
      <c r="K2203" s="11">
        <v>0.86458333333333337</v>
      </c>
      <c r="L2203">
        <f t="shared" si="431"/>
        <v>3</v>
      </c>
      <c r="M2203" s="5">
        <f t="shared" si="432"/>
        <v>45586.854166666664</v>
      </c>
      <c r="N2203" s="5">
        <f t="shared" si="433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434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429"/>
        <v>2</v>
      </c>
      <c r="I2204" s="7">
        <f t="shared" si="430"/>
        <v>14.999999999999947</v>
      </c>
      <c r="J2204" s="11">
        <v>0.77083333333333337</v>
      </c>
      <c r="K2204" s="11">
        <v>0.78125</v>
      </c>
      <c r="L2204">
        <f t="shared" si="431"/>
        <v>2</v>
      </c>
      <c r="M2204" s="5">
        <f t="shared" si="432"/>
        <v>45586.770833333336</v>
      </c>
      <c r="N2204" s="5">
        <f t="shared" si="433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434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429"/>
        <v>2</v>
      </c>
      <c r="I2205" s="7">
        <f t="shared" si="430"/>
        <v>9.9999999999999645</v>
      </c>
      <c r="J2205" s="11">
        <v>0.87847222222222221</v>
      </c>
      <c r="K2205" s="11">
        <v>0.88541666666666663</v>
      </c>
      <c r="L2205">
        <f t="shared" si="431"/>
        <v>2</v>
      </c>
      <c r="M2205" s="5">
        <f t="shared" si="432"/>
        <v>45586.878472222219</v>
      </c>
      <c r="N2205" s="5">
        <f t="shared" si="433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434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429"/>
        <v>2</v>
      </c>
      <c r="I2206" s="7">
        <f t="shared" si="430"/>
        <v>0</v>
      </c>
      <c r="J2206" s="11"/>
      <c r="K2206" s="11"/>
      <c r="L2206">
        <f t="shared" si="431"/>
        <v>0</v>
      </c>
      <c r="M2206" s="5">
        <f t="shared" si="432"/>
        <v>0</v>
      </c>
      <c r="N2206" s="5">
        <f t="shared" si="433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434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429"/>
        <v>2</v>
      </c>
      <c r="I2207" s="7">
        <f t="shared" si="430"/>
        <v>0</v>
      </c>
      <c r="J2207" s="11"/>
      <c r="K2207" s="11"/>
      <c r="L2207">
        <f t="shared" si="431"/>
        <v>0</v>
      </c>
      <c r="M2207" s="5">
        <f t="shared" si="432"/>
        <v>0</v>
      </c>
      <c r="N2207" s="5">
        <f t="shared" si="433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434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429"/>
        <v>2</v>
      </c>
      <c r="I2208" s="7">
        <f t="shared" si="430"/>
        <v>0</v>
      </c>
      <c r="J2208" s="11"/>
      <c r="K2208" s="11"/>
      <c r="L2208">
        <f t="shared" si="431"/>
        <v>0</v>
      </c>
      <c r="M2208" s="5">
        <f t="shared" si="432"/>
        <v>0</v>
      </c>
      <c r="N2208" s="5">
        <f t="shared" si="433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434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429"/>
        <v>1</v>
      </c>
      <c r="I2209" s="7">
        <f t="shared" si="430"/>
        <v>110.00000000000001</v>
      </c>
      <c r="J2209" s="11">
        <v>0.2986111111111111</v>
      </c>
      <c r="K2209" s="11">
        <v>0.375</v>
      </c>
      <c r="L2209">
        <f t="shared" si="431"/>
        <v>1</v>
      </c>
      <c r="M2209" s="5">
        <f t="shared" si="432"/>
        <v>45586.298611111109</v>
      </c>
      <c r="N2209" s="5">
        <f t="shared" si="433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434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429"/>
        <v>1</v>
      </c>
      <c r="I2210" s="7">
        <f t="shared" si="430"/>
        <v>24.999999999999911</v>
      </c>
      <c r="J2210" s="11">
        <v>0.79861111111111116</v>
      </c>
      <c r="K2210" s="11">
        <v>0.81597222222222221</v>
      </c>
      <c r="L2210">
        <f t="shared" si="431"/>
        <v>1</v>
      </c>
      <c r="M2210" s="5">
        <f t="shared" si="432"/>
        <v>45586.798611111109</v>
      </c>
      <c r="N2210" s="5">
        <f t="shared" si="433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434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429"/>
        <v>1</v>
      </c>
      <c r="I2211" s="7">
        <f t="shared" si="430"/>
        <v>84.999999999999943</v>
      </c>
      <c r="J2211" s="11">
        <v>0.41666666666666669</v>
      </c>
      <c r="K2211" s="11">
        <v>0.47569444444444442</v>
      </c>
      <c r="L2211">
        <f t="shared" si="431"/>
        <v>1</v>
      </c>
      <c r="M2211" s="5">
        <f t="shared" si="432"/>
        <v>45586.416666666664</v>
      </c>
      <c r="N2211" s="5">
        <f t="shared" si="433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434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429"/>
        <v>1</v>
      </c>
      <c r="I2212" s="7">
        <f t="shared" si="430"/>
        <v>0</v>
      </c>
      <c r="J2212" s="11"/>
      <c r="K2212" s="11"/>
      <c r="L2212">
        <f t="shared" si="431"/>
        <v>0</v>
      </c>
      <c r="M2212" s="5">
        <f t="shared" si="432"/>
        <v>0</v>
      </c>
      <c r="N2212" s="5">
        <f t="shared" si="433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434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429"/>
        <v>0</v>
      </c>
      <c r="I2213" s="7">
        <f t="shared" si="430"/>
        <v>9.9999999999999645</v>
      </c>
      <c r="J2213" s="11">
        <v>0.56597222222222221</v>
      </c>
      <c r="K2213" s="11">
        <v>0.57291666666666663</v>
      </c>
      <c r="L2213">
        <f t="shared" si="431"/>
        <v>0</v>
      </c>
      <c r="M2213" s="5">
        <f t="shared" si="432"/>
        <v>45586.565972222219</v>
      </c>
      <c r="N2213" s="5">
        <f t="shared" si="433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434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429"/>
        <v>0</v>
      </c>
      <c r="I2214" s="7">
        <f t="shared" si="430"/>
        <v>4.9999999999999822</v>
      </c>
      <c r="J2214" s="11">
        <v>0.8125</v>
      </c>
      <c r="K2214" s="11">
        <v>0.81597222222222221</v>
      </c>
      <c r="L2214">
        <f t="shared" si="431"/>
        <v>0</v>
      </c>
      <c r="M2214" s="5">
        <f t="shared" si="432"/>
        <v>45586.8125</v>
      </c>
      <c r="N2214" s="5">
        <f t="shared" si="433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434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429"/>
        <v>0</v>
      </c>
      <c r="I2215" s="7">
        <f t="shared" si="430"/>
        <v>5.0000000000000622</v>
      </c>
      <c r="J2215" s="11">
        <v>0.28819444444444442</v>
      </c>
      <c r="K2215" s="11">
        <v>0.29166666666666669</v>
      </c>
      <c r="L2215">
        <f t="shared" si="431"/>
        <v>0</v>
      </c>
      <c r="M2215" s="5">
        <f t="shared" si="432"/>
        <v>45586.288194444445</v>
      </c>
      <c r="N2215" s="5">
        <f t="shared" si="433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434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435">ROUND(E2217*(1/(F2217/60)),0)</f>
        <v>16</v>
      </c>
      <c r="I2217" s="7">
        <f t="shared" ref="I2217:I2248" si="436">IF(J2217=0, 0, (K2217-J2217)*1440)</f>
        <v>0</v>
      </c>
      <c r="L2217">
        <f t="shared" ref="L2217:L2248" si="437">IF(I2217&gt;0, G2217, 0)</f>
        <v>0</v>
      </c>
      <c r="M2217" s="5">
        <f t="shared" ref="M2217:M2248" si="438">IF(I2217=0,0,A2217+J2217)</f>
        <v>0</v>
      </c>
      <c r="N2217" s="5">
        <f t="shared" ref="N2217:N2248" si="439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440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435"/>
        <v>12</v>
      </c>
      <c r="H2218" s="12">
        <f>F2218*(1/(G2218/60))</f>
        <v>100</v>
      </c>
      <c r="I2218" s="7">
        <f t="shared" si="436"/>
        <v>4.9999999999999822</v>
      </c>
      <c r="J2218" s="11">
        <v>0.35416666666666669</v>
      </c>
      <c r="K2218" s="11">
        <v>0.3576388888888889</v>
      </c>
      <c r="L2218">
        <f t="shared" si="437"/>
        <v>12</v>
      </c>
      <c r="M2218" s="5">
        <f t="shared" si="438"/>
        <v>45587.354166666664</v>
      </c>
      <c r="N2218" s="5">
        <f t="shared" si="439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440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435"/>
        <v>12</v>
      </c>
      <c r="I2219" s="7">
        <f t="shared" si="436"/>
        <v>0</v>
      </c>
      <c r="L2219">
        <f t="shared" si="437"/>
        <v>0</v>
      </c>
      <c r="M2219" s="5">
        <f t="shared" si="438"/>
        <v>0</v>
      </c>
      <c r="N2219" s="5">
        <f t="shared" si="439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440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435"/>
        <v>12</v>
      </c>
      <c r="I2220" s="7">
        <f t="shared" si="436"/>
        <v>4.9999999999999822</v>
      </c>
      <c r="J2220" s="11">
        <v>0.55902777777777779</v>
      </c>
      <c r="K2220" s="11">
        <v>0.5625</v>
      </c>
      <c r="L2220">
        <f t="shared" si="437"/>
        <v>12</v>
      </c>
      <c r="M2220" s="5">
        <f t="shared" si="438"/>
        <v>45587.559027777781</v>
      </c>
      <c r="N2220" s="5">
        <f t="shared" si="439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440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435"/>
        <v>12</v>
      </c>
      <c r="I2221" s="7">
        <f t="shared" si="436"/>
        <v>4.9999999999999822</v>
      </c>
      <c r="J2221" s="11">
        <v>0.55555555555555558</v>
      </c>
      <c r="K2221" s="11">
        <v>0.55902777777777779</v>
      </c>
      <c r="L2221">
        <f t="shared" si="437"/>
        <v>12</v>
      </c>
      <c r="M2221" s="5">
        <f t="shared" si="438"/>
        <v>45587.555555555555</v>
      </c>
      <c r="N2221" s="5">
        <f t="shared" si="439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440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435"/>
        <v>9</v>
      </c>
      <c r="I2222" s="7">
        <f t="shared" si="436"/>
        <v>0</v>
      </c>
      <c r="J2222" s="11"/>
      <c r="K2222" s="11"/>
      <c r="L2222">
        <f t="shared" si="437"/>
        <v>0</v>
      </c>
      <c r="M2222" s="5">
        <f t="shared" si="438"/>
        <v>0</v>
      </c>
      <c r="N2222" s="5">
        <f t="shared" si="439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440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435"/>
        <v>9</v>
      </c>
      <c r="I2223" s="7">
        <f t="shared" si="436"/>
        <v>0</v>
      </c>
      <c r="J2223" s="11"/>
      <c r="K2223" s="11"/>
      <c r="L2223">
        <f t="shared" si="437"/>
        <v>0</v>
      </c>
      <c r="M2223" s="5">
        <f t="shared" si="438"/>
        <v>0</v>
      </c>
      <c r="N2223" s="5">
        <f t="shared" si="439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440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435"/>
        <v>9</v>
      </c>
      <c r="I2224" s="7">
        <f t="shared" si="436"/>
        <v>4.9999999999999822</v>
      </c>
      <c r="J2224" s="11">
        <v>0.4236111111111111</v>
      </c>
      <c r="K2224" s="11">
        <v>0.42708333333333331</v>
      </c>
      <c r="L2224">
        <f t="shared" si="437"/>
        <v>9</v>
      </c>
      <c r="M2224" s="5">
        <f t="shared" si="438"/>
        <v>45587.423611111109</v>
      </c>
      <c r="N2224" s="5">
        <f t="shared" si="439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440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435"/>
        <v>8</v>
      </c>
      <c r="I2225" s="7">
        <f t="shared" si="436"/>
        <v>0</v>
      </c>
      <c r="J2225" s="11"/>
      <c r="K2225" s="11"/>
      <c r="L2225">
        <f t="shared" si="437"/>
        <v>0</v>
      </c>
      <c r="M2225" s="5">
        <f t="shared" si="438"/>
        <v>0</v>
      </c>
      <c r="N2225" s="5">
        <f t="shared" si="439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440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435"/>
        <v>8</v>
      </c>
      <c r="I2226" s="7">
        <f t="shared" si="436"/>
        <v>0</v>
      </c>
      <c r="J2226" s="11"/>
      <c r="K2226" s="11"/>
      <c r="L2226">
        <f t="shared" si="437"/>
        <v>0</v>
      </c>
      <c r="M2226" s="5">
        <f t="shared" si="438"/>
        <v>0</v>
      </c>
      <c r="N2226" s="5">
        <f t="shared" si="439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440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435"/>
        <v>6</v>
      </c>
      <c r="I2227" s="7">
        <f t="shared" si="436"/>
        <v>0</v>
      </c>
      <c r="J2227" s="11"/>
      <c r="K2227" s="11"/>
      <c r="L2227">
        <f t="shared" si="437"/>
        <v>0</v>
      </c>
      <c r="M2227" s="5">
        <f t="shared" si="438"/>
        <v>0</v>
      </c>
      <c r="N2227" s="5">
        <f t="shared" si="439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440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435"/>
        <v>6</v>
      </c>
      <c r="I2228" s="7">
        <f t="shared" si="436"/>
        <v>14.999999999999947</v>
      </c>
      <c r="J2228" s="11">
        <v>0.41666666666666669</v>
      </c>
      <c r="K2228" s="11">
        <v>0.42708333333333331</v>
      </c>
      <c r="L2228">
        <f t="shared" si="437"/>
        <v>6</v>
      </c>
      <c r="M2228" s="5">
        <f t="shared" si="438"/>
        <v>45587.416666666664</v>
      </c>
      <c r="N2228" s="5">
        <f t="shared" si="439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440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435"/>
        <v>6</v>
      </c>
      <c r="I2229" s="7">
        <f t="shared" si="436"/>
        <v>0</v>
      </c>
      <c r="J2229" s="11"/>
      <c r="K2229" s="11"/>
      <c r="L2229">
        <f t="shared" si="437"/>
        <v>0</v>
      </c>
      <c r="M2229" s="5">
        <f t="shared" si="438"/>
        <v>0</v>
      </c>
      <c r="N2229" s="5">
        <f t="shared" si="439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440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435"/>
        <v>6</v>
      </c>
      <c r="I2230" s="7">
        <f t="shared" si="436"/>
        <v>0</v>
      </c>
      <c r="J2230" s="11"/>
      <c r="K2230" s="11"/>
      <c r="L2230">
        <f t="shared" si="437"/>
        <v>0</v>
      </c>
      <c r="M2230" s="5">
        <f t="shared" si="438"/>
        <v>0</v>
      </c>
      <c r="N2230" s="5">
        <f t="shared" si="439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440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435"/>
        <v>5</v>
      </c>
      <c r="I2231" s="7">
        <f t="shared" si="436"/>
        <v>4.9999999999999822</v>
      </c>
      <c r="J2231" s="11">
        <v>0.67361111111111116</v>
      </c>
      <c r="K2231" s="11">
        <v>0.67708333333333337</v>
      </c>
      <c r="L2231">
        <f t="shared" si="437"/>
        <v>5</v>
      </c>
      <c r="M2231" s="5">
        <f t="shared" si="438"/>
        <v>45587.673611111109</v>
      </c>
      <c r="N2231" s="5">
        <f t="shared" si="439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440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435"/>
        <v>5</v>
      </c>
      <c r="I2232" s="7">
        <f t="shared" si="436"/>
        <v>0</v>
      </c>
      <c r="J2232" s="11"/>
      <c r="K2232" s="11"/>
      <c r="L2232">
        <f t="shared" si="437"/>
        <v>0</v>
      </c>
      <c r="M2232" s="5">
        <f t="shared" si="438"/>
        <v>0</v>
      </c>
      <c r="N2232" s="5">
        <f t="shared" si="439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440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435"/>
        <v>5</v>
      </c>
      <c r="I2233" s="7">
        <f t="shared" si="436"/>
        <v>0</v>
      </c>
      <c r="J2233" s="11"/>
      <c r="K2233" s="11"/>
      <c r="L2233">
        <f t="shared" si="437"/>
        <v>0</v>
      </c>
      <c r="M2233" s="5">
        <f t="shared" si="438"/>
        <v>0</v>
      </c>
      <c r="N2233" s="5">
        <f t="shared" si="439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440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435"/>
        <v>4</v>
      </c>
      <c r="I2234" s="7">
        <f t="shared" si="436"/>
        <v>0</v>
      </c>
      <c r="L2234">
        <f t="shared" si="437"/>
        <v>0</v>
      </c>
      <c r="M2234" s="5">
        <f t="shared" si="438"/>
        <v>0</v>
      </c>
      <c r="N2234" s="5">
        <f t="shared" si="439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440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435"/>
        <v>4</v>
      </c>
      <c r="I2235" s="7">
        <f t="shared" si="436"/>
        <v>0</v>
      </c>
      <c r="L2235">
        <f t="shared" si="437"/>
        <v>0</v>
      </c>
      <c r="M2235" s="5">
        <f t="shared" si="438"/>
        <v>0</v>
      </c>
      <c r="N2235" s="5">
        <f t="shared" si="439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440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435"/>
        <v>4</v>
      </c>
      <c r="I2236" s="7">
        <f t="shared" si="436"/>
        <v>0</v>
      </c>
      <c r="J2236" s="11"/>
      <c r="K2236" s="11"/>
      <c r="L2236">
        <f t="shared" si="437"/>
        <v>0</v>
      </c>
      <c r="M2236" s="5">
        <f t="shared" si="438"/>
        <v>0</v>
      </c>
      <c r="N2236" s="5">
        <f t="shared" si="439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440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435"/>
        <v>4</v>
      </c>
      <c r="I2237" s="7">
        <f t="shared" si="436"/>
        <v>0</v>
      </c>
      <c r="J2237" s="11"/>
      <c r="K2237" s="11"/>
      <c r="L2237">
        <f t="shared" si="437"/>
        <v>0</v>
      </c>
      <c r="M2237" s="5">
        <f t="shared" si="438"/>
        <v>0</v>
      </c>
      <c r="N2237" s="5">
        <f t="shared" si="439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440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435"/>
        <v>4</v>
      </c>
      <c r="I2238" s="7">
        <f t="shared" si="436"/>
        <v>0</v>
      </c>
      <c r="J2238" s="11"/>
      <c r="K2238" s="11"/>
      <c r="L2238">
        <f t="shared" si="437"/>
        <v>0</v>
      </c>
      <c r="M2238" s="5">
        <f t="shared" si="438"/>
        <v>0</v>
      </c>
      <c r="N2238" s="5">
        <f t="shared" si="439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440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435"/>
        <v>4</v>
      </c>
      <c r="I2239" s="7">
        <f t="shared" si="436"/>
        <v>15.000000000000107</v>
      </c>
      <c r="J2239" s="11">
        <v>0.60069444444444442</v>
      </c>
      <c r="K2239" s="11">
        <v>0.61111111111111116</v>
      </c>
      <c r="L2239">
        <f t="shared" si="437"/>
        <v>4</v>
      </c>
      <c r="M2239" s="5">
        <f t="shared" si="438"/>
        <v>45587.600694444445</v>
      </c>
      <c r="N2239" s="5">
        <f t="shared" si="439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440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435"/>
        <v>4</v>
      </c>
      <c r="I2240" s="7">
        <f t="shared" si="436"/>
        <v>0</v>
      </c>
      <c r="J2240" s="11"/>
      <c r="K2240" s="11"/>
      <c r="L2240">
        <f t="shared" si="437"/>
        <v>0</v>
      </c>
      <c r="M2240" s="5">
        <f t="shared" si="438"/>
        <v>0</v>
      </c>
      <c r="N2240" s="5">
        <f t="shared" si="439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440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435"/>
        <v>3</v>
      </c>
      <c r="I2241" s="7">
        <f t="shared" si="436"/>
        <v>0</v>
      </c>
      <c r="J2241" s="11"/>
      <c r="K2241" s="11"/>
      <c r="L2241">
        <f t="shared" si="437"/>
        <v>0</v>
      </c>
      <c r="M2241" s="5">
        <f t="shared" si="438"/>
        <v>0</v>
      </c>
      <c r="N2241" s="5">
        <f t="shared" si="439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440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435"/>
        <v>3</v>
      </c>
      <c r="I2242" s="7">
        <f t="shared" si="436"/>
        <v>90</v>
      </c>
      <c r="J2242" s="11">
        <v>0.35416666666666669</v>
      </c>
      <c r="K2242" s="11">
        <v>0.41666666666666669</v>
      </c>
      <c r="L2242">
        <f t="shared" si="437"/>
        <v>3</v>
      </c>
      <c r="M2242" s="5">
        <f t="shared" si="438"/>
        <v>45587.354166666664</v>
      </c>
      <c r="N2242" s="5">
        <f t="shared" si="439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440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435"/>
        <v>3</v>
      </c>
      <c r="I2243" s="7">
        <f t="shared" si="436"/>
        <v>90</v>
      </c>
      <c r="J2243" s="11">
        <v>0.42708333333333331</v>
      </c>
      <c r="K2243" s="11">
        <v>0.48958333333333331</v>
      </c>
      <c r="L2243">
        <f t="shared" si="437"/>
        <v>3</v>
      </c>
      <c r="M2243" s="5">
        <f t="shared" si="438"/>
        <v>45587.427083333336</v>
      </c>
      <c r="N2243" s="5">
        <f t="shared" si="439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440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435"/>
        <v>3</v>
      </c>
      <c r="I2244" s="7">
        <f t="shared" si="436"/>
        <v>90</v>
      </c>
      <c r="J2244" s="11">
        <v>0.51041666666666663</v>
      </c>
      <c r="K2244" s="11">
        <v>0.57291666666666663</v>
      </c>
      <c r="L2244">
        <f t="shared" si="437"/>
        <v>3</v>
      </c>
      <c r="M2244" s="5">
        <f t="shared" si="438"/>
        <v>45587.510416666664</v>
      </c>
      <c r="N2244" s="5">
        <f t="shared" si="439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440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435"/>
        <v>3</v>
      </c>
      <c r="I2245" s="7">
        <f t="shared" si="436"/>
        <v>90</v>
      </c>
      <c r="J2245" s="11">
        <v>0.59375</v>
      </c>
      <c r="K2245" s="11">
        <v>0.65625</v>
      </c>
      <c r="L2245">
        <f t="shared" si="437"/>
        <v>3</v>
      </c>
      <c r="M2245" s="5">
        <f t="shared" si="438"/>
        <v>45587.59375</v>
      </c>
      <c r="N2245" s="5">
        <f t="shared" si="439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440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435"/>
        <v>3</v>
      </c>
      <c r="I2246" s="7">
        <f t="shared" si="436"/>
        <v>90</v>
      </c>
      <c r="J2246" s="11">
        <v>0.67708333333333337</v>
      </c>
      <c r="K2246" s="11">
        <v>0.73958333333333337</v>
      </c>
      <c r="L2246">
        <f t="shared" si="437"/>
        <v>3</v>
      </c>
      <c r="M2246" s="5">
        <f t="shared" si="438"/>
        <v>45587.677083333336</v>
      </c>
      <c r="N2246" s="5">
        <f t="shared" si="439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440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435"/>
        <v>2</v>
      </c>
      <c r="I2247" s="7">
        <f t="shared" si="436"/>
        <v>0</v>
      </c>
      <c r="J2247" s="11"/>
      <c r="K2247" s="11"/>
      <c r="L2247">
        <f t="shared" si="437"/>
        <v>0</v>
      </c>
      <c r="M2247" s="5">
        <f t="shared" si="438"/>
        <v>0</v>
      </c>
      <c r="N2247" s="5">
        <f t="shared" si="439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440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435"/>
        <v>2</v>
      </c>
      <c r="I2248" s="7">
        <f t="shared" si="436"/>
        <v>0</v>
      </c>
      <c r="J2248" s="11"/>
      <c r="K2248" s="11"/>
      <c r="L2248">
        <f t="shared" si="437"/>
        <v>0</v>
      </c>
      <c r="M2248" s="5">
        <f t="shared" si="438"/>
        <v>0</v>
      </c>
      <c r="N2248" s="5">
        <f t="shared" si="439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440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441">ROUND(E2249*(1/(F2249/60)),0)</f>
        <v>2</v>
      </c>
      <c r="I2249" s="7">
        <f t="shared" ref="I2249:I2280" si="442">IF(J2249=0, 0, (K2249-J2249)*1440)</f>
        <v>0</v>
      </c>
      <c r="J2249" s="11"/>
      <c r="K2249" s="11"/>
      <c r="L2249">
        <f t="shared" ref="L2249:L2280" si="443">IF(I2249&gt;0, G2249, 0)</f>
        <v>0</v>
      </c>
      <c r="M2249" s="5">
        <f t="shared" ref="M2249:M2280" si="444">IF(I2249=0,0,A2249+J2249)</f>
        <v>0</v>
      </c>
      <c r="N2249" s="5">
        <f t="shared" ref="N2249:N2280" si="445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446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441"/>
        <v>2</v>
      </c>
      <c r="I2250" s="7">
        <f t="shared" si="442"/>
        <v>4.9999999999999822</v>
      </c>
      <c r="J2250" s="11">
        <v>0.5625</v>
      </c>
      <c r="K2250" s="11">
        <v>0.56597222222222221</v>
      </c>
      <c r="L2250">
        <f t="shared" si="443"/>
        <v>2</v>
      </c>
      <c r="M2250" s="5">
        <f t="shared" si="444"/>
        <v>45587.5625</v>
      </c>
      <c r="N2250" s="5">
        <f t="shared" si="445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446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441"/>
        <v>2</v>
      </c>
      <c r="I2251" s="7">
        <f t="shared" si="442"/>
        <v>0</v>
      </c>
      <c r="J2251" s="11"/>
      <c r="K2251" s="11"/>
      <c r="L2251">
        <f t="shared" si="443"/>
        <v>0</v>
      </c>
      <c r="M2251" s="5">
        <f t="shared" si="444"/>
        <v>0</v>
      </c>
      <c r="N2251" s="5">
        <f t="shared" si="445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446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441"/>
        <v>2</v>
      </c>
      <c r="I2252" s="7">
        <f t="shared" si="442"/>
        <v>0</v>
      </c>
      <c r="J2252" s="11"/>
      <c r="K2252" s="11"/>
      <c r="L2252">
        <f t="shared" si="443"/>
        <v>0</v>
      </c>
      <c r="M2252" s="5">
        <f t="shared" si="444"/>
        <v>0</v>
      </c>
      <c r="N2252" s="5">
        <f t="shared" si="445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446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441"/>
        <v>2</v>
      </c>
      <c r="I2253" s="7">
        <f t="shared" si="442"/>
        <v>0</v>
      </c>
      <c r="J2253" s="11"/>
      <c r="K2253" s="11"/>
      <c r="L2253">
        <f t="shared" si="443"/>
        <v>0</v>
      </c>
      <c r="M2253" s="5">
        <f t="shared" si="444"/>
        <v>0</v>
      </c>
      <c r="N2253" s="5">
        <f t="shared" si="445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446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441"/>
        <v>2</v>
      </c>
      <c r="I2254" s="7">
        <f t="shared" si="442"/>
        <v>0</v>
      </c>
      <c r="J2254" s="11"/>
      <c r="K2254" s="11"/>
      <c r="L2254">
        <f t="shared" si="443"/>
        <v>0</v>
      </c>
      <c r="M2254" s="5">
        <f t="shared" si="444"/>
        <v>0</v>
      </c>
      <c r="N2254" s="5">
        <f t="shared" si="445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446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441"/>
        <v>2</v>
      </c>
      <c r="I2255" s="7">
        <f t="shared" si="442"/>
        <v>24.999999999999993</v>
      </c>
      <c r="J2255" s="11">
        <v>0.33333333333333331</v>
      </c>
      <c r="K2255" s="11">
        <v>0.35069444444444442</v>
      </c>
      <c r="L2255">
        <f t="shared" si="443"/>
        <v>2</v>
      </c>
      <c r="M2255" s="5">
        <f t="shared" si="444"/>
        <v>45587.333333333336</v>
      </c>
      <c r="N2255" s="5">
        <f t="shared" si="445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446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441"/>
        <v>2</v>
      </c>
      <c r="I2256" s="7">
        <f t="shared" si="442"/>
        <v>0</v>
      </c>
      <c r="J2256" s="11"/>
      <c r="K2256" s="11"/>
      <c r="L2256">
        <f t="shared" si="443"/>
        <v>0</v>
      </c>
      <c r="M2256" s="5">
        <f t="shared" si="444"/>
        <v>0</v>
      </c>
      <c r="N2256" s="5">
        <f t="shared" si="445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446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441"/>
        <v>1</v>
      </c>
      <c r="I2257" s="7">
        <f t="shared" si="442"/>
        <v>0</v>
      </c>
      <c r="J2257" s="11"/>
      <c r="K2257" s="11"/>
      <c r="L2257">
        <f t="shared" si="443"/>
        <v>0</v>
      </c>
      <c r="M2257" s="5">
        <f t="shared" si="444"/>
        <v>0</v>
      </c>
      <c r="N2257" s="5">
        <f t="shared" si="445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446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441"/>
        <v>0</v>
      </c>
      <c r="I2258" s="7">
        <f t="shared" si="442"/>
        <v>14.999999999999947</v>
      </c>
      <c r="J2258" s="11">
        <v>0.49652777777777779</v>
      </c>
      <c r="K2258" s="11">
        <v>0.50694444444444442</v>
      </c>
      <c r="L2258">
        <f t="shared" si="443"/>
        <v>0</v>
      </c>
      <c r="M2258" s="5">
        <f t="shared" si="444"/>
        <v>45587.496527777781</v>
      </c>
      <c r="N2258" s="5">
        <f t="shared" si="445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446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441"/>
        <v>0</v>
      </c>
      <c r="I2259" s="7">
        <f t="shared" si="442"/>
        <v>14.999999999999947</v>
      </c>
      <c r="J2259" s="11">
        <v>0.57986111111111116</v>
      </c>
      <c r="K2259" s="11">
        <v>0.59027777777777779</v>
      </c>
      <c r="L2259">
        <f t="shared" si="443"/>
        <v>0</v>
      </c>
      <c r="M2259" s="5">
        <f t="shared" si="444"/>
        <v>45587.579861111109</v>
      </c>
      <c r="N2259" s="5">
        <f t="shared" si="445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446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441"/>
        <v>0</v>
      </c>
      <c r="I2260" s="7">
        <f t="shared" si="442"/>
        <v>9.9999999999999645</v>
      </c>
      <c r="J2260" s="11">
        <v>0.75694444444444442</v>
      </c>
      <c r="K2260" s="11">
        <v>0.76388888888888884</v>
      </c>
      <c r="L2260">
        <f t="shared" si="443"/>
        <v>0</v>
      </c>
      <c r="M2260" s="5">
        <f t="shared" si="444"/>
        <v>45587.756944444445</v>
      </c>
      <c r="N2260" s="5">
        <f t="shared" si="445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446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441"/>
        <v>0</v>
      </c>
      <c r="I2261" s="7">
        <f t="shared" si="442"/>
        <v>9.9999999999999645</v>
      </c>
      <c r="J2261" s="11">
        <v>0.33680555555555558</v>
      </c>
      <c r="K2261" s="11">
        <v>0.34375</v>
      </c>
      <c r="L2261">
        <f t="shared" si="443"/>
        <v>0</v>
      </c>
      <c r="M2261" s="5">
        <f t="shared" si="444"/>
        <v>45587.336805555555</v>
      </c>
      <c r="N2261" s="5">
        <f t="shared" si="445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446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441"/>
        <v>16</v>
      </c>
      <c r="I2262" s="7">
        <f t="shared" si="442"/>
        <v>10.000000000000004</v>
      </c>
      <c r="J2262" s="11">
        <v>6.25E-2</v>
      </c>
      <c r="K2262" s="11">
        <v>6.9444444444444448E-2</v>
      </c>
      <c r="L2262">
        <f t="shared" si="443"/>
        <v>16</v>
      </c>
      <c r="M2262" s="5">
        <f t="shared" si="444"/>
        <v>45588.0625</v>
      </c>
      <c r="N2262" s="5">
        <f t="shared" si="445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446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441"/>
        <v>15</v>
      </c>
      <c r="I2263" s="7">
        <f t="shared" si="442"/>
        <v>0</v>
      </c>
      <c r="J2263" s="11"/>
      <c r="K2263" s="11"/>
      <c r="L2263">
        <f t="shared" si="443"/>
        <v>0</v>
      </c>
      <c r="M2263" s="5">
        <f t="shared" si="444"/>
        <v>0</v>
      </c>
      <c r="N2263" s="5">
        <f t="shared" si="445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446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441"/>
        <v>12</v>
      </c>
      <c r="H2264" s="12">
        <f>F2264*(1/(G2264/60))</f>
        <v>100</v>
      </c>
      <c r="I2264" s="7">
        <f t="shared" si="442"/>
        <v>10.000000000000044</v>
      </c>
      <c r="J2264" s="11">
        <v>0.36458333333333331</v>
      </c>
      <c r="K2264" s="11">
        <v>0.37152777777777779</v>
      </c>
      <c r="L2264">
        <f t="shared" si="443"/>
        <v>12</v>
      </c>
      <c r="M2264" s="5">
        <f t="shared" si="444"/>
        <v>45588.364583333336</v>
      </c>
      <c r="N2264" s="5">
        <f t="shared" si="445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446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441"/>
        <v>12</v>
      </c>
      <c r="I2265" s="7">
        <f t="shared" si="442"/>
        <v>0</v>
      </c>
      <c r="L2265">
        <f t="shared" si="443"/>
        <v>0</v>
      </c>
      <c r="M2265" s="5">
        <f t="shared" si="444"/>
        <v>0</v>
      </c>
      <c r="N2265" s="5">
        <f t="shared" si="445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446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441"/>
        <v>12</v>
      </c>
      <c r="I2266" s="7">
        <f t="shared" si="442"/>
        <v>0</v>
      </c>
      <c r="J2266" s="11"/>
      <c r="K2266" s="11"/>
      <c r="L2266">
        <f t="shared" si="443"/>
        <v>0</v>
      </c>
      <c r="M2266" s="5">
        <f t="shared" si="444"/>
        <v>0</v>
      </c>
      <c r="N2266" s="5">
        <f t="shared" si="445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446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441"/>
        <v>12</v>
      </c>
      <c r="I2267" s="7">
        <f t="shared" si="442"/>
        <v>0</v>
      </c>
      <c r="J2267" s="11"/>
      <c r="K2267" s="11"/>
      <c r="L2267">
        <f t="shared" si="443"/>
        <v>0</v>
      </c>
      <c r="M2267" s="5">
        <f t="shared" si="444"/>
        <v>0</v>
      </c>
      <c r="N2267" s="5">
        <f t="shared" si="445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446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441"/>
        <v>9</v>
      </c>
      <c r="I2268" s="7">
        <f t="shared" si="442"/>
        <v>0</v>
      </c>
      <c r="J2268" s="11"/>
      <c r="K2268" s="11"/>
      <c r="L2268">
        <f t="shared" si="443"/>
        <v>0</v>
      </c>
      <c r="M2268" s="5">
        <f t="shared" si="444"/>
        <v>0</v>
      </c>
      <c r="N2268" s="5">
        <f t="shared" si="445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446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441"/>
        <v>9</v>
      </c>
      <c r="I2269" s="7">
        <f t="shared" si="442"/>
        <v>10.000000000000124</v>
      </c>
      <c r="J2269" s="11">
        <v>0.76041666666666663</v>
      </c>
      <c r="K2269" s="11">
        <v>0.76736111111111116</v>
      </c>
      <c r="L2269">
        <f t="shared" si="443"/>
        <v>9</v>
      </c>
      <c r="M2269" s="5">
        <f t="shared" si="444"/>
        <v>45588.760416666664</v>
      </c>
      <c r="N2269" s="5">
        <f t="shared" si="445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446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441"/>
        <v>8</v>
      </c>
      <c r="I2270" s="7">
        <f t="shared" si="442"/>
        <v>0</v>
      </c>
      <c r="J2270" s="11"/>
      <c r="K2270" s="11"/>
      <c r="L2270">
        <f t="shared" si="443"/>
        <v>0</v>
      </c>
      <c r="M2270" s="5">
        <f t="shared" si="444"/>
        <v>0</v>
      </c>
      <c r="N2270" s="5">
        <f t="shared" si="445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446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441"/>
        <v>8</v>
      </c>
      <c r="I2271" s="7">
        <f t="shared" si="442"/>
        <v>0</v>
      </c>
      <c r="J2271" s="11"/>
      <c r="K2271" s="11"/>
      <c r="L2271">
        <f t="shared" si="443"/>
        <v>0</v>
      </c>
      <c r="M2271" s="5">
        <f t="shared" si="444"/>
        <v>0</v>
      </c>
      <c r="N2271" s="5">
        <f t="shared" si="445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446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441"/>
        <v>6</v>
      </c>
      <c r="I2272" s="7">
        <f t="shared" si="442"/>
        <v>0</v>
      </c>
      <c r="J2272" s="11"/>
      <c r="K2272" s="11"/>
      <c r="L2272">
        <f t="shared" si="443"/>
        <v>0</v>
      </c>
      <c r="M2272" s="5">
        <f t="shared" si="444"/>
        <v>0</v>
      </c>
      <c r="N2272" s="5">
        <f t="shared" si="445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446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441"/>
        <v>6</v>
      </c>
      <c r="I2273" s="7">
        <f t="shared" si="442"/>
        <v>0</v>
      </c>
      <c r="J2273" s="11"/>
      <c r="K2273" s="11"/>
      <c r="L2273">
        <f t="shared" si="443"/>
        <v>0</v>
      </c>
      <c r="M2273" s="5">
        <f t="shared" si="444"/>
        <v>0</v>
      </c>
      <c r="N2273" s="5">
        <f t="shared" si="445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446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441"/>
        <v>6</v>
      </c>
      <c r="I2274" s="7">
        <f t="shared" si="442"/>
        <v>0</v>
      </c>
      <c r="J2274" s="11"/>
      <c r="K2274" s="11"/>
      <c r="L2274">
        <f t="shared" si="443"/>
        <v>0</v>
      </c>
      <c r="M2274" s="5">
        <f t="shared" si="444"/>
        <v>0</v>
      </c>
      <c r="N2274" s="5">
        <f t="shared" si="445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446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441"/>
        <v>5</v>
      </c>
      <c r="I2275" s="7">
        <f t="shared" si="442"/>
        <v>0</v>
      </c>
      <c r="J2275" s="11"/>
      <c r="K2275" s="11"/>
      <c r="L2275">
        <f t="shared" si="443"/>
        <v>0</v>
      </c>
      <c r="M2275" s="5">
        <f t="shared" si="444"/>
        <v>0</v>
      </c>
      <c r="N2275" s="5">
        <f t="shared" si="445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446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441"/>
        <v>5</v>
      </c>
      <c r="I2276" s="7">
        <f t="shared" si="442"/>
        <v>65</v>
      </c>
      <c r="J2276" s="11">
        <v>3.472222222222222E-3</v>
      </c>
      <c r="K2276" s="11">
        <v>4.8611111111111112E-2</v>
      </c>
      <c r="L2276">
        <f t="shared" si="443"/>
        <v>5</v>
      </c>
      <c r="M2276" s="5">
        <f t="shared" si="444"/>
        <v>45588.003472222219</v>
      </c>
      <c r="N2276" s="5">
        <f t="shared" si="445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446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441"/>
        <v>5</v>
      </c>
      <c r="I2277" s="7">
        <f t="shared" si="442"/>
        <v>10.000000000000044</v>
      </c>
      <c r="J2277" s="11">
        <v>0.31944444444444442</v>
      </c>
      <c r="K2277" s="11">
        <v>0.3263888888888889</v>
      </c>
      <c r="L2277">
        <f t="shared" si="443"/>
        <v>5</v>
      </c>
      <c r="M2277" s="5">
        <f t="shared" si="444"/>
        <v>45588.319444444445</v>
      </c>
      <c r="N2277" s="5">
        <f t="shared" si="445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446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441"/>
        <v>5</v>
      </c>
      <c r="I2278" s="7">
        <f t="shared" si="442"/>
        <v>9.9999999999999645</v>
      </c>
      <c r="J2278" s="11">
        <v>0.3263888888888889</v>
      </c>
      <c r="K2278" s="11">
        <v>0.33333333333333331</v>
      </c>
      <c r="L2278">
        <f t="shared" si="443"/>
        <v>5</v>
      </c>
      <c r="M2278" s="5">
        <f t="shared" si="444"/>
        <v>45588.326388888891</v>
      </c>
      <c r="N2278" s="5">
        <f t="shared" si="445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446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441"/>
        <v>5</v>
      </c>
      <c r="I2279" s="7">
        <f t="shared" si="442"/>
        <v>9.9999999999999645</v>
      </c>
      <c r="J2279" s="11">
        <v>0.65625</v>
      </c>
      <c r="K2279" s="11">
        <v>0.66319444444444442</v>
      </c>
      <c r="L2279">
        <f t="shared" si="443"/>
        <v>5</v>
      </c>
      <c r="M2279" s="5">
        <f t="shared" si="444"/>
        <v>45588.65625</v>
      </c>
      <c r="N2279" s="5">
        <f t="shared" si="445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446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441"/>
        <v>4</v>
      </c>
      <c r="I2280" s="7">
        <f t="shared" si="442"/>
        <v>150.00000000000011</v>
      </c>
      <c r="J2280" s="11">
        <v>0.85416666666666663</v>
      </c>
      <c r="K2280" s="11">
        <v>0.95833333333333337</v>
      </c>
      <c r="L2280">
        <f t="shared" si="443"/>
        <v>4</v>
      </c>
      <c r="M2280" s="5">
        <f t="shared" si="444"/>
        <v>45588.854166666664</v>
      </c>
      <c r="N2280" s="5">
        <f t="shared" si="445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446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447">ROUND(E2281*(1/(F2281/60)),0)</f>
        <v>4</v>
      </c>
      <c r="I2281" s="7">
        <f t="shared" ref="I2281:I2308" si="448">IF(J2281=0, 0, (K2281-J2281)*1440)</f>
        <v>0</v>
      </c>
      <c r="L2281">
        <f t="shared" ref="L2281:L2308" si="449">IF(I2281&gt;0, G2281, 0)</f>
        <v>0</v>
      </c>
      <c r="M2281" s="5">
        <f t="shared" ref="M2281:M2308" si="450">IF(I2281=0,0,A2281+J2281)</f>
        <v>0</v>
      </c>
      <c r="N2281" s="5">
        <f t="shared" ref="N2281:N2308" si="451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452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447"/>
        <v>4</v>
      </c>
      <c r="I2282" s="7">
        <f t="shared" si="448"/>
        <v>0</v>
      </c>
      <c r="L2282">
        <f t="shared" si="449"/>
        <v>0</v>
      </c>
      <c r="M2282" s="5">
        <f t="shared" si="450"/>
        <v>0</v>
      </c>
      <c r="N2282" s="5">
        <f t="shared" si="451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452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447"/>
        <v>4</v>
      </c>
      <c r="I2283" s="7">
        <f t="shared" si="448"/>
        <v>0</v>
      </c>
      <c r="J2283" s="11"/>
      <c r="K2283" s="11"/>
      <c r="L2283">
        <f t="shared" si="449"/>
        <v>0</v>
      </c>
      <c r="M2283" s="5">
        <f t="shared" si="450"/>
        <v>0</v>
      </c>
      <c r="N2283" s="5">
        <f t="shared" si="451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452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447"/>
        <v>4</v>
      </c>
      <c r="I2284" s="7">
        <f t="shared" si="448"/>
        <v>0</v>
      </c>
      <c r="J2284" s="11"/>
      <c r="K2284" s="11"/>
      <c r="L2284">
        <f t="shared" si="449"/>
        <v>0</v>
      </c>
      <c r="M2284" s="5">
        <f t="shared" si="450"/>
        <v>0</v>
      </c>
      <c r="N2284" s="5">
        <f t="shared" si="451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452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447"/>
        <v>4</v>
      </c>
      <c r="I2285" s="7">
        <f t="shared" si="448"/>
        <v>0</v>
      </c>
      <c r="J2285" s="11"/>
      <c r="K2285" s="11"/>
      <c r="L2285">
        <f t="shared" si="449"/>
        <v>0</v>
      </c>
      <c r="M2285" s="5">
        <f t="shared" si="450"/>
        <v>0</v>
      </c>
      <c r="N2285" s="5">
        <f t="shared" si="451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452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447"/>
        <v>4</v>
      </c>
      <c r="I2286" s="7">
        <f t="shared" si="448"/>
        <v>0</v>
      </c>
      <c r="J2286" s="11"/>
      <c r="K2286" s="11"/>
      <c r="L2286">
        <f t="shared" si="449"/>
        <v>0</v>
      </c>
      <c r="M2286" s="5">
        <f t="shared" si="450"/>
        <v>0</v>
      </c>
      <c r="N2286" s="5">
        <f t="shared" si="451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452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447"/>
        <v>4</v>
      </c>
      <c r="I2287" s="7">
        <f t="shared" si="448"/>
        <v>25.000000000000071</v>
      </c>
      <c r="J2287" s="11">
        <v>0.63541666666666663</v>
      </c>
      <c r="K2287" s="11">
        <v>0.65277777777777779</v>
      </c>
      <c r="L2287">
        <f t="shared" si="449"/>
        <v>4</v>
      </c>
      <c r="M2287" s="5">
        <f t="shared" si="450"/>
        <v>45588.635416666664</v>
      </c>
      <c r="N2287" s="5">
        <f t="shared" si="451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452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447"/>
        <v>4</v>
      </c>
      <c r="I2288" s="7">
        <f t="shared" si="448"/>
        <v>60</v>
      </c>
      <c r="J2288" s="11">
        <v>3.472222222222222E-3</v>
      </c>
      <c r="K2288" s="11">
        <v>4.5138888888888888E-2</v>
      </c>
      <c r="L2288">
        <f t="shared" si="449"/>
        <v>4</v>
      </c>
      <c r="M2288" s="5">
        <f t="shared" si="450"/>
        <v>45588.003472222219</v>
      </c>
      <c r="N2288" s="5">
        <f t="shared" si="451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452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447"/>
        <v>4</v>
      </c>
      <c r="I2289" s="7">
        <f t="shared" si="448"/>
        <v>0</v>
      </c>
      <c r="J2289" s="11"/>
      <c r="K2289" s="11"/>
      <c r="L2289">
        <f t="shared" si="449"/>
        <v>0</v>
      </c>
      <c r="M2289" s="5">
        <f t="shared" si="450"/>
        <v>0</v>
      </c>
      <c r="N2289" s="5">
        <f t="shared" si="451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452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447"/>
        <v>3</v>
      </c>
      <c r="I2290" s="7">
        <f t="shared" si="448"/>
        <v>0</v>
      </c>
      <c r="J2290" s="11"/>
      <c r="K2290" s="11"/>
      <c r="L2290">
        <f t="shared" si="449"/>
        <v>0</v>
      </c>
      <c r="M2290" s="5">
        <f t="shared" si="450"/>
        <v>0</v>
      </c>
      <c r="N2290" s="5">
        <f t="shared" si="451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452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447"/>
        <v>3</v>
      </c>
      <c r="I2291" s="7">
        <f t="shared" si="448"/>
        <v>90</v>
      </c>
      <c r="J2291" s="11">
        <v>0.36458333333333331</v>
      </c>
      <c r="K2291" s="11">
        <v>0.42708333333333331</v>
      </c>
      <c r="L2291">
        <f t="shared" si="449"/>
        <v>3</v>
      </c>
      <c r="M2291" s="5">
        <f t="shared" si="450"/>
        <v>45588.364583333336</v>
      </c>
      <c r="N2291" s="5">
        <f t="shared" si="451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452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447"/>
        <v>3</v>
      </c>
      <c r="I2292" s="7">
        <f t="shared" si="448"/>
        <v>90</v>
      </c>
      <c r="J2292" s="11">
        <v>0.42708333333333331</v>
      </c>
      <c r="K2292" s="11">
        <v>0.48958333333333331</v>
      </c>
      <c r="L2292">
        <f t="shared" si="449"/>
        <v>3</v>
      </c>
      <c r="M2292" s="5">
        <f t="shared" si="450"/>
        <v>45588.427083333336</v>
      </c>
      <c r="N2292" s="5">
        <f t="shared" si="451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452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447"/>
        <v>3</v>
      </c>
      <c r="I2293" s="7">
        <f t="shared" si="448"/>
        <v>90</v>
      </c>
      <c r="J2293" s="11">
        <v>0.51041666666666663</v>
      </c>
      <c r="K2293" s="11">
        <v>0.57291666666666663</v>
      </c>
      <c r="L2293">
        <f t="shared" si="449"/>
        <v>3</v>
      </c>
      <c r="M2293" s="5">
        <f t="shared" si="450"/>
        <v>45588.510416666664</v>
      </c>
      <c r="N2293" s="5">
        <f t="shared" si="451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452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447"/>
        <v>3</v>
      </c>
      <c r="I2294" s="7">
        <f t="shared" si="448"/>
        <v>90</v>
      </c>
      <c r="J2294" s="11">
        <v>0.67708333333333337</v>
      </c>
      <c r="K2294" s="11">
        <v>0.73958333333333337</v>
      </c>
      <c r="L2294">
        <f t="shared" si="449"/>
        <v>3</v>
      </c>
      <c r="M2294" s="5">
        <f t="shared" si="450"/>
        <v>45588.677083333336</v>
      </c>
      <c r="N2294" s="5">
        <f t="shared" si="451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452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447"/>
        <v>2</v>
      </c>
      <c r="I2295" s="7">
        <f t="shared" si="448"/>
        <v>0</v>
      </c>
      <c r="J2295" s="11"/>
      <c r="K2295" s="11"/>
      <c r="L2295">
        <f t="shared" si="449"/>
        <v>0</v>
      </c>
      <c r="M2295" s="5">
        <f t="shared" si="450"/>
        <v>0</v>
      </c>
      <c r="N2295" s="5">
        <f t="shared" si="451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452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447"/>
        <v>2</v>
      </c>
      <c r="I2296" s="7">
        <f t="shared" si="448"/>
        <v>0</v>
      </c>
      <c r="J2296" s="11"/>
      <c r="K2296" s="11"/>
      <c r="L2296">
        <f t="shared" si="449"/>
        <v>0</v>
      </c>
      <c r="M2296" s="5">
        <f t="shared" si="450"/>
        <v>0</v>
      </c>
      <c r="N2296" s="5">
        <f t="shared" si="451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452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447"/>
        <v>2</v>
      </c>
      <c r="I2297" s="7">
        <f t="shared" si="448"/>
        <v>0</v>
      </c>
      <c r="J2297" s="11"/>
      <c r="K2297" s="11"/>
      <c r="L2297">
        <f t="shared" si="449"/>
        <v>0</v>
      </c>
      <c r="M2297" s="5">
        <f t="shared" si="450"/>
        <v>0</v>
      </c>
      <c r="N2297" s="5">
        <f t="shared" si="451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452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447"/>
        <v>2</v>
      </c>
      <c r="I2298" s="7">
        <f t="shared" si="448"/>
        <v>0</v>
      </c>
      <c r="J2298" s="11"/>
      <c r="K2298" s="11"/>
      <c r="L2298">
        <f t="shared" si="449"/>
        <v>0</v>
      </c>
      <c r="M2298" s="5">
        <f t="shared" si="450"/>
        <v>0</v>
      </c>
      <c r="N2298" s="5">
        <f t="shared" si="451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452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447"/>
        <v>2</v>
      </c>
      <c r="I2299" s="7">
        <f t="shared" si="448"/>
        <v>30.000000000000053</v>
      </c>
      <c r="J2299" s="11">
        <v>0.59722222222222221</v>
      </c>
      <c r="K2299" s="11">
        <v>0.61805555555555558</v>
      </c>
      <c r="L2299">
        <f t="shared" si="449"/>
        <v>2</v>
      </c>
      <c r="M2299" s="5">
        <f t="shared" si="450"/>
        <v>45588.597222222219</v>
      </c>
      <c r="N2299" s="5">
        <f t="shared" si="451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452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447"/>
        <v>2</v>
      </c>
      <c r="I2300" s="7">
        <f t="shared" si="448"/>
        <v>15.000000000000107</v>
      </c>
      <c r="J2300" s="11">
        <v>0.66319444444444442</v>
      </c>
      <c r="K2300" s="11">
        <v>0.67361111111111116</v>
      </c>
      <c r="L2300">
        <f t="shared" si="449"/>
        <v>2</v>
      </c>
      <c r="M2300" s="5">
        <f t="shared" si="450"/>
        <v>45588.663194444445</v>
      </c>
      <c r="N2300" s="5">
        <f t="shared" si="451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452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447"/>
        <v>2</v>
      </c>
      <c r="I2301" s="7">
        <f t="shared" si="448"/>
        <v>0</v>
      </c>
      <c r="J2301" s="11"/>
      <c r="K2301" s="11"/>
      <c r="L2301">
        <f t="shared" si="449"/>
        <v>0</v>
      </c>
      <c r="M2301" s="5">
        <f t="shared" si="450"/>
        <v>0</v>
      </c>
      <c r="N2301" s="5">
        <f t="shared" si="451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452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447"/>
        <v>2</v>
      </c>
      <c r="I2302" s="7">
        <f t="shared" si="448"/>
        <v>30.000000000000053</v>
      </c>
      <c r="J2302" s="11">
        <v>0.33333333333333331</v>
      </c>
      <c r="K2302" s="11">
        <v>0.35416666666666669</v>
      </c>
      <c r="L2302">
        <f t="shared" si="449"/>
        <v>2</v>
      </c>
      <c r="M2302" s="5">
        <f t="shared" si="450"/>
        <v>45588.333333333336</v>
      </c>
      <c r="N2302" s="5">
        <f t="shared" si="451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452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447"/>
        <v>2</v>
      </c>
      <c r="I2303" s="7">
        <f t="shared" si="448"/>
        <v>0</v>
      </c>
      <c r="J2303" s="11"/>
      <c r="K2303" s="11"/>
      <c r="L2303">
        <f t="shared" si="449"/>
        <v>0</v>
      </c>
      <c r="M2303" s="5">
        <f t="shared" si="450"/>
        <v>0</v>
      </c>
      <c r="N2303" s="5">
        <f t="shared" si="451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452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447"/>
        <v>1</v>
      </c>
      <c r="I2304" s="7">
        <f t="shared" si="448"/>
        <v>0</v>
      </c>
      <c r="J2304" s="11"/>
      <c r="K2304" s="11"/>
      <c r="L2304">
        <f t="shared" si="449"/>
        <v>0</v>
      </c>
      <c r="M2304" s="5">
        <f t="shared" si="450"/>
        <v>0</v>
      </c>
      <c r="N2304" s="5">
        <f t="shared" si="451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452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447"/>
        <v>0</v>
      </c>
      <c r="I2305" s="7">
        <f t="shared" si="448"/>
        <v>9.9999999999999645</v>
      </c>
      <c r="J2305" s="11">
        <v>0.49305555555555558</v>
      </c>
      <c r="K2305" s="11">
        <v>0.5</v>
      </c>
      <c r="L2305">
        <f t="shared" si="449"/>
        <v>0</v>
      </c>
      <c r="M2305" s="5">
        <f t="shared" si="450"/>
        <v>45588.493055555555</v>
      </c>
      <c r="N2305" s="5">
        <f t="shared" si="451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452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447"/>
        <v>0</v>
      </c>
      <c r="I2306" s="7">
        <f t="shared" si="448"/>
        <v>14.999999999999947</v>
      </c>
      <c r="J2306" s="11">
        <v>0.57986111111111116</v>
      </c>
      <c r="K2306" s="11">
        <v>0.59027777777777779</v>
      </c>
      <c r="L2306">
        <f t="shared" si="449"/>
        <v>0</v>
      </c>
      <c r="M2306" s="5">
        <f t="shared" si="450"/>
        <v>45588.579861111109</v>
      </c>
      <c r="N2306" s="5">
        <f t="shared" si="451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452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447"/>
        <v>0</v>
      </c>
      <c r="I2307" s="7">
        <f t="shared" si="448"/>
        <v>0</v>
      </c>
      <c r="J2307" s="11"/>
      <c r="K2307" s="11"/>
      <c r="L2307">
        <f t="shared" si="449"/>
        <v>0</v>
      </c>
      <c r="M2307" s="5">
        <f t="shared" si="450"/>
        <v>0</v>
      </c>
      <c r="N2307" s="5">
        <f t="shared" si="451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452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447"/>
        <v>0</v>
      </c>
      <c r="I2308" s="7">
        <f t="shared" si="448"/>
        <v>4.9999999999999822</v>
      </c>
      <c r="J2308" s="11">
        <v>0.33680555555555558</v>
      </c>
      <c r="K2308" s="11">
        <v>0.34027777777777779</v>
      </c>
      <c r="L2308">
        <f t="shared" si="449"/>
        <v>0</v>
      </c>
      <c r="M2308" s="5">
        <f t="shared" si="450"/>
        <v>45588.336805555555</v>
      </c>
      <c r="N2308" s="5">
        <f t="shared" si="451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452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453">ROUND(E2311*(1/(F2311/60)),0)</f>
        <v>16</v>
      </c>
      <c r="I2311" s="7">
        <f t="shared" ref="I2311:I2374" si="454">IF(J2311=0, 0, (K2311-J2311)*1440)</f>
        <v>0</v>
      </c>
      <c r="J2311" s="11"/>
      <c r="K2311" s="11"/>
      <c r="L2311">
        <f t="shared" ref="L2311:L2374" si="455">IF(I2311&gt;0, G2311, 0)</f>
        <v>0</v>
      </c>
      <c r="M2311" s="5">
        <f t="shared" ref="M2311:M2374" si="456">IF(I2311=0,0,A2311+J2311)</f>
        <v>0</v>
      </c>
      <c r="N2311" s="5">
        <f t="shared" ref="N2311:N2374" si="457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458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453"/>
        <v>15</v>
      </c>
      <c r="I2312" s="7">
        <f t="shared" si="454"/>
        <v>30.000000000000053</v>
      </c>
      <c r="J2312" s="11">
        <v>0.63194444444444442</v>
      </c>
      <c r="K2312" s="11">
        <v>0.65277777777777779</v>
      </c>
      <c r="L2312">
        <f t="shared" si="455"/>
        <v>15</v>
      </c>
      <c r="M2312" s="5">
        <f t="shared" si="456"/>
        <v>45593.631944444445</v>
      </c>
      <c r="N2312" s="5">
        <f t="shared" si="457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458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453"/>
        <v>12</v>
      </c>
      <c r="H2313" s="12">
        <f>F2313*(1/(G2313/60))</f>
        <v>100</v>
      </c>
      <c r="I2313" s="7">
        <f t="shared" si="454"/>
        <v>9.9999999999999645</v>
      </c>
      <c r="J2313" s="11">
        <v>0.60069444444444442</v>
      </c>
      <c r="K2313" s="11">
        <v>0.60763888888888884</v>
      </c>
      <c r="L2313">
        <f t="shared" si="455"/>
        <v>12</v>
      </c>
      <c r="M2313" s="5">
        <f t="shared" si="456"/>
        <v>45593.600694444445</v>
      </c>
      <c r="N2313" s="5">
        <f t="shared" si="457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458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453"/>
        <v>12</v>
      </c>
      <c r="I2314" s="7">
        <f t="shared" si="454"/>
        <v>0</v>
      </c>
      <c r="L2314">
        <f t="shared" si="455"/>
        <v>0</v>
      </c>
      <c r="M2314" s="5">
        <f t="shared" si="456"/>
        <v>0</v>
      </c>
      <c r="N2314" s="5">
        <f t="shared" si="457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458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453"/>
        <v>12</v>
      </c>
      <c r="I2315" s="7">
        <f t="shared" si="454"/>
        <v>0</v>
      </c>
      <c r="J2315" s="11"/>
      <c r="K2315" s="11"/>
      <c r="L2315">
        <f t="shared" si="455"/>
        <v>0</v>
      </c>
      <c r="M2315" s="5">
        <f t="shared" si="456"/>
        <v>0</v>
      </c>
      <c r="N2315" s="5">
        <f t="shared" si="457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458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453"/>
        <v>12</v>
      </c>
      <c r="I2316" s="7">
        <f t="shared" si="454"/>
        <v>0</v>
      </c>
      <c r="J2316" s="11"/>
      <c r="K2316" s="11"/>
      <c r="L2316">
        <f t="shared" si="455"/>
        <v>0</v>
      </c>
      <c r="M2316" s="5">
        <f t="shared" si="456"/>
        <v>0</v>
      </c>
      <c r="N2316" s="5">
        <f t="shared" si="457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458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453"/>
        <v>9</v>
      </c>
      <c r="I2317" s="7">
        <f t="shared" si="454"/>
        <v>0</v>
      </c>
      <c r="J2317" s="11"/>
      <c r="K2317" s="11"/>
      <c r="L2317">
        <f t="shared" si="455"/>
        <v>0</v>
      </c>
      <c r="M2317" s="5">
        <f t="shared" si="456"/>
        <v>0</v>
      </c>
      <c r="N2317" s="5">
        <f t="shared" si="457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458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453"/>
        <v>8</v>
      </c>
      <c r="I2318" s="7">
        <f t="shared" si="454"/>
        <v>0</v>
      </c>
      <c r="J2318" s="11"/>
      <c r="K2318" s="11"/>
      <c r="L2318">
        <f t="shared" si="455"/>
        <v>0</v>
      </c>
      <c r="M2318" s="5">
        <f t="shared" si="456"/>
        <v>0</v>
      </c>
      <c r="N2318" s="5">
        <f t="shared" si="457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458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453"/>
        <v>8</v>
      </c>
      <c r="I2319" s="7">
        <f t="shared" si="454"/>
        <v>0</v>
      </c>
      <c r="J2319" s="11"/>
      <c r="K2319" s="11"/>
      <c r="L2319">
        <f t="shared" si="455"/>
        <v>0</v>
      </c>
      <c r="M2319" s="5">
        <f t="shared" si="456"/>
        <v>0</v>
      </c>
      <c r="N2319" s="5">
        <f t="shared" si="457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458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453"/>
        <v>6</v>
      </c>
      <c r="I2320" s="7">
        <f t="shared" si="454"/>
        <v>0</v>
      </c>
      <c r="J2320" s="11"/>
      <c r="K2320" s="11"/>
      <c r="L2320">
        <f t="shared" si="455"/>
        <v>0</v>
      </c>
      <c r="M2320" s="5">
        <f t="shared" si="456"/>
        <v>0</v>
      </c>
      <c r="N2320" s="5">
        <f t="shared" si="457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458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453"/>
        <v>6</v>
      </c>
      <c r="I2321" s="7">
        <f t="shared" si="454"/>
        <v>0</v>
      </c>
      <c r="J2321" s="11"/>
      <c r="K2321" s="11"/>
      <c r="L2321">
        <f t="shared" si="455"/>
        <v>0</v>
      </c>
      <c r="M2321" s="5">
        <f t="shared" si="456"/>
        <v>0</v>
      </c>
      <c r="N2321" s="5">
        <f t="shared" si="457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458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453"/>
        <v>6</v>
      </c>
      <c r="I2322" s="7">
        <f t="shared" si="454"/>
        <v>0</v>
      </c>
      <c r="J2322" s="11"/>
      <c r="K2322" s="11"/>
      <c r="L2322">
        <f t="shared" si="455"/>
        <v>0</v>
      </c>
      <c r="M2322" s="5">
        <f t="shared" si="456"/>
        <v>0</v>
      </c>
      <c r="N2322" s="5">
        <f t="shared" si="457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458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453"/>
        <v>6</v>
      </c>
      <c r="I2323" s="7">
        <f t="shared" si="454"/>
        <v>0</v>
      </c>
      <c r="J2323" s="11"/>
      <c r="K2323" s="11"/>
      <c r="L2323">
        <f t="shared" si="455"/>
        <v>0</v>
      </c>
      <c r="M2323" s="5">
        <f t="shared" si="456"/>
        <v>0</v>
      </c>
      <c r="N2323" s="5">
        <f t="shared" si="457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458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453"/>
        <v>6</v>
      </c>
      <c r="I2324" s="7">
        <f t="shared" si="454"/>
        <v>0</v>
      </c>
      <c r="J2324" s="11"/>
      <c r="K2324" s="11"/>
      <c r="L2324">
        <f t="shared" si="455"/>
        <v>0</v>
      </c>
      <c r="M2324" s="5">
        <f t="shared" si="456"/>
        <v>0</v>
      </c>
      <c r="N2324" s="5">
        <f t="shared" si="457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458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453"/>
        <v>5</v>
      </c>
      <c r="I2325" s="7">
        <f t="shared" si="454"/>
        <v>10.000000000000124</v>
      </c>
      <c r="J2325" s="11">
        <v>0.57638888888888884</v>
      </c>
      <c r="K2325" s="11">
        <v>0.58333333333333337</v>
      </c>
      <c r="L2325">
        <f t="shared" si="455"/>
        <v>5</v>
      </c>
      <c r="M2325" s="5">
        <f t="shared" si="456"/>
        <v>45593.576388888891</v>
      </c>
      <c r="N2325" s="5">
        <f t="shared" si="457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458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453"/>
        <v>5</v>
      </c>
      <c r="I2326" s="7">
        <f t="shared" si="454"/>
        <v>0</v>
      </c>
      <c r="J2326" s="11"/>
      <c r="K2326" s="11"/>
      <c r="L2326">
        <f t="shared" si="455"/>
        <v>0</v>
      </c>
      <c r="M2326" s="5">
        <f t="shared" si="456"/>
        <v>0</v>
      </c>
      <c r="N2326" s="5">
        <f t="shared" si="457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458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453"/>
        <v>5</v>
      </c>
      <c r="I2327" s="7">
        <f t="shared" si="454"/>
        <v>0</v>
      </c>
      <c r="J2327" s="11"/>
      <c r="K2327" s="11"/>
      <c r="L2327">
        <f t="shared" si="455"/>
        <v>0</v>
      </c>
      <c r="M2327" s="5">
        <f t="shared" si="456"/>
        <v>0</v>
      </c>
      <c r="N2327" s="5">
        <f t="shared" si="457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458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453"/>
        <v>4</v>
      </c>
      <c r="I2328" s="7">
        <f t="shared" si="454"/>
        <v>0</v>
      </c>
      <c r="L2328">
        <f t="shared" si="455"/>
        <v>0</v>
      </c>
      <c r="M2328" s="5">
        <f t="shared" si="456"/>
        <v>0</v>
      </c>
      <c r="N2328" s="5">
        <f t="shared" si="457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458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453"/>
        <v>4</v>
      </c>
      <c r="I2329" s="7">
        <f t="shared" si="454"/>
        <v>0</v>
      </c>
      <c r="L2329">
        <f t="shared" si="455"/>
        <v>0</v>
      </c>
      <c r="M2329" s="5">
        <f t="shared" si="456"/>
        <v>0</v>
      </c>
      <c r="N2329" s="5">
        <f t="shared" si="457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458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453"/>
        <v>4</v>
      </c>
      <c r="I2330" s="7">
        <f t="shared" si="454"/>
        <v>24.999999999999911</v>
      </c>
      <c r="J2330" s="11">
        <v>0.55555555555555558</v>
      </c>
      <c r="K2330" s="11">
        <v>0.57291666666666663</v>
      </c>
      <c r="L2330">
        <f t="shared" si="455"/>
        <v>4</v>
      </c>
      <c r="M2330" s="5">
        <f t="shared" si="456"/>
        <v>45593.555555555555</v>
      </c>
      <c r="N2330" s="5">
        <f t="shared" si="457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458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453"/>
        <v>4</v>
      </c>
      <c r="I2331" s="7">
        <f t="shared" si="454"/>
        <v>0</v>
      </c>
      <c r="J2331" s="11"/>
      <c r="K2331" s="11"/>
      <c r="L2331">
        <f t="shared" si="455"/>
        <v>0</v>
      </c>
      <c r="M2331" s="5">
        <f t="shared" si="456"/>
        <v>0</v>
      </c>
      <c r="N2331" s="5">
        <f t="shared" si="457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458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453"/>
        <v>4</v>
      </c>
      <c r="I2332" s="7">
        <f t="shared" si="454"/>
        <v>0</v>
      </c>
      <c r="J2332" s="11"/>
      <c r="K2332" s="11"/>
      <c r="L2332">
        <f t="shared" si="455"/>
        <v>0</v>
      </c>
      <c r="M2332" s="5">
        <f t="shared" si="456"/>
        <v>0</v>
      </c>
      <c r="N2332" s="5">
        <f t="shared" si="457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458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453"/>
        <v>4</v>
      </c>
      <c r="I2333" s="7">
        <f t="shared" si="454"/>
        <v>0</v>
      </c>
      <c r="J2333" s="11"/>
      <c r="K2333" s="11"/>
      <c r="L2333">
        <f t="shared" si="455"/>
        <v>0</v>
      </c>
      <c r="M2333" s="5">
        <f t="shared" si="456"/>
        <v>0</v>
      </c>
      <c r="N2333" s="5">
        <f t="shared" si="457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458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453"/>
        <v>4</v>
      </c>
      <c r="I2334" s="7">
        <f t="shared" si="454"/>
        <v>0</v>
      </c>
      <c r="J2334" s="11"/>
      <c r="K2334" s="11"/>
      <c r="L2334">
        <f t="shared" si="455"/>
        <v>0</v>
      </c>
      <c r="M2334" s="5">
        <f t="shared" si="456"/>
        <v>0</v>
      </c>
      <c r="N2334" s="5">
        <f t="shared" si="457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458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453"/>
        <v>3</v>
      </c>
      <c r="I2335" s="7">
        <f t="shared" si="454"/>
        <v>0</v>
      </c>
      <c r="J2335" s="11"/>
      <c r="K2335" s="11"/>
      <c r="L2335">
        <f t="shared" si="455"/>
        <v>0</v>
      </c>
      <c r="M2335" s="5">
        <f t="shared" si="456"/>
        <v>0</v>
      </c>
      <c r="N2335" s="5">
        <f t="shared" si="457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458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453"/>
        <v>3</v>
      </c>
      <c r="I2336" s="7">
        <f t="shared" si="454"/>
        <v>90</v>
      </c>
      <c r="J2336" s="11">
        <v>0.59375</v>
      </c>
      <c r="K2336" s="11">
        <v>0.65625</v>
      </c>
      <c r="L2336">
        <f t="shared" si="455"/>
        <v>3</v>
      </c>
      <c r="M2336" s="5">
        <f t="shared" si="456"/>
        <v>45593.59375</v>
      </c>
      <c r="N2336" s="5">
        <f t="shared" si="457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458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453"/>
        <v>3</v>
      </c>
      <c r="I2337" s="7">
        <f t="shared" si="454"/>
        <v>90</v>
      </c>
      <c r="J2337" s="11">
        <v>0.67708333333333337</v>
      </c>
      <c r="K2337" s="11">
        <v>0.73958333333333337</v>
      </c>
      <c r="L2337">
        <f t="shared" si="455"/>
        <v>3</v>
      </c>
      <c r="M2337" s="5">
        <f t="shared" si="456"/>
        <v>45593.677083333336</v>
      </c>
      <c r="N2337" s="5">
        <f t="shared" si="457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458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453"/>
        <v>2</v>
      </c>
      <c r="I2338" s="7">
        <f t="shared" si="454"/>
        <v>0</v>
      </c>
      <c r="J2338" s="11"/>
      <c r="K2338" s="11"/>
      <c r="L2338">
        <f t="shared" si="455"/>
        <v>0</v>
      </c>
      <c r="M2338" s="5">
        <f t="shared" si="456"/>
        <v>0</v>
      </c>
      <c r="N2338" s="5">
        <f t="shared" si="457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458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453"/>
        <v>2</v>
      </c>
      <c r="I2339" s="7">
        <f t="shared" si="454"/>
        <v>0</v>
      </c>
      <c r="J2339" s="11"/>
      <c r="K2339" s="11"/>
      <c r="L2339">
        <f t="shared" si="455"/>
        <v>0</v>
      </c>
      <c r="M2339" s="5">
        <f t="shared" si="456"/>
        <v>0</v>
      </c>
      <c r="N2339" s="5">
        <f t="shared" si="457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458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453"/>
        <v>2</v>
      </c>
      <c r="I2340" s="7">
        <f t="shared" si="454"/>
        <v>49.999999999999986</v>
      </c>
      <c r="J2340" s="11">
        <v>0.25</v>
      </c>
      <c r="K2340" s="11">
        <v>0.28472222222222221</v>
      </c>
      <c r="L2340">
        <f t="shared" si="455"/>
        <v>2</v>
      </c>
      <c r="M2340" s="5">
        <f t="shared" si="456"/>
        <v>45593.25</v>
      </c>
      <c r="N2340" s="5">
        <f t="shared" si="457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458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453"/>
        <v>2</v>
      </c>
      <c r="I2341" s="7">
        <f t="shared" si="454"/>
        <v>0</v>
      </c>
      <c r="J2341" s="11"/>
      <c r="K2341" s="11"/>
      <c r="L2341">
        <f t="shared" si="455"/>
        <v>0</v>
      </c>
      <c r="M2341" s="5">
        <f t="shared" si="456"/>
        <v>0</v>
      </c>
      <c r="N2341" s="5">
        <f t="shared" si="457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458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453"/>
        <v>2</v>
      </c>
      <c r="I2342" s="7">
        <f t="shared" si="454"/>
        <v>0</v>
      </c>
      <c r="J2342" s="11"/>
      <c r="K2342" s="11"/>
      <c r="L2342">
        <f t="shared" si="455"/>
        <v>0</v>
      </c>
      <c r="M2342" s="5">
        <f t="shared" si="456"/>
        <v>0</v>
      </c>
      <c r="N2342" s="5">
        <f t="shared" si="457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458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453"/>
        <v>1</v>
      </c>
      <c r="I2343" s="7">
        <f t="shared" si="454"/>
        <v>0</v>
      </c>
      <c r="J2343" s="11"/>
      <c r="K2343" s="11"/>
      <c r="L2343">
        <f t="shared" si="455"/>
        <v>0</v>
      </c>
      <c r="M2343" s="5">
        <f t="shared" si="456"/>
        <v>0</v>
      </c>
      <c r="N2343" s="5">
        <f t="shared" si="457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458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453"/>
        <v>0</v>
      </c>
      <c r="I2344" s="7">
        <f t="shared" si="454"/>
        <v>9.9999999999999645</v>
      </c>
      <c r="J2344" s="11">
        <v>0.58333333333333337</v>
      </c>
      <c r="K2344" s="11">
        <v>0.59027777777777779</v>
      </c>
      <c r="L2344">
        <f t="shared" si="455"/>
        <v>0</v>
      </c>
      <c r="M2344" s="5">
        <f t="shared" si="456"/>
        <v>45593.583333333336</v>
      </c>
      <c r="N2344" s="5">
        <f t="shared" si="457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458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453"/>
        <v>0</v>
      </c>
      <c r="I2345" s="7">
        <f t="shared" si="454"/>
        <v>0</v>
      </c>
      <c r="J2345" s="11"/>
      <c r="K2345" s="11"/>
      <c r="L2345">
        <f t="shared" si="455"/>
        <v>0</v>
      </c>
      <c r="M2345" s="5">
        <f t="shared" si="456"/>
        <v>0</v>
      </c>
      <c r="N2345" s="5">
        <f t="shared" si="457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458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453"/>
        <v>0</v>
      </c>
      <c r="I2346" s="7">
        <f t="shared" si="454"/>
        <v>5.0000000000000622</v>
      </c>
      <c r="J2346" s="11">
        <v>0.42708333333333331</v>
      </c>
      <c r="K2346" s="11">
        <v>0.43055555555555558</v>
      </c>
      <c r="L2346">
        <f t="shared" si="455"/>
        <v>0</v>
      </c>
      <c r="M2346" s="5">
        <f t="shared" si="456"/>
        <v>45593.427083333336</v>
      </c>
      <c r="N2346" s="5">
        <f t="shared" si="457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458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453"/>
        <v>16</v>
      </c>
      <c r="I2347" s="7">
        <f t="shared" si="454"/>
        <v>4.9999999999999822</v>
      </c>
      <c r="J2347" s="11">
        <v>0.99305555555555558</v>
      </c>
      <c r="K2347" s="11">
        <v>0.99652777777777779</v>
      </c>
      <c r="L2347">
        <f t="shared" si="455"/>
        <v>16</v>
      </c>
      <c r="M2347" s="5">
        <f t="shared" si="456"/>
        <v>45594.993055555555</v>
      </c>
      <c r="N2347" s="5">
        <f t="shared" si="457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458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453"/>
        <v>15</v>
      </c>
      <c r="I2348" s="7">
        <f t="shared" si="454"/>
        <v>0</v>
      </c>
      <c r="J2348" s="11"/>
      <c r="K2348" s="11"/>
      <c r="L2348">
        <f t="shared" si="455"/>
        <v>0</v>
      </c>
      <c r="M2348" s="5">
        <f t="shared" si="456"/>
        <v>0</v>
      </c>
      <c r="N2348" s="5">
        <f t="shared" si="457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458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453"/>
        <v>12</v>
      </c>
      <c r="H2349" s="12">
        <f>F2349*(1/(G2349/60))</f>
        <v>100</v>
      </c>
      <c r="I2349" s="7">
        <f t="shared" si="454"/>
        <v>15.000000000000107</v>
      </c>
      <c r="J2349" s="11">
        <v>0.79166666666666663</v>
      </c>
      <c r="K2349" s="11">
        <v>0.80208333333333337</v>
      </c>
      <c r="L2349">
        <f t="shared" si="455"/>
        <v>12</v>
      </c>
      <c r="M2349" s="5">
        <f t="shared" si="456"/>
        <v>45594.791666666664</v>
      </c>
      <c r="N2349" s="5">
        <f t="shared" si="457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458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453"/>
        <v>12</v>
      </c>
      <c r="I2350" s="7">
        <f t="shared" si="454"/>
        <v>0</v>
      </c>
      <c r="L2350">
        <f t="shared" si="455"/>
        <v>0</v>
      </c>
      <c r="M2350" s="5">
        <f t="shared" si="456"/>
        <v>0</v>
      </c>
      <c r="N2350" s="5">
        <f t="shared" si="457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458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453"/>
        <v>12</v>
      </c>
      <c r="I2351" s="7">
        <f t="shared" si="454"/>
        <v>20.000000000000089</v>
      </c>
      <c r="J2351" s="11">
        <v>0.84722222222222221</v>
      </c>
      <c r="K2351" s="11">
        <v>0.86111111111111116</v>
      </c>
      <c r="L2351">
        <f t="shared" si="455"/>
        <v>12</v>
      </c>
      <c r="M2351" s="5">
        <f t="shared" si="456"/>
        <v>45594.847222222219</v>
      </c>
      <c r="N2351" s="5">
        <f t="shared" si="457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458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453"/>
        <v>12</v>
      </c>
      <c r="I2352" s="7">
        <f t="shared" si="454"/>
        <v>0</v>
      </c>
      <c r="J2352" s="11"/>
      <c r="K2352" s="11"/>
      <c r="L2352">
        <f t="shared" si="455"/>
        <v>0</v>
      </c>
      <c r="M2352" s="5">
        <f t="shared" si="456"/>
        <v>0</v>
      </c>
      <c r="N2352" s="5">
        <f t="shared" si="457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458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453"/>
        <v>12</v>
      </c>
      <c r="I2353" s="7">
        <f t="shared" si="454"/>
        <v>14.999999999999947</v>
      </c>
      <c r="J2353" s="11">
        <v>0.86111111111111116</v>
      </c>
      <c r="K2353" s="11">
        <v>0.87152777777777779</v>
      </c>
      <c r="L2353">
        <f t="shared" si="455"/>
        <v>12</v>
      </c>
      <c r="M2353" s="5">
        <f t="shared" si="456"/>
        <v>45594.861111111109</v>
      </c>
      <c r="N2353" s="5">
        <f t="shared" si="457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458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453"/>
        <v>9</v>
      </c>
      <c r="I2354" s="7">
        <f t="shared" si="454"/>
        <v>0</v>
      </c>
      <c r="J2354" s="11"/>
      <c r="K2354" s="11"/>
      <c r="L2354">
        <f t="shared" si="455"/>
        <v>0</v>
      </c>
      <c r="M2354" s="5">
        <f t="shared" si="456"/>
        <v>0</v>
      </c>
      <c r="N2354" s="5">
        <f t="shared" si="457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458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453"/>
        <v>8</v>
      </c>
      <c r="I2355" s="7">
        <f t="shared" si="454"/>
        <v>0</v>
      </c>
      <c r="J2355" s="11"/>
      <c r="K2355" s="11"/>
      <c r="L2355">
        <f t="shared" si="455"/>
        <v>0</v>
      </c>
      <c r="M2355" s="5">
        <f t="shared" si="456"/>
        <v>0</v>
      </c>
      <c r="N2355" s="5">
        <f t="shared" si="457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458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453"/>
        <v>8</v>
      </c>
      <c r="I2356" s="7">
        <f t="shared" si="454"/>
        <v>0</v>
      </c>
      <c r="J2356" s="11"/>
      <c r="K2356" s="11"/>
      <c r="L2356">
        <f t="shared" si="455"/>
        <v>0</v>
      </c>
      <c r="M2356" s="5">
        <f t="shared" si="456"/>
        <v>0</v>
      </c>
      <c r="N2356" s="5">
        <f t="shared" si="457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458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453"/>
        <v>6</v>
      </c>
      <c r="I2357" s="7">
        <f t="shared" si="454"/>
        <v>0</v>
      </c>
      <c r="J2357" s="11"/>
      <c r="K2357" s="11"/>
      <c r="L2357">
        <f t="shared" si="455"/>
        <v>0</v>
      </c>
      <c r="M2357" s="5">
        <f t="shared" si="456"/>
        <v>0</v>
      </c>
      <c r="N2357" s="5">
        <f t="shared" si="457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458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453"/>
        <v>6</v>
      </c>
      <c r="I2358" s="7">
        <f t="shared" si="454"/>
        <v>0</v>
      </c>
      <c r="J2358" s="11"/>
      <c r="K2358" s="11"/>
      <c r="L2358">
        <f t="shared" si="455"/>
        <v>0</v>
      </c>
      <c r="M2358" s="5">
        <f t="shared" si="456"/>
        <v>0</v>
      </c>
      <c r="N2358" s="5">
        <f t="shared" si="457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458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453"/>
        <v>6</v>
      </c>
      <c r="I2359" s="7">
        <f t="shared" si="454"/>
        <v>0</v>
      </c>
      <c r="J2359" s="11"/>
      <c r="K2359" s="11"/>
      <c r="L2359">
        <f t="shared" si="455"/>
        <v>0</v>
      </c>
      <c r="M2359" s="5">
        <f t="shared" si="456"/>
        <v>0</v>
      </c>
      <c r="N2359" s="5">
        <f t="shared" si="457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458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453"/>
        <v>6</v>
      </c>
      <c r="I2360" s="7">
        <f t="shared" si="454"/>
        <v>0</v>
      </c>
      <c r="J2360" s="11"/>
      <c r="K2360" s="11"/>
      <c r="L2360">
        <f t="shared" si="455"/>
        <v>0</v>
      </c>
      <c r="M2360" s="5">
        <f t="shared" si="456"/>
        <v>0</v>
      </c>
      <c r="N2360" s="5">
        <f t="shared" si="457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458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453"/>
        <v>6</v>
      </c>
      <c r="I2361" s="7">
        <f t="shared" si="454"/>
        <v>74.999999999999886</v>
      </c>
      <c r="J2361" s="11">
        <v>0.52430555555555558</v>
      </c>
      <c r="K2361" s="11">
        <v>0.57638888888888884</v>
      </c>
      <c r="L2361">
        <f t="shared" si="455"/>
        <v>6</v>
      </c>
      <c r="M2361" s="5">
        <f t="shared" si="456"/>
        <v>45594.524305555555</v>
      </c>
      <c r="N2361" s="5">
        <f t="shared" si="457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458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453"/>
        <v>5</v>
      </c>
      <c r="I2362" s="7">
        <f t="shared" si="454"/>
        <v>120.00000000000006</v>
      </c>
      <c r="J2362" s="11">
        <v>0.875</v>
      </c>
      <c r="K2362" s="11">
        <v>0.95833333333333337</v>
      </c>
      <c r="L2362">
        <f t="shared" si="455"/>
        <v>5</v>
      </c>
      <c r="M2362" s="5">
        <f t="shared" si="456"/>
        <v>45594.875</v>
      </c>
      <c r="N2362" s="5">
        <f t="shared" si="457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458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453"/>
        <v>5</v>
      </c>
      <c r="I2363" s="7">
        <f t="shared" si="454"/>
        <v>59.999999999999943</v>
      </c>
      <c r="J2363" s="11">
        <v>0.70833333333333337</v>
      </c>
      <c r="K2363" s="11">
        <v>0.75</v>
      </c>
      <c r="L2363">
        <f t="shared" si="455"/>
        <v>5</v>
      </c>
      <c r="M2363" s="5">
        <f t="shared" si="456"/>
        <v>45594.708333333336</v>
      </c>
      <c r="N2363" s="5">
        <f t="shared" si="457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458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453"/>
        <v>5</v>
      </c>
      <c r="I2364" s="7">
        <f t="shared" si="454"/>
        <v>9.9999999999999645</v>
      </c>
      <c r="J2364" s="11">
        <v>0.47916666666666669</v>
      </c>
      <c r="K2364" s="11">
        <v>0.4861111111111111</v>
      </c>
      <c r="L2364">
        <f t="shared" si="455"/>
        <v>5</v>
      </c>
      <c r="M2364" s="5">
        <f t="shared" si="456"/>
        <v>45594.479166666664</v>
      </c>
      <c r="N2364" s="5">
        <f t="shared" si="457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458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453"/>
        <v>4</v>
      </c>
      <c r="I2365" s="7">
        <f t="shared" si="454"/>
        <v>0</v>
      </c>
      <c r="L2365">
        <f t="shared" si="455"/>
        <v>0</v>
      </c>
      <c r="M2365" s="5">
        <f t="shared" si="456"/>
        <v>0</v>
      </c>
      <c r="N2365" s="5">
        <f t="shared" si="457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458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453"/>
        <v>4</v>
      </c>
      <c r="I2366" s="7">
        <f t="shared" si="454"/>
        <v>0</v>
      </c>
      <c r="L2366">
        <f t="shared" si="455"/>
        <v>0</v>
      </c>
      <c r="M2366" s="5">
        <f t="shared" si="456"/>
        <v>0</v>
      </c>
      <c r="N2366" s="5">
        <f t="shared" si="457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458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453"/>
        <v>4</v>
      </c>
      <c r="I2367" s="7">
        <f t="shared" si="454"/>
        <v>0</v>
      </c>
      <c r="J2367" s="11"/>
      <c r="K2367" s="11"/>
      <c r="L2367">
        <f t="shared" si="455"/>
        <v>0</v>
      </c>
      <c r="M2367" s="5">
        <f t="shared" si="456"/>
        <v>0</v>
      </c>
      <c r="N2367" s="5">
        <f t="shared" si="457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458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453"/>
        <v>4</v>
      </c>
      <c r="I2368" s="7">
        <f t="shared" si="454"/>
        <v>0</v>
      </c>
      <c r="J2368" s="11"/>
      <c r="K2368" s="11"/>
      <c r="L2368">
        <f t="shared" si="455"/>
        <v>0</v>
      </c>
      <c r="M2368" s="5">
        <f t="shared" si="456"/>
        <v>0</v>
      </c>
      <c r="N2368" s="5">
        <f t="shared" si="457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458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453"/>
        <v>4</v>
      </c>
      <c r="I2369" s="7">
        <f t="shared" si="454"/>
        <v>0</v>
      </c>
      <c r="J2369" s="11"/>
      <c r="K2369" s="11"/>
      <c r="L2369">
        <f t="shared" si="455"/>
        <v>0</v>
      </c>
      <c r="M2369" s="5">
        <f t="shared" si="456"/>
        <v>0</v>
      </c>
      <c r="N2369" s="5">
        <f t="shared" si="457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458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453"/>
        <v>4</v>
      </c>
      <c r="I2370" s="7">
        <f t="shared" si="454"/>
        <v>0</v>
      </c>
      <c r="J2370" s="11"/>
      <c r="K2370" s="11"/>
      <c r="L2370">
        <f t="shared" si="455"/>
        <v>0</v>
      </c>
      <c r="M2370" s="5">
        <f t="shared" si="456"/>
        <v>0</v>
      </c>
      <c r="N2370" s="5">
        <f t="shared" si="457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458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453"/>
        <v>4</v>
      </c>
      <c r="I2371" s="7">
        <f t="shared" si="454"/>
        <v>0</v>
      </c>
      <c r="J2371" s="11"/>
      <c r="K2371" s="11"/>
      <c r="L2371">
        <f t="shared" si="455"/>
        <v>0</v>
      </c>
      <c r="M2371" s="5">
        <f t="shared" si="456"/>
        <v>0</v>
      </c>
      <c r="N2371" s="5">
        <f t="shared" si="457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458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453"/>
        <v>3</v>
      </c>
      <c r="I2372" s="7">
        <f t="shared" si="454"/>
        <v>0</v>
      </c>
      <c r="J2372" s="11"/>
      <c r="K2372" s="11"/>
      <c r="L2372">
        <f t="shared" si="455"/>
        <v>0</v>
      </c>
      <c r="M2372" s="5">
        <f t="shared" si="456"/>
        <v>0</v>
      </c>
      <c r="N2372" s="5">
        <f t="shared" si="457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458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453"/>
        <v>3</v>
      </c>
      <c r="I2373" s="7">
        <f t="shared" si="454"/>
        <v>90</v>
      </c>
      <c r="J2373" s="11">
        <v>0.59375</v>
      </c>
      <c r="K2373" s="11">
        <v>0.65625</v>
      </c>
      <c r="L2373">
        <f t="shared" si="455"/>
        <v>3</v>
      </c>
      <c r="M2373" s="5">
        <f t="shared" si="456"/>
        <v>45594.59375</v>
      </c>
      <c r="N2373" s="5">
        <f t="shared" si="457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458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453"/>
        <v>3</v>
      </c>
      <c r="I2374" s="7">
        <f t="shared" si="454"/>
        <v>90</v>
      </c>
      <c r="J2374" s="11">
        <v>0.67708333333333337</v>
      </c>
      <c r="K2374" s="11">
        <v>0.73958333333333337</v>
      </c>
      <c r="L2374">
        <f t="shared" si="455"/>
        <v>3</v>
      </c>
      <c r="M2374" s="5">
        <f t="shared" si="456"/>
        <v>45594.677083333336</v>
      </c>
      <c r="N2374" s="5">
        <f t="shared" si="457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458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459">ROUND(E2375*(1/(F2375/60)),0)</f>
        <v>2</v>
      </c>
      <c r="I2375" s="7">
        <f t="shared" ref="I2375:I2438" si="460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461">IF(I2375&gt;0, G2375, 0)</f>
        <v>2</v>
      </c>
      <c r="M2375" s="5">
        <f t="shared" ref="M2375:M2438" si="462">IF(I2375=0,0,A2375+J2375)</f>
        <v>45594.802083333336</v>
      </c>
      <c r="N2375" s="5">
        <f t="shared" ref="N2375:N2438" si="463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464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459"/>
        <v>2</v>
      </c>
      <c r="I2376" s="7">
        <f t="shared" si="460"/>
        <v>0</v>
      </c>
      <c r="J2376" s="11"/>
      <c r="K2376" s="11"/>
      <c r="L2376">
        <f t="shared" si="461"/>
        <v>0</v>
      </c>
      <c r="M2376" s="5">
        <f t="shared" si="462"/>
        <v>0</v>
      </c>
      <c r="N2376" s="5">
        <f t="shared" si="463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464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459"/>
        <v>2</v>
      </c>
      <c r="I2377" s="7">
        <f t="shared" si="460"/>
        <v>0</v>
      </c>
      <c r="J2377" s="11"/>
      <c r="K2377" s="11"/>
      <c r="L2377">
        <f t="shared" si="461"/>
        <v>0</v>
      </c>
      <c r="M2377" s="5">
        <f t="shared" si="462"/>
        <v>0</v>
      </c>
      <c r="N2377" s="5">
        <f t="shared" si="463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464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459"/>
        <v>2</v>
      </c>
      <c r="I2378" s="7">
        <f t="shared" si="460"/>
        <v>0</v>
      </c>
      <c r="J2378" s="11"/>
      <c r="K2378" s="11"/>
      <c r="L2378">
        <f t="shared" si="461"/>
        <v>0</v>
      </c>
      <c r="M2378" s="5">
        <f t="shared" si="462"/>
        <v>0</v>
      </c>
      <c r="N2378" s="5">
        <f t="shared" si="463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464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459"/>
        <v>2</v>
      </c>
      <c r="I2379" s="7">
        <f t="shared" si="460"/>
        <v>0</v>
      </c>
      <c r="J2379" s="11"/>
      <c r="K2379" s="11"/>
      <c r="L2379">
        <f t="shared" si="461"/>
        <v>0</v>
      </c>
      <c r="M2379" s="5">
        <f t="shared" si="462"/>
        <v>0</v>
      </c>
      <c r="N2379" s="5">
        <f t="shared" si="463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464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459"/>
        <v>2</v>
      </c>
      <c r="I2380" s="7">
        <f t="shared" si="460"/>
        <v>0</v>
      </c>
      <c r="J2380" s="11"/>
      <c r="K2380" s="11"/>
      <c r="L2380">
        <f t="shared" si="461"/>
        <v>0</v>
      </c>
      <c r="M2380" s="5">
        <f t="shared" si="462"/>
        <v>0</v>
      </c>
      <c r="N2380" s="5">
        <f t="shared" si="463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464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459"/>
        <v>1</v>
      </c>
      <c r="I2381" s="7">
        <f t="shared" si="460"/>
        <v>24.999999999999993</v>
      </c>
      <c r="J2381" s="11">
        <v>0.4861111111111111</v>
      </c>
      <c r="K2381" s="11">
        <v>0.50347222222222221</v>
      </c>
      <c r="L2381">
        <f t="shared" si="461"/>
        <v>1</v>
      </c>
      <c r="M2381" s="5">
        <f t="shared" si="462"/>
        <v>45594.486111111109</v>
      </c>
      <c r="N2381" s="5">
        <f t="shared" si="463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464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459"/>
        <v>0</v>
      </c>
      <c r="I2382" s="7">
        <f t="shared" si="460"/>
        <v>19.999999999999929</v>
      </c>
      <c r="J2382" s="11">
        <v>0.52083333333333337</v>
      </c>
      <c r="K2382" s="11">
        <v>0.53472222222222221</v>
      </c>
      <c r="L2382">
        <f t="shared" si="461"/>
        <v>0</v>
      </c>
      <c r="M2382" s="5">
        <f t="shared" si="462"/>
        <v>45594.520833333336</v>
      </c>
      <c r="N2382" s="5">
        <f t="shared" si="463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464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459"/>
        <v>0</v>
      </c>
      <c r="I2383" s="7">
        <f t="shared" si="460"/>
        <v>9.9999999999999645</v>
      </c>
      <c r="J2383" s="11">
        <v>0.75</v>
      </c>
      <c r="K2383" s="11">
        <v>0.75694444444444442</v>
      </c>
      <c r="L2383">
        <f t="shared" si="461"/>
        <v>0</v>
      </c>
      <c r="M2383" s="5">
        <f t="shared" si="462"/>
        <v>45594.75</v>
      </c>
      <c r="N2383" s="5">
        <f t="shared" si="463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464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459"/>
        <v>0</v>
      </c>
      <c r="I2384" s="7">
        <f t="shared" si="460"/>
        <v>0</v>
      </c>
      <c r="J2384" s="11"/>
      <c r="K2384" s="11"/>
      <c r="L2384">
        <f t="shared" si="461"/>
        <v>0</v>
      </c>
      <c r="M2384" s="5">
        <f t="shared" si="462"/>
        <v>0</v>
      </c>
      <c r="N2384" s="5">
        <f t="shared" si="463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464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459"/>
        <v>16</v>
      </c>
      <c r="I2385" s="7">
        <f t="shared" si="460"/>
        <v>0</v>
      </c>
      <c r="J2385" s="11"/>
      <c r="K2385" s="11"/>
      <c r="L2385">
        <f t="shared" si="461"/>
        <v>0</v>
      </c>
      <c r="M2385" s="5">
        <f t="shared" si="462"/>
        <v>0</v>
      </c>
      <c r="N2385" s="5">
        <f t="shared" si="463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464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459"/>
        <v>15</v>
      </c>
      <c r="I2386" s="7">
        <f t="shared" si="460"/>
        <v>10.000000000000124</v>
      </c>
      <c r="J2386" s="11">
        <v>0.54166666666666663</v>
      </c>
      <c r="K2386" s="11">
        <v>0.54861111111111116</v>
      </c>
      <c r="L2386">
        <f t="shared" si="461"/>
        <v>15</v>
      </c>
      <c r="M2386" s="5">
        <f t="shared" si="462"/>
        <v>45595.541666666664</v>
      </c>
      <c r="N2386" s="5">
        <f t="shared" si="463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464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459"/>
        <v>12</v>
      </c>
      <c r="H2387" s="12">
        <f>F2387*(1/(G2387/60))</f>
        <v>100</v>
      </c>
      <c r="I2387" s="7">
        <f t="shared" si="460"/>
        <v>9.9999999999999645</v>
      </c>
      <c r="J2387" s="11">
        <v>0.36805555555555558</v>
      </c>
      <c r="K2387" s="11">
        <v>0.375</v>
      </c>
      <c r="L2387">
        <f t="shared" si="461"/>
        <v>12</v>
      </c>
      <c r="M2387" s="5">
        <f t="shared" si="462"/>
        <v>45595.368055555555</v>
      </c>
      <c r="N2387" s="5">
        <f t="shared" si="463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464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459"/>
        <v>12</v>
      </c>
      <c r="I2388" s="7">
        <f t="shared" si="460"/>
        <v>0</v>
      </c>
      <c r="L2388">
        <f t="shared" si="461"/>
        <v>0</v>
      </c>
      <c r="M2388" s="5">
        <f t="shared" si="462"/>
        <v>0</v>
      </c>
      <c r="N2388" s="5">
        <f t="shared" si="463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464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459"/>
        <v>12</v>
      </c>
      <c r="I2389" s="7">
        <f t="shared" si="460"/>
        <v>4.9999999999999822</v>
      </c>
      <c r="J2389" s="11">
        <v>0.60069444444444442</v>
      </c>
      <c r="K2389" s="11">
        <v>0.60416666666666663</v>
      </c>
      <c r="L2389">
        <f t="shared" si="461"/>
        <v>12</v>
      </c>
      <c r="M2389" s="5">
        <f t="shared" si="462"/>
        <v>45595.600694444445</v>
      </c>
      <c r="N2389" s="5">
        <f t="shared" si="463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464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459"/>
        <v>12</v>
      </c>
      <c r="I2390" s="7">
        <f t="shared" si="460"/>
        <v>4.9999999999999822</v>
      </c>
      <c r="J2390" s="11">
        <v>0.37847222222222221</v>
      </c>
      <c r="K2390" s="11">
        <v>0.38194444444444442</v>
      </c>
      <c r="L2390">
        <f t="shared" si="461"/>
        <v>12</v>
      </c>
      <c r="M2390" s="5">
        <f t="shared" si="462"/>
        <v>45595.378472222219</v>
      </c>
      <c r="N2390" s="5">
        <f t="shared" si="463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464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459"/>
        <v>12</v>
      </c>
      <c r="I2391" s="7">
        <f t="shared" si="460"/>
        <v>0</v>
      </c>
      <c r="J2391" s="11"/>
      <c r="K2391" s="11"/>
      <c r="L2391">
        <f t="shared" si="461"/>
        <v>0</v>
      </c>
      <c r="M2391" s="5">
        <f t="shared" si="462"/>
        <v>0</v>
      </c>
      <c r="N2391" s="5">
        <f t="shared" si="463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464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459"/>
        <v>9</v>
      </c>
      <c r="I2392" s="7">
        <f t="shared" si="460"/>
        <v>0</v>
      </c>
      <c r="J2392" s="11"/>
      <c r="K2392" s="11"/>
      <c r="L2392">
        <f t="shared" si="461"/>
        <v>0</v>
      </c>
      <c r="M2392" s="5">
        <f t="shared" si="462"/>
        <v>0</v>
      </c>
      <c r="N2392" s="5">
        <f t="shared" si="463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464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459"/>
        <v>9</v>
      </c>
      <c r="I2393" s="7">
        <f t="shared" si="460"/>
        <v>4.9999999999999822</v>
      </c>
      <c r="J2393" s="11">
        <v>0.57291666666666663</v>
      </c>
      <c r="K2393" s="11">
        <v>0.57638888888888884</v>
      </c>
      <c r="L2393">
        <f t="shared" si="461"/>
        <v>9</v>
      </c>
      <c r="M2393" s="5">
        <f t="shared" si="462"/>
        <v>45595.572916666664</v>
      </c>
      <c r="N2393" s="5">
        <f t="shared" si="463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464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459"/>
        <v>8</v>
      </c>
      <c r="I2394" s="7">
        <f t="shared" si="460"/>
        <v>0</v>
      </c>
      <c r="J2394" s="11"/>
      <c r="K2394" s="11"/>
      <c r="L2394">
        <f t="shared" si="461"/>
        <v>0</v>
      </c>
      <c r="M2394" s="5">
        <f t="shared" si="462"/>
        <v>0</v>
      </c>
      <c r="N2394" s="5">
        <f t="shared" si="463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464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459"/>
        <v>8</v>
      </c>
      <c r="I2395" s="7">
        <f t="shared" si="460"/>
        <v>14.999999999999947</v>
      </c>
      <c r="J2395" s="11">
        <v>0.62847222222222221</v>
      </c>
      <c r="K2395" s="11">
        <v>0.63888888888888884</v>
      </c>
      <c r="L2395">
        <f t="shared" si="461"/>
        <v>8</v>
      </c>
      <c r="M2395" s="5">
        <f t="shared" si="462"/>
        <v>45595.628472222219</v>
      </c>
      <c r="N2395" s="5">
        <f t="shared" si="463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464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459"/>
        <v>8</v>
      </c>
      <c r="I2396" s="7">
        <f t="shared" si="460"/>
        <v>4.9999999999999822</v>
      </c>
      <c r="J2396" s="11">
        <v>0.625</v>
      </c>
      <c r="K2396" s="11">
        <v>0.62847222222222221</v>
      </c>
      <c r="L2396">
        <f t="shared" si="461"/>
        <v>8</v>
      </c>
      <c r="M2396" s="5">
        <f t="shared" si="462"/>
        <v>45595.625</v>
      </c>
      <c r="N2396" s="5">
        <f t="shared" si="463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464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459"/>
        <v>6</v>
      </c>
      <c r="I2397" s="7">
        <f t="shared" si="460"/>
        <v>0</v>
      </c>
      <c r="J2397" s="11"/>
      <c r="K2397" s="11"/>
      <c r="L2397">
        <f t="shared" si="461"/>
        <v>0</v>
      </c>
      <c r="M2397" s="5">
        <f t="shared" si="462"/>
        <v>0</v>
      </c>
      <c r="N2397" s="5">
        <f t="shared" si="463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464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459"/>
        <v>6</v>
      </c>
      <c r="I2398" s="7">
        <f t="shared" si="460"/>
        <v>0</v>
      </c>
      <c r="J2398" s="11"/>
      <c r="K2398" s="11"/>
      <c r="L2398">
        <f t="shared" si="461"/>
        <v>0</v>
      </c>
      <c r="M2398" s="5">
        <f t="shared" si="462"/>
        <v>0</v>
      </c>
      <c r="N2398" s="5">
        <f t="shared" si="463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464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459"/>
        <v>6</v>
      </c>
      <c r="I2399" s="7">
        <f t="shared" si="460"/>
        <v>0</v>
      </c>
      <c r="J2399" s="11"/>
      <c r="K2399" s="11"/>
      <c r="L2399">
        <f t="shared" si="461"/>
        <v>0</v>
      </c>
      <c r="M2399" s="5">
        <f t="shared" si="462"/>
        <v>0</v>
      </c>
      <c r="N2399" s="5">
        <f t="shared" si="463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464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459"/>
        <v>6</v>
      </c>
      <c r="I2400" s="7">
        <f t="shared" si="460"/>
        <v>0</v>
      </c>
      <c r="J2400" s="11"/>
      <c r="K2400" s="11"/>
      <c r="L2400">
        <f t="shared" si="461"/>
        <v>0</v>
      </c>
      <c r="M2400" s="5">
        <f t="shared" si="462"/>
        <v>0</v>
      </c>
      <c r="N2400" s="5">
        <f t="shared" si="463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464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459"/>
        <v>6</v>
      </c>
      <c r="I2401" s="7">
        <f t="shared" si="460"/>
        <v>94.999999999999986</v>
      </c>
      <c r="J2401" s="11">
        <v>0.72569444444444442</v>
      </c>
      <c r="K2401" s="11">
        <v>0.79166666666666663</v>
      </c>
      <c r="L2401">
        <f t="shared" si="461"/>
        <v>6</v>
      </c>
      <c r="M2401" s="5">
        <f t="shared" si="462"/>
        <v>45595.725694444445</v>
      </c>
      <c r="N2401" s="5">
        <f t="shared" si="463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464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459"/>
        <v>6</v>
      </c>
      <c r="I2402" s="7">
        <f t="shared" si="460"/>
        <v>20.000000000000089</v>
      </c>
      <c r="J2402" s="11">
        <v>0.60416666666666663</v>
      </c>
      <c r="K2402" s="11">
        <v>0.61805555555555558</v>
      </c>
      <c r="L2402">
        <f t="shared" si="461"/>
        <v>6</v>
      </c>
      <c r="M2402" s="5">
        <f t="shared" si="462"/>
        <v>45595.604166666664</v>
      </c>
      <c r="N2402" s="5">
        <f t="shared" si="463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464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459"/>
        <v>6</v>
      </c>
      <c r="I2403" s="7">
        <f t="shared" si="460"/>
        <v>54.999999999999964</v>
      </c>
      <c r="J2403" s="11">
        <v>0.68055555555555558</v>
      </c>
      <c r="K2403" s="11">
        <v>0.71875</v>
      </c>
      <c r="L2403">
        <f t="shared" si="461"/>
        <v>6</v>
      </c>
      <c r="M2403" s="5">
        <f t="shared" si="462"/>
        <v>45595.680555555555</v>
      </c>
      <c r="N2403" s="5">
        <f t="shared" si="463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464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459"/>
        <v>6</v>
      </c>
      <c r="I2404" s="7">
        <f t="shared" si="460"/>
        <v>24.999999999999911</v>
      </c>
      <c r="J2404" s="11">
        <v>0.52083333333333337</v>
      </c>
      <c r="K2404" s="11">
        <v>0.53819444444444442</v>
      </c>
      <c r="L2404">
        <f t="shared" si="461"/>
        <v>6</v>
      </c>
      <c r="M2404" s="5">
        <f t="shared" si="462"/>
        <v>45595.520833333336</v>
      </c>
      <c r="N2404" s="5">
        <f t="shared" si="463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464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459"/>
        <v>6</v>
      </c>
      <c r="I2405" s="7">
        <f t="shared" si="460"/>
        <v>10.000000000000124</v>
      </c>
      <c r="J2405" s="11">
        <v>0.57638888888888884</v>
      </c>
      <c r="K2405" s="11">
        <v>0.58333333333333337</v>
      </c>
      <c r="L2405">
        <f t="shared" si="461"/>
        <v>6</v>
      </c>
      <c r="M2405" s="5">
        <f t="shared" si="462"/>
        <v>45595.576388888891</v>
      </c>
      <c r="N2405" s="5">
        <f t="shared" si="463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464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459"/>
        <v>6</v>
      </c>
      <c r="I2406" s="7">
        <f t="shared" si="460"/>
        <v>9.9999999999999645</v>
      </c>
      <c r="J2406" s="11">
        <v>0.58333333333333337</v>
      </c>
      <c r="K2406" s="11">
        <v>0.59027777777777779</v>
      </c>
      <c r="L2406">
        <f t="shared" si="461"/>
        <v>6</v>
      </c>
      <c r="M2406" s="5">
        <f t="shared" si="462"/>
        <v>45595.583333333336</v>
      </c>
      <c r="N2406" s="5">
        <f t="shared" si="463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464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459"/>
        <v>6</v>
      </c>
      <c r="I2407" s="7">
        <f t="shared" si="460"/>
        <v>0</v>
      </c>
      <c r="J2407" s="11"/>
      <c r="K2407" s="11"/>
      <c r="L2407">
        <f t="shared" si="461"/>
        <v>0</v>
      </c>
      <c r="M2407" s="5">
        <f t="shared" si="462"/>
        <v>0</v>
      </c>
      <c r="N2407" s="5">
        <f t="shared" si="463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464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459"/>
        <v>6</v>
      </c>
      <c r="I2408" s="7">
        <f t="shared" si="460"/>
        <v>4.9999999999999822</v>
      </c>
      <c r="J2408" s="11">
        <v>0.79166666666666663</v>
      </c>
      <c r="K2408" s="11">
        <v>0.79513888888888884</v>
      </c>
      <c r="L2408">
        <f t="shared" si="461"/>
        <v>6</v>
      </c>
      <c r="M2408" s="5">
        <f t="shared" si="462"/>
        <v>45595.791666666664</v>
      </c>
      <c r="N2408" s="5">
        <f t="shared" si="463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464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459"/>
        <v>5</v>
      </c>
      <c r="I2409" s="7">
        <f t="shared" si="460"/>
        <v>19.999999999999929</v>
      </c>
      <c r="J2409" s="11">
        <v>0.33680555555555558</v>
      </c>
      <c r="K2409" s="11">
        <v>0.35069444444444442</v>
      </c>
      <c r="L2409">
        <f t="shared" si="461"/>
        <v>5</v>
      </c>
      <c r="M2409" s="5">
        <f t="shared" si="462"/>
        <v>45595.336805555555</v>
      </c>
      <c r="N2409" s="5">
        <f t="shared" si="463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464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459"/>
        <v>5</v>
      </c>
      <c r="I2410" s="7">
        <f t="shared" si="460"/>
        <v>14.999999999999947</v>
      </c>
      <c r="J2410" s="11">
        <v>0.71875</v>
      </c>
      <c r="K2410" s="11">
        <v>0.72916666666666663</v>
      </c>
      <c r="L2410">
        <f t="shared" si="461"/>
        <v>5</v>
      </c>
      <c r="M2410" s="5">
        <f t="shared" si="462"/>
        <v>45595.71875</v>
      </c>
      <c r="N2410" s="5">
        <f t="shared" si="463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464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459"/>
        <v>5</v>
      </c>
      <c r="I2411" s="7">
        <f t="shared" si="460"/>
        <v>0</v>
      </c>
      <c r="J2411" s="11"/>
      <c r="K2411" s="11"/>
      <c r="L2411">
        <f t="shared" si="461"/>
        <v>0</v>
      </c>
      <c r="M2411" s="5">
        <f t="shared" si="462"/>
        <v>0</v>
      </c>
      <c r="N2411" s="5">
        <f t="shared" si="463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464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459"/>
        <v>4</v>
      </c>
      <c r="I2412" s="7">
        <f t="shared" si="460"/>
        <v>0</v>
      </c>
      <c r="L2412">
        <f t="shared" si="461"/>
        <v>0</v>
      </c>
      <c r="M2412" s="5">
        <f t="shared" si="462"/>
        <v>0</v>
      </c>
      <c r="N2412" s="5">
        <f t="shared" si="463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464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459"/>
        <v>4</v>
      </c>
      <c r="I2413" s="7">
        <f t="shared" si="460"/>
        <v>0</v>
      </c>
      <c r="L2413">
        <f t="shared" si="461"/>
        <v>0</v>
      </c>
      <c r="M2413" s="5">
        <f t="shared" si="462"/>
        <v>0</v>
      </c>
      <c r="N2413" s="5">
        <f t="shared" si="463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464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459"/>
        <v>4</v>
      </c>
      <c r="I2414" s="7">
        <f t="shared" si="460"/>
        <v>0</v>
      </c>
      <c r="J2414" s="11"/>
      <c r="K2414" s="11"/>
      <c r="L2414">
        <f t="shared" si="461"/>
        <v>0</v>
      </c>
      <c r="M2414" s="5">
        <f t="shared" si="462"/>
        <v>0</v>
      </c>
      <c r="N2414" s="5">
        <f t="shared" si="463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464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459"/>
        <v>4</v>
      </c>
      <c r="I2415" s="7">
        <f t="shared" si="460"/>
        <v>0</v>
      </c>
      <c r="J2415" s="11"/>
      <c r="K2415" s="11"/>
      <c r="L2415">
        <f t="shared" si="461"/>
        <v>0</v>
      </c>
      <c r="M2415" s="5">
        <f t="shared" si="462"/>
        <v>0</v>
      </c>
      <c r="N2415" s="5">
        <f t="shared" si="463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464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459"/>
        <v>4</v>
      </c>
      <c r="I2416" s="7">
        <f t="shared" si="460"/>
        <v>0</v>
      </c>
      <c r="J2416" s="11"/>
      <c r="K2416" s="11"/>
      <c r="L2416">
        <f t="shared" si="461"/>
        <v>0</v>
      </c>
      <c r="M2416" s="5">
        <f t="shared" si="462"/>
        <v>0</v>
      </c>
      <c r="N2416" s="5">
        <f t="shared" si="463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464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459"/>
        <v>4</v>
      </c>
      <c r="I2417" s="7">
        <f t="shared" si="460"/>
        <v>0</v>
      </c>
      <c r="J2417" s="11"/>
      <c r="K2417" s="11"/>
      <c r="L2417">
        <f t="shared" si="461"/>
        <v>0</v>
      </c>
      <c r="M2417" s="5">
        <f t="shared" si="462"/>
        <v>0</v>
      </c>
      <c r="N2417" s="5">
        <f t="shared" si="463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464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459"/>
        <v>4</v>
      </c>
      <c r="I2418" s="7">
        <f t="shared" si="460"/>
        <v>0</v>
      </c>
      <c r="J2418" s="11"/>
      <c r="K2418" s="11"/>
      <c r="L2418">
        <f t="shared" si="461"/>
        <v>0</v>
      </c>
      <c r="M2418" s="5">
        <f t="shared" si="462"/>
        <v>0</v>
      </c>
      <c r="N2418" s="5">
        <f t="shared" si="463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464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459"/>
        <v>3</v>
      </c>
      <c r="I2419" s="7">
        <f t="shared" si="460"/>
        <v>185.00000000000006</v>
      </c>
      <c r="J2419" s="11">
        <v>0.36458333333333331</v>
      </c>
      <c r="K2419" s="11">
        <v>0.49305555555555558</v>
      </c>
      <c r="L2419">
        <f t="shared" si="461"/>
        <v>3</v>
      </c>
      <c r="M2419" s="5">
        <f t="shared" si="462"/>
        <v>45595.364583333336</v>
      </c>
      <c r="N2419" s="5">
        <f t="shared" si="463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464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459"/>
        <v>3</v>
      </c>
      <c r="I2420" s="7">
        <f t="shared" si="460"/>
        <v>0</v>
      </c>
      <c r="J2420" s="11"/>
      <c r="K2420" s="11"/>
      <c r="L2420">
        <f t="shared" si="461"/>
        <v>0</v>
      </c>
      <c r="M2420" s="5">
        <f t="shared" si="462"/>
        <v>0</v>
      </c>
      <c r="N2420" s="5">
        <f t="shared" si="463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464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459"/>
        <v>3</v>
      </c>
      <c r="I2421" s="7">
        <f t="shared" si="460"/>
        <v>0</v>
      </c>
      <c r="J2421" s="11"/>
      <c r="K2421" s="11"/>
      <c r="L2421">
        <f t="shared" si="461"/>
        <v>0</v>
      </c>
      <c r="M2421" s="5">
        <f t="shared" si="462"/>
        <v>0</v>
      </c>
      <c r="N2421" s="5">
        <f t="shared" si="463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464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459"/>
        <v>3</v>
      </c>
      <c r="I2422" s="7">
        <f t="shared" si="460"/>
        <v>0</v>
      </c>
      <c r="J2422" s="11"/>
      <c r="K2422" s="11"/>
      <c r="L2422">
        <f t="shared" si="461"/>
        <v>0</v>
      </c>
      <c r="M2422" s="5">
        <f t="shared" si="462"/>
        <v>0</v>
      </c>
      <c r="N2422" s="5">
        <f t="shared" si="463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464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459"/>
        <v>2</v>
      </c>
      <c r="I2423" s="7">
        <f t="shared" si="460"/>
        <v>0</v>
      </c>
      <c r="J2423" s="11"/>
      <c r="K2423" s="11"/>
      <c r="L2423">
        <f t="shared" si="461"/>
        <v>0</v>
      </c>
      <c r="M2423" s="5">
        <f t="shared" si="462"/>
        <v>0</v>
      </c>
      <c r="N2423" s="5">
        <f t="shared" si="463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464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459"/>
        <v>2</v>
      </c>
      <c r="I2424" s="7">
        <f t="shared" si="460"/>
        <v>0</v>
      </c>
      <c r="J2424" s="11"/>
      <c r="K2424" s="11"/>
      <c r="L2424">
        <f t="shared" si="461"/>
        <v>0</v>
      </c>
      <c r="M2424" s="5">
        <f t="shared" si="462"/>
        <v>0</v>
      </c>
      <c r="N2424" s="5">
        <f t="shared" si="463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464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459"/>
        <v>2</v>
      </c>
      <c r="I2425" s="7">
        <f t="shared" si="460"/>
        <v>5.0000000000000622</v>
      </c>
      <c r="J2425" s="11">
        <v>0.33333333333333331</v>
      </c>
      <c r="K2425" s="11">
        <v>0.33680555555555558</v>
      </c>
      <c r="L2425">
        <f t="shared" si="461"/>
        <v>2</v>
      </c>
      <c r="M2425" s="5">
        <f t="shared" si="462"/>
        <v>45595.333333333336</v>
      </c>
      <c r="N2425" s="5">
        <f t="shared" si="463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464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459"/>
        <v>2</v>
      </c>
      <c r="I2426" s="7">
        <f t="shared" si="460"/>
        <v>0</v>
      </c>
      <c r="J2426" s="11"/>
      <c r="K2426" s="11"/>
      <c r="L2426">
        <f t="shared" si="461"/>
        <v>0</v>
      </c>
      <c r="M2426" s="5">
        <f t="shared" si="462"/>
        <v>0</v>
      </c>
      <c r="N2426" s="5">
        <f t="shared" si="463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464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459"/>
        <v>2</v>
      </c>
      <c r="I2427" s="7">
        <f t="shared" si="460"/>
        <v>0</v>
      </c>
      <c r="J2427" s="11"/>
      <c r="K2427" s="11"/>
      <c r="L2427">
        <f t="shared" si="461"/>
        <v>0</v>
      </c>
      <c r="M2427" s="5">
        <f t="shared" si="462"/>
        <v>0</v>
      </c>
      <c r="N2427" s="5">
        <f t="shared" si="463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464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459"/>
        <v>2</v>
      </c>
      <c r="I2428" s="7">
        <f t="shared" si="460"/>
        <v>0</v>
      </c>
      <c r="J2428" s="11"/>
      <c r="K2428" s="11"/>
      <c r="L2428">
        <f t="shared" si="461"/>
        <v>0</v>
      </c>
      <c r="M2428" s="5">
        <f t="shared" si="462"/>
        <v>0</v>
      </c>
      <c r="N2428" s="5">
        <f t="shared" si="463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464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459"/>
        <v>2</v>
      </c>
      <c r="I2429" s="7">
        <f t="shared" si="460"/>
        <v>19.999999999999929</v>
      </c>
      <c r="J2429" s="11">
        <v>0.55902777777777779</v>
      </c>
      <c r="K2429" s="11">
        <v>0.57291666666666663</v>
      </c>
      <c r="L2429">
        <f t="shared" si="461"/>
        <v>2</v>
      </c>
      <c r="M2429" s="5">
        <f t="shared" si="462"/>
        <v>45595.559027777781</v>
      </c>
      <c r="N2429" s="5">
        <f t="shared" si="463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464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459"/>
        <v>2</v>
      </c>
      <c r="I2430" s="7">
        <f t="shared" si="460"/>
        <v>20.000000000000089</v>
      </c>
      <c r="J2430" s="11">
        <v>0.57638888888888884</v>
      </c>
      <c r="K2430" s="11">
        <v>0.59027777777777779</v>
      </c>
      <c r="L2430">
        <f t="shared" si="461"/>
        <v>2</v>
      </c>
      <c r="M2430" s="5">
        <f t="shared" si="462"/>
        <v>45595.576388888891</v>
      </c>
      <c r="N2430" s="5">
        <f t="shared" si="463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464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459"/>
        <v>2</v>
      </c>
      <c r="I2431" s="7">
        <f t="shared" si="460"/>
        <v>9.9999999999999645</v>
      </c>
      <c r="J2431" s="11">
        <v>0.59375</v>
      </c>
      <c r="K2431" s="11">
        <v>0.60069444444444442</v>
      </c>
      <c r="L2431">
        <f t="shared" si="461"/>
        <v>2</v>
      </c>
      <c r="M2431" s="5">
        <f t="shared" si="462"/>
        <v>45595.59375</v>
      </c>
      <c r="N2431" s="5">
        <f t="shared" si="463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464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459"/>
        <v>2</v>
      </c>
      <c r="I2432" s="7">
        <f t="shared" si="460"/>
        <v>0</v>
      </c>
      <c r="J2432" s="11"/>
      <c r="K2432" s="11"/>
      <c r="L2432">
        <f t="shared" si="461"/>
        <v>0</v>
      </c>
      <c r="M2432" s="5">
        <f t="shared" si="462"/>
        <v>0</v>
      </c>
      <c r="N2432" s="5">
        <f t="shared" si="463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464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459"/>
        <v>2</v>
      </c>
      <c r="I2433" s="7">
        <f t="shared" si="460"/>
        <v>29.999999999999893</v>
      </c>
      <c r="J2433" s="11">
        <v>0.77083333333333337</v>
      </c>
      <c r="K2433" s="11">
        <v>0.79166666666666663</v>
      </c>
      <c r="L2433">
        <f t="shared" si="461"/>
        <v>2</v>
      </c>
      <c r="M2433" s="5">
        <f t="shared" si="462"/>
        <v>45595.770833333336</v>
      </c>
      <c r="N2433" s="5">
        <f t="shared" si="463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464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459"/>
        <v>2</v>
      </c>
      <c r="I2434" s="7">
        <f t="shared" si="460"/>
        <v>0</v>
      </c>
      <c r="J2434" s="11"/>
      <c r="K2434" s="11"/>
      <c r="L2434">
        <f t="shared" si="461"/>
        <v>0</v>
      </c>
      <c r="M2434" s="5">
        <f t="shared" si="462"/>
        <v>0</v>
      </c>
      <c r="N2434" s="5">
        <f t="shared" si="463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464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459"/>
        <v>0</v>
      </c>
      <c r="I2435" s="7">
        <f t="shared" si="460"/>
        <v>19.999999999999929</v>
      </c>
      <c r="J2435" s="11">
        <v>0.49305555555555558</v>
      </c>
      <c r="K2435" s="11">
        <v>0.50694444444444442</v>
      </c>
      <c r="L2435">
        <f t="shared" si="461"/>
        <v>0</v>
      </c>
      <c r="M2435" s="5">
        <f t="shared" si="462"/>
        <v>45595.493055555555</v>
      </c>
      <c r="N2435" s="5">
        <f t="shared" si="463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464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459"/>
        <v>0</v>
      </c>
      <c r="I2436" s="7">
        <f t="shared" si="460"/>
        <v>10.000000000000124</v>
      </c>
      <c r="J2436" s="11">
        <v>0.67013888888888884</v>
      </c>
      <c r="K2436" s="11">
        <v>0.67708333333333337</v>
      </c>
      <c r="L2436">
        <f t="shared" si="461"/>
        <v>0</v>
      </c>
      <c r="M2436" s="5">
        <f t="shared" si="462"/>
        <v>45595.670138888891</v>
      </c>
      <c r="N2436" s="5">
        <f t="shared" si="463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464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459"/>
        <v>0</v>
      </c>
      <c r="I2437" s="7">
        <f t="shared" si="460"/>
        <v>10.000000000000044</v>
      </c>
      <c r="J2437" s="11">
        <v>0.35069444444444442</v>
      </c>
      <c r="K2437" s="11">
        <v>0.3576388888888889</v>
      </c>
      <c r="L2437">
        <f t="shared" si="461"/>
        <v>0</v>
      </c>
      <c r="M2437" s="5">
        <f t="shared" si="462"/>
        <v>45595.350694444445</v>
      </c>
      <c r="N2437" s="5">
        <f t="shared" si="463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464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459"/>
        <v>16</v>
      </c>
      <c r="I2438" s="7">
        <f t="shared" si="460"/>
        <v>0</v>
      </c>
      <c r="J2438" s="11"/>
      <c r="K2438" s="11"/>
      <c r="L2438">
        <f t="shared" si="461"/>
        <v>0</v>
      </c>
      <c r="M2438" s="5">
        <f t="shared" si="462"/>
        <v>0</v>
      </c>
      <c r="N2438" s="5">
        <f t="shared" si="463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464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465">ROUND(E2439*(1/(F2439/60)),0)</f>
        <v>12</v>
      </c>
      <c r="H2439" s="12">
        <f>F2439*(1/(G2439/60))</f>
        <v>100</v>
      </c>
      <c r="I2439" s="7">
        <f t="shared" ref="I2439:I2502" si="466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467">IF(I2439&gt;0, G2439, 0)</f>
        <v>12</v>
      </c>
      <c r="M2439" s="5">
        <f t="shared" ref="M2439:M2502" si="468">IF(I2439=0,0,A2439+J2439)</f>
        <v>45596.649305555555</v>
      </c>
      <c r="N2439" s="5">
        <f t="shared" ref="N2439:N2502" si="469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470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465"/>
        <v>12</v>
      </c>
      <c r="I2440" s="7">
        <f t="shared" si="466"/>
        <v>0</v>
      </c>
      <c r="L2440">
        <f t="shared" si="467"/>
        <v>0</v>
      </c>
      <c r="M2440" s="5">
        <f t="shared" si="468"/>
        <v>0</v>
      </c>
      <c r="N2440" s="5">
        <f t="shared" si="469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470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465"/>
        <v>12</v>
      </c>
      <c r="I2441" s="7">
        <f t="shared" si="466"/>
        <v>0</v>
      </c>
      <c r="J2441" s="11"/>
      <c r="K2441" s="11"/>
      <c r="L2441">
        <f t="shared" si="467"/>
        <v>0</v>
      </c>
      <c r="M2441" s="5">
        <f t="shared" si="468"/>
        <v>0</v>
      </c>
      <c r="N2441" s="5">
        <f t="shared" si="469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470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465"/>
        <v>12</v>
      </c>
      <c r="I2442" s="7">
        <f t="shared" si="466"/>
        <v>0</v>
      </c>
      <c r="J2442" s="11"/>
      <c r="K2442" s="11"/>
      <c r="L2442">
        <f t="shared" si="467"/>
        <v>0</v>
      </c>
      <c r="M2442" s="5">
        <f t="shared" si="468"/>
        <v>0</v>
      </c>
      <c r="N2442" s="5">
        <f t="shared" si="469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470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465"/>
        <v>12</v>
      </c>
      <c r="I2443" s="7">
        <f t="shared" si="466"/>
        <v>0</v>
      </c>
      <c r="J2443" s="11"/>
      <c r="K2443" s="11"/>
      <c r="L2443">
        <f t="shared" si="467"/>
        <v>0</v>
      </c>
      <c r="M2443" s="5">
        <f t="shared" si="468"/>
        <v>0</v>
      </c>
      <c r="N2443" s="5">
        <f t="shared" si="469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470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465"/>
        <v>9</v>
      </c>
      <c r="I2444" s="7">
        <f t="shared" si="466"/>
        <v>0</v>
      </c>
      <c r="J2444" s="11"/>
      <c r="K2444" s="11"/>
      <c r="L2444">
        <f t="shared" si="467"/>
        <v>0</v>
      </c>
      <c r="M2444" s="5">
        <f t="shared" si="468"/>
        <v>0</v>
      </c>
      <c r="N2444" s="5">
        <f t="shared" si="469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470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465"/>
        <v>8</v>
      </c>
      <c r="I2445" s="7">
        <f t="shared" si="466"/>
        <v>0</v>
      </c>
      <c r="J2445" s="11"/>
      <c r="K2445" s="11"/>
      <c r="L2445">
        <f t="shared" si="467"/>
        <v>0</v>
      </c>
      <c r="M2445" s="5">
        <f t="shared" si="468"/>
        <v>0</v>
      </c>
      <c r="N2445" s="5">
        <f t="shared" si="469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470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465"/>
        <v>8</v>
      </c>
      <c r="I2446" s="7">
        <f t="shared" si="466"/>
        <v>9.9999999999999645</v>
      </c>
      <c r="J2446" s="11">
        <v>0.65972222222222221</v>
      </c>
      <c r="K2446" s="11">
        <v>0.66666666666666663</v>
      </c>
      <c r="L2446">
        <f t="shared" si="467"/>
        <v>8</v>
      </c>
      <c r="M2446" s="5">
        <f t="shared" si="468"/>
        <v>45596.659722222219</v>
      </c>
      <c r="N2446" s="5">
        <f t="shared" si="469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470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465"/>
        <v>8</v>
      </c>
      <c r="I2447" s="7">
        <f t="shared" si="466"/>
        <v>19.999999999999929</v>
      </c>
      <c r="J2447" s="11">
        <v>0.5625</v>
      </c>
      <c r="K2447" s="11">
        <v>0.57638888888888884</v>
      </c>
      <c r="L2447">
        <f t="shared" si="467"/>
        <v>8</v>
      </c>
      <c r="M2447" s="5">
        <f t="shared" si="468"/>
        <v>45596.5625</v>
      </c>
      <c r="N2447" s="5">
        <f t="shared" si="469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470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465"/>
        <v>6</v>
      </c>
      <c r="I2448" s="7">
        <f t="shared" si="466"/>
        <v>0</v>
      </c>
      <c r="J2448" s="11"/>
      <c r="K2448" s="11"/>
      <c r="L2448">
        <f t="shared" si="467"/>
        <v>0</v>
      </c>
      <c r="M2448" s="5">
        <f t="shared" si="468"/>
        <v>0</v>
      </c>
      <c r="N2448" s="5">
        <f t="shared" si="469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470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465"/>
        <v>6</v>
      </c>
      <c r="I2449" s="7">
        <f t="shared" si="466"/>
        <v>0</v>
      </c>
      <c r="J2449" s="11"/>
      <c r="K2449" s="11"/>
      <c r="L2449">
        <f t="shared" si="467"/>
        <v>0</v>
      </c>
      <c r="M2449" s="5">
        <f t="shared" si="468"/>
        <v>0</v>
      </c>
      <c r="N2449" s="5">
        <f t="shared" si="469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470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465"/>
        <v>6</v>
      </c>
      <c r="I2450" s="7">
        <f t="shared" si="466"/>
        <v>0</v>
      </c>
      <c r="J2450" s="11"/>
      <c r="K2450" s="11"/>
      <c r="L2450">
        <f t="shared" si="467"/>
        <v>0</v>
      </c>
      <c r="M2450" s="5">
        <f t="shared" si="468"/>
        <v>0</v>
      </c>
      <c r="N2450" s="5">
        <f t="shared" si="469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470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465"/>
        <v>6</v>
      </c>
      <c r="I2451" s="7">
        <f t="shared" si="466"/>
        <v>0</v>
      </c>
      <c r="J2451" s="11"/>
      <c r="K2451" s="11"/>
      <c r="L2451">
        <f t="shared" si="467"/>
        <v>0</v>
      </c>
      <c r="M2451" s="5">
        <f t="shared" si="468"/>
        <v>0</v>
      </c>
      <c r="N2451" s="5">
        <f t="shared" si="469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470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465"/>
        <v>6</v>
      </c>
      <c r="I2452" s="7">
        <f t="shared" si="466"/>
        <v>85.000000000000014</v>
      </c>
      <c r="J2452" s="11">
        <v>0.79513888888888884</v>
      </c>
      <c r="K2452" s="11">
        <v>0.85416666666666663</v>
      </c>
      <c r="L2452">
        <f t="shared" si="467"/>
        <v>6</v>
      </c>
      <c r="M2452" s="5">
        <f t="shared" si="468"/>
        <v>45596.795138888891</v>
      </c>
      <c r="N2452" s="5">
        <f t="shared" si="469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470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465"/>
        <v>6</v>
      </c>
      <c r="I2453" s="7">
        <f t="shared" si="466"/>
        <v>69.999999999999915</v>
      </c>
      <c r="J2453" s="11">
        <v>0.70486111111111116</v>
      </c>
      <c r="K2453" s="11">
        <v>0.75347222222222221</v>
      </c>
      <c r="L2453">
        <f t="shared" si="467"/>
        <v>6</v>
      </c>
      <c r="M2453" s="5">
        <f t="shared" si="468"/>
        <v>45596.704861111109</v>
      </c>
      <c r="N2453" s="5">
        <f t="shared" si="469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470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465"/>
        <v>6</v>
      </c>
      <c r="I2454" s="7">
        <f t="shared" si="466"/>
        <v>19.999999999999929</v>
      </c>
      <c r="J2454" s="11">
        <v>0.58333333333333337</v>
      </c>
      <c r="K2454" s="11">
        <v>0.59722222222222221</v>
      </c>
      <c r="L2454">
        <f t="shared" si="467"/>
        <v>6</v>
      </c>
      <c r="M2454" s="5">
        <f t="shared" si="468"/>
        <v>45596.583333333336</v>
      </c>
      <c r="N2454" s="5">
        <f t="shared" si="469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470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465"/>
        <v>6</v>
      </c>
      <c r="I2455" s="7">
        <f t="shared" si="466"/>
        <v>0</v>
      </c>
      <c r="J2455" s="11"/>
      <c r="K2455" s="11"/>
      <c r="L2455">
        <f t="shared" si="467"/>
        <v>0</v>
      </c>
      <c r="M2455" s="5">
        <f t="shared" si="468"/>
        <v>0</v>
      </c>
      <c r="N2455" s="5">
        <f t="shared" si="469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470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465"/>
        <v>6</v>
      </c>
      <c r="I2456" s="7">
        <f t="shared" si="466"/>
        <v>14.999999999999947</v>
      </c>
      <c r="J2456" s="11">
        <v>0.41666666666666669</v>
      </c>
      <c r="K2456" s="11">
        <v>0.42708333333333331</v>
      </c>
      <c r="L2456">
        <f t="shared" si="467"/>
        <v>6</v>
      </c>
      <c r="M2456" s="5">
        <f t="shared" si="468"/>
        <v>45596.416666666664</v>
      </c>
      <c r="N2456" s="5">
        <f t="shared" si="469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470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465"/>
        <v>5</v>
      </c>
      <c r="I2457" s="7">
        <f t="shared" si="466"/>
        <v>45</v>
      </c>
      <c r="J2457" s="11">
        <v>0.61458333333333337</v>
      </c>
      <c r="K2457" s="11">
        <v>0.64583333333333337</v>
      </c>
      <c r="L2457">
        <f t="shared" si="467"/>
        <v>5</v>
      </c>
      <c r="M2457" s="5">
        <f t="shared" si="468"/>
        <v>45596.614583333336</v>
      </c>
      <c r="N2457" s="5">
        <f t="shared" si="469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470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465"/>
        <v>5</v>
      </c>
      <c r="I2458" s="7">
        <f t="shared" si="466"/>
        <v>99.999999999999972</v>
      </c>
      <c r="J2458" s="11">
        <v>0.80555555555555558</v>
      </c>
      <c r="K2458" s="11">
        <v>0.875</v>
      </c>
      <c r="L2458">
        <f t="shared" si="467"/>
        <v>5</v>
      </c>
      <c r="M2458" s="5">
        <f t="shared" si="468"/>
        <v>45596.805555555555</v>
      </c>
      <c r="N2458" s="5">
        <f t="shared" si="469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470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465"/>
        <v>5</v>
      </c>
      <c r="I2459" s="7">
        <f t="shared" si="466"/>
        <v>15.000000000000027</v>
      </c>
      <c r="J2459" s="11">
        <v>0.42708333333333331</v>
      </c>
      <c r="K2459" s="11">
        <v>0.4375</v>
      </c>
      <c r="L2459">
        <f t="shared" si="467"/>
        <v>5</v>
      </c>
      <c r="M2459" s="5">
        <f t="shared" si="468"/>
        <v>45596.427083333336</v>
      </c>
      <c r="N2459" s="5">
        <f t="shared" si="469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470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465"/>
        <v>4</v>
      </c>
      <c r="I2460" s="7">
        <f t="shared" si="466"/>
        <v>0</v>
      </c>
      <c r="L2460">
        <f t="shared" si="467"/>
        <v>0</v>
      </c>
      <c r="M2460" s="5">
        <f t="shared" si="468"/>
        <v>0</v>
      </c>
      <c r="N2460" s="5">
        <f t="shared" si="469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470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465"/>
        <v>4</v>
      </c>
      <c r="I2461" s="7">
        <f t="shared" si="466"/>
        <v>0</v>
      </c>
      <c r="L2461">
        <f t="shared" si="467"/>
        <v>0</v>
      </c>
      <c r="M2461" s="5">
        <f t="shared" si="468"/>
        <v>0</v>
      </c>
      <c r="N2461" s="5">
        <f t="shared" si="469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470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465"/>
        <v>4</v>
      </c>
      <c r="I2462" s="7">
        <f t="shared" si="466"/>
        <v>0</v>
      </c>
      <c r="J2462" s="11"/>
      <c r="K2462" s="11"/>
      <c r="L2462">
        <f t="shared" si="467"/>
        <v>0</v>
      </c>
      <c r="M2462" s="5">
        <f t="shared" si="468"/>
        <v>0</v>
      </c>
      <c r="N2462" s="5">
        <f t="shared" si="469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470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465"/>
        <v>4</v>
      </c>
      <c r="I2463" s="7">
        <f t="shared" si="466"/>
        <v>15.000000000000107</v>
      </c>
      <c r="J2463" s="11">
        <v>0.67013888888888884</v>
      </c>
      <c r="K2463" s="11">
        <v>0.68055555555555558</v>
      </c>
      <c r="L2463">
        <f t="shared" si="467"/>
        <v>4</v>
      </c>
      <c r="M2463" s="5">
        <f t="shared" si="468"/>
        <v>45596.670138888891</v>
      </c>
      <c r="N2463" s="5">
        <f t="shared" si="469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470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465"/>
        <v>4</v>
      </c>
      <c r="I2464" s="7">
        <f t="shared" si="466"/>
        <v>0</v>
      </c>
      <c r="J2464" s="11"/>
      <c r="K2464" s="11"/>
      <c r="L2464">
        <f t="shared" si="467"/>
        <v>0</v>
      </c>
      <c r="M2464" s="5">
        <f t="shared" si="468"/>
        <v>0</v>
      </c>
      <c r="N2464" s="5">
        <f t="shared" si="469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470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465"/>
        <v>4</v>
      </c>
      <c r="I2465" s="7">
        <f t="shared" si="466"/>
        <v>0</v>
      </c>
      <c r="J2465" s="11"/>
      <c r="K2465" s="11"/>
      <c r="L2465">
        <f t="shared" si="467"/>
        <v>0</v>
      </c>
      <c r="M2465" s="5">
        <f t="shared" si="468"/>
        <v>0</v>
      </c>
      <c r="N2465" s="5">
        <f t="shared" si="469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470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465"/>
        <v>4</v>
      </c>
      <c r="I2466" s="7">
        <f t="shared" si="466"/>
        <v>0</v>
      </c>
      <c r="J2466" s="11"/>
      <c r="K2466" s="11"/>
      <c r="L2466">
        <f t="shared" si="467"/>
        <v>0</v>
      </c>
      <c r="M2466" s="5">
        <f t="shared" si="468"/>
        <v>0</v>
      </c>
      <c r="N2466" s="5">
        <f t="shared" si="469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470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465"/>
        <v>3</v>
      </c>
      <c r="I2467" s="7">
        <f t="shared" si="466"/>
        <v>9.9999999999999645</v>
      </c>
      <c r="J2467" s="11">
        <v>0.68055555555555558</v>
      </c>
      <c r="K2467" s="11">
        <v>0.6875</v>
      </c>
      <c r="L2467">
        <f t="shared" si="467"/>
        <v>3</v>
      </c>
      <c r="M2467" s="5">
        <f t="shared" si="468"/>
        <v>45596.680555555555</v>
      </c>
      <c r="N2467" s="5">
        <f t="shared" si="469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470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465"/>
        <v>2</v>
      </c>
      <c r="I2468" s="7">
        <f t="shared" si="466"/>
        <v>0</v>
      </c>
      <c r="J2468" s="11"/>
      <c r="K2468" s="11"/>
      <c r="L2468">
        <f t="shared" si="467"/>
        <v>0</v>
      </c>
      <c r="M2468" s="5">
        <f t="shared" si="468"/>
        <v>0</v>
      </c>
      <c r="N2468" s="5">
        <f t="shared" si="469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470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465"/>
        <v>2</v>
      </c>
      <c r="I2469" s="7">
        <f t="shared" si="466"/>
        <v>0</v>
      </c>
      <c r="J2469" s="11"/>
      <c r="K2469" s="11"/>
      <c r="L2469">
        <f t="shared" si="467"/>
        <v>0</v>
      </c>
      <c r="M2469" s="5">
        <f t="shared" si="468"/>
        <v>0</v>
      </c>
      <c r="N2469" s="5">
        <f t="shared" si="469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470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465"/>
        <v>2</v>
      </c>
      <c r="I2470" s="7">
        <f t="shared" si="466"/>
        <v>0</v>
      </c>
      <c r="J2470" s="11"/>
      <c r="K2470" s="11"/>
      <c r="L2470">
        <f t="shared" si="467"/>
        <v>0</v>
      </c>
      <c r="M2470" s="5">
        <f t="shared" si="468"/>
        <v>0</v>
      </c>
      <c r="N2470" s="5">
        <f t="shared" si="469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470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465"/>
        <v>2</v>
      </c>
      <c r="I2471" s="7">
        <f t="shared" si="466"/>
        <v>0</v>
      </c>
      <c r="J2471" s="11"/>
      <c r="K2471" s="11"/>
      <c r="L2471">
        <f t="shared" si="467"/>
        <v>0</v>
      </c>
      <c r="M2471" s="5">
        <f t="shared" si="468"/>
        <v>0</v>
      </c>
      <c r="N2471" s="5">
        <f t="shared" si="469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470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465"/>
        <v>2</v>
      </c>
      <c r="I2472" s="7">
        <f t="shared" si="466"/>
        <v>0</v>
      </c>
      <c r="J2472" s="11"/>
      <c r="K2472" s="11"/>
      <c r="L2472">
        <f t="shared" si="467"/>
        <v>0</v>
      </c>
      <c r="M2472" s="5">
        <f t="shared" si="468"/>
        <v>0</v>
      </c>
      <c r="N2472" s="5">
        <f t="shared" si="469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470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465"/>
        <v>2</v>
      </c>
      <c r="I2473" s="7">
        <f t="shared" si="466"/>
        <v>0</v>
      </c>
      <c r="J2473" s="11"/>
      <c r="K2473" s="11"/>
      <c r="L2473">
        <f t="shared" si="467"/>
        <v>0</v>
      </c>
      <c r="M2473" s="5">
        <f t="shared" si="468"/>
        <v>0</v>
      </c>
      <c r="N2473" s="5">
        <f t="shared" si="469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470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465"/>
        <v>2</v>
      </c>
      <c r="I2474" s="7">
        <f t="shared" si="466"/>
        <v>24.999999999999993</v>
      </c>
      <c r="J2474" s="11">
        <v>0.4375</v>
      </c>
      <c r="K2474" s="11">
        <v>0.4548611111111111</v>
      </c>
      <c r="L2474">
        <f t="shared" si="467"/>
        <v>2</v>
      </c>
      <c r="M2474" s="5">
        <f t="shared" si="468"/>
        <v>45596.4375</v>
      </c>
      <c r="N2474" s="5">
        <f t="shared" si="469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470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465"/>
        <v>2</v>
      </c>
      <c r="I2475" s="7">
        <f t="shared" si="466"/>
        <v>34.999999999999872</v>
      </c>
      <c r="J2475" s="11">
        <v>0.64236111111111116</v>
      </c>
      <c r="K2475" s="11">
        <v>0.66666666666666663</v>
      </c>
      <c r="L2475">
        <f t="shared" si="467"/>
        <v>2</v>
      </c>
      <c r="M2475" s="5">
        <f t="shared" si="468"/>
        <v>45596.642361111109</v>
      </c>
      <c r="N2475" s="5">
        <f t="shared" si="469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470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465"/>
        <v>2</v>
      </c>
      <c r="I2476" s="7">
        <f t="shared" si="466"/>
        <v>20.000000000000089</v>
      </c>
      <c r="J2476" s="11">
        <v>0.69097222222222221</v>
      </c>
      <c r="K2476" s="11">
        <v>0.70486111111111116</v>
      </c>
      <c r="L2476">
        <f t="shared" si="467"/>
        <v>2</v>
      </c>
      <c r="M2476" s="5">
        <f t="shared" si="468"/>
        <v>45596.690972222219</v>
      </c>
      <c r="N2476" s="5">
        <f t="shared" si="469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470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465"/>
        <v>2</v>
      </c>
      <c r="I2477" s="7">
        <f t="shared" si="466"/>
        <v>49.999999999999986</v>
      </c>
      <c r="J2477" s="11">
        <v>0.75</v>
      </c>
      <c r="K2477" s="11">
        <v>0.78472222222222221</v>
      </c>
      <c r="L2477">
        <f t="shared" si="467"/>
        <v>2</v>
      </c>
      <c r="M2477" s="5">
        <f t="shared" si="468"/>
        <v>45596.75</v>
      </c>
      <c r="N2477" s="5">
        <f t="shared" si="469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470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465"/>
        <v>2</v>
      </c>
      <c r="I2478" s="7">
        <f t="shared" si="466"/>
        <v>0</v>
      </c>
      <c r="J2478" s="11"/>
      <c r="K2478" s="11"/>
      <c r="L2478">
        <f t="shared" si="467"/>
        <v>0</v>
      </c>
      <c r="M2478" s="5">
        <f t="shared" si="468"/>
        <v>0</v>
      </c>
      <c r="N2478" s="5">
        <f t="shared" si="469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470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465"/>
        <v>0</v>
      </c>
      <c r="I2479" s="7">
        <f t="shared" si="466"/>
        <v>20.000000000000007</v>
      </c>
      <c r="J2479" s="11">
        <v>0.45833333333333331</v>
      </c>
      <c r="K2479" s="11">
        <v>0.47222222222222221</v>
      </c>
      <c r="L2479">
        <f t="shared" si="467"/>
        <v>0</v>
      </c>
      <c r="M2479" s="5">
        <f t="shared" si="468"/>
        <v>45596.458333333336</v>
      </c>
      <c r="N2479" s="5">
        <f t="shared" si="469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470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465"/>
        <v>0</v>
      </c>
      <c r="I2480" s="7">
        <f t="shared" si="466"/>
        <v>15.000000000000107</v>
      </c>
      <c r="J2480" s="11">
        <v>0.69444444444444442</v>
      </c>
      <c r="K2480" s="11">
        <v>0.70486111111111116</v>
      </c>
      <c r="L2480">
        <f t="shared" si="467"/>
        <v>0</v>
      </c>
      <c r="M2480" s="5">
        <f t="shared" si="468"/>
        <v>45596.694444444445</v>
      </c>
      <c r="N2480" s="5">
        <f t="shared" si="469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470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465"/>
        <v>0</v>
      </c>
      <c r="I2481" s="7">
        <f t="shared" si="466"/>
        <v>9.9999999999999645</v>
      </c>
      <c r="J2481" s="11">
        <v>0.36805555555555558</v>
      </c>
      <c r="K2481" s="11">
        <v>0.375</v>
      </c>
      <c r="L2481">
        <f t="shared" si="467"/>
        <v>0</v>
      </c>
      <c r="M2481" s="5">
        <f t="shared" si="468"/>
        <v>45596.368055555555</v>
      </c>
      <c r="N2481" s="5">
        <f t="shared" si="469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470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465"/>
        <v>0</v>
      </c>
      <c r="I2482" s="7">
        <f t="shared" si="466"/>
        <v>10.000000000000124</v>
      </c>
      <c r="J2482" s="11">
        <v>0.79513888888888884</v>
      </c>
      <c r="K2482" s="11">
        <v>0.80208333333333337</v>
      </c>
      <c r="L2482">
        <f t="shared" si="467"/>
        <v>0</v>
      </c>
      <c r="M2482" s="5">
        <f t="shared" si="468"/>
        <v>45596.795138888891</v>
      </c>
      <c r="N2482" s="5">
        <f t="shared" si="469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470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465"/>
        <v>0</v>
      </c>
      <c r="I2483" s="7">
        <f t="shared" si="466"/>
        <v>25.000000000000071</v>
      </c>
      <c r="J2483" s="11">
        <v>0.78819444444444442</v>
      </c>
      <c r="K2483" s="11">
        <v>0.80555555555555558</v>
      </c>
      <c r="L2483">
        <f t="shared" si="467"/>
        <v>0</v>
      </c>
      <c r="M2483" s="5">
        <f t="shared" si="468"/>
        <v>45596.788194444445</v>
      </c>
      <c r="N2483" s="5">
        <f t="shared" si="469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470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465"/>
        <v>0</v>
      </c>
      <c r="I2484" s="7">
        <f t="shared" si="466"/>
        <v>45</v>
      </c>
      <c r="J2484" s="11">
        <v>0.875</v>
      </c>
      <c r="K2484" s="11">
        <v>0.90625</v>
      </c>
      <c r="L2484">
        <f t="shared" si="467"/>
        <v>0</v>
      </c>
      <c r="M2484" s="5">
        <f t="shared" si="468"/>
        <v>45596.875</v>
      </c>
      <c r="N2484" s="5">
        <f t="shared" si="469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470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465"/>
        <v>16</v>
      </c>
      <c r="I2485" s="7">
        <f t="shared" si="466"/>
        <v>0</v>
      </c>
      <c r="J2485" s="11"/>
      <c r="K2485" s="11"/>
      <c r="L2485">
        <f t="shared" si="467"/>
        <v>0</v>
      </c>
      <c r="M2485" s="5">
        <f t="shared" si="468"/>
        <v>0</v>
      </c>
      <c r="N2485" s="5">
        <f t="shared" si="469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470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465"/>
        <v>12</v>
      </c>
      <c r="H2486" s="12">
        <f>F2486*(1/(G2486/60))</f>
        <v>100</v>
      </c>
      <c r="I2486" s="7">
        <f t="shared" si="466"/>
        <v>9.9999999999999645</v>
      </c>
      <c r="J2486" s="11">
        <v>0.40625</v>
      </c>
      <c r="K2486" s="11">
        <v>0.41319444444444442</v>
      </c>
      <c r="L2486">
        <f t="shared" si="467"/>
        <v>12</v>
      </c>
      <c r="M2486" s="5">
        <f t="shared" si="468"/>
        <v>45597.40625</v>
      </c>
      <c r="N2486" s="5">
        <f t="shared" si="469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470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465"/>
        <v>12</v>
      </c>
      <c r="I2487" s="7">
        <f t="shared" si="466"/>
        <v>0</v>
      </c>
      <c r="L2487">
        <f t="shared" si="467"/>
        <v>0</v>
      </c>
      <c r="M2487" s="5">
        <f t="shared" si="468"/>
        <v>0</v>
      </c>
      <c r="N2487" s="5">
        <f t="shared" si="469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470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465"/>
        <v>12</v>
      </c>
      <c r="I2488" s="7">
        <f t="shared" si="466"/>
        <v>0</v>
      </c>
      <c r="J2488" s="11"/>
      <c r="K2488" s="11"/>
      <c r="L2488">
        <f t="shared" si="467"/>
        <v>0</v>
      </c>
      <c r="M2488" s="5">
        <f t="shared" si="468"/>
        <v>0</v>
      </c>
      <c r="N2488" s="5">
        <f t="shared" si="469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470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465"/>
        <v>12</v>
      </c>
      <c r="I2489" s="7">
        <f t="shared" si="466"/>
        <v>0</v>
      </c>
      <c r="J2489" s="11"/>
      <c r="K2489" s="11"/>
      <c r="L2489">
        <f t="shared" si="467"/>
        <v>0</v>
      </c>
      <c r="M2489" s="5">
        <f t="shared" si="468"/>
        <v>0</v>
      </c>
      <c r="N2489" s="5">
        <f t="shared" si="469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470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465"/>
        <v>12</v>
      </c>
      <c r="I2490" s="7">
        <f t="shared" si="466"/>
        <v>0</v>
      </c>
      <c r="J2490" s="11"/>
      <c r="K2490" s="11"/>
      <c r="L2490">
        <f t="shared" si="467"/>
        <v>0</v>
      </c>
      <c r="M2490" s="5">
        <f t="shared" si="468"/>
        <v>0</v>
      </c>
      <c r="N2490" s="5">
        <f t="shared" si="469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470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465"/>
        <v>9</v>
      </c>
      <c r="I2491" s="7">
        <f t="shared" si="466"/>
        <v>0</v>
      </c>
      <c r="J2491" s="11"/>
      <c r="K2491" s="11"/>
      <c r="L2491">
        <f t="shared" si="467"/>
        <v>0</v>
      </c>
      <c r="M2491" s="5">
        <f t="shared" si="468"/>
        <v>0</v>
      </c>
      <c r="N2491" s="5">
        <f t="shared" si="469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470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465"/>
        <v>8</v>
      </c>
      <c r="I2492" s="7">
        <f t="shared" si="466"/>
        <v>0</v>
      </c>
      <c r="J2492" s="11"/>
      <c r="K2492" s="11"/>
      <c r="L2492">
        <f t="shared" si="467"/>
        <v>0</v>
      </c>
      <c r="M2492" s="5">
        <f t="shared" si="468"/>
        <v>0</v>
      </c>
      <c r="N2492" s="5">
        <f t="shared" si="469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470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465"/>
        <v>8</v>
      </c>
      <c r="I2493" s="7">
        <f t="shared" si="466"/>
        <v>40.000000000000014</v>
      </c>
      <c r="J2493" s="11">
        <v>0.61805555555555558</v>
      </c>
      <c r="K2493" s="11">
        <v>0.64583333333333337</v>
      </c>
      <c r="L2493">
        <f t="shared" si="467"/>
        <v>8</v>
      </c>
      <c r="M2493" s="5">
        <f t="shared" si="468"/>
        <v>45597.618055555555</v>
      </c>
      <c r="N2493" s="5">
        <f t="shared" si="469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470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465"/>
        <v>8</v>
      </c>
      <c r="I2494" s="7">
        <f t="shared" si="466"/>
        <v>15.000000000000107</v>
      </c>
      <c r="J2494" s="11">
        <v>0.57291666666666663</v>
      </c>
      <c r="K2494" s="11">
        <v>0.58333333333333337</v>
      </c>
      <c r="L2494">
        <f t="shared" si="467"/>
        <v>8</v>
      </c>
      <c r="M2494" s="5">
        <f t="shared" si="468"/>
        <v>45597.572916666664</v>
      </c>
      <c r="N2494" s="5">
        <f t="shared" si="469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470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465"/>
        <v>6</v>
      </c>
      <c r="I2495" s="7">
        <f t="shared" si="466"/>
        <v>0</v>
      </c>
      <c r="J2495" s="11"/>
      <c r="K2495" s="11"/>
      <c r="L2495">
        <f t="shared" si="467"/>
        <v>0</v>
      </c>
      <c r="M2495" s="5">
        <f t="shared" si="468"/>
        <v>0</v>
      </c>
      <c r="N2495" s="5">
        <f t="shared" si="469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470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465"/>
        <v>6</v>
      </c>
      <c r="I2496" s="7">
        <f t="shared" si="466"/>
        <v>0</v>
      </c>
      <c r="J2496" s="11"/>
      <c r="K2496" s="11"/>
      <c r="L2496">
        <f t="shared" si="467"/>
        <v>0</v>
      </c>
      <c r="M2496" s="5">
        <f t="shared" si="468"/>
        <v>0</v>
      </c>
      <c r="N2496" s="5">
        <f t="shared" si="469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470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465"/>
        <v>6</v>
      </c>
      <c r="I2497" s="7">
        <f t="shared" si="466"/>
        <v>0</v>
      </c>
      <c r="J2497" s="11"/>
      <c r="K2497" s="11"/>
      <c r="L2497">
        <f t="shared" si="467"/>
        <v>0</v>
      </c>
      <c r="M2497" s="5">
        <f t="shared" si="468"/>
        <v>0</v>
      </c>
      <c r="N2497" s="5">
        <f t="shared" si="469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470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465"/>
        <v>6</v>
      </c>
      <c r="I2498" s="7">
        <f t="shared" si="466"/>
        <v>0</v>
      </c>
      <c r="J2498" s="11"/>
      <c r="K2498" s="11"/>
      <c r="L2498">
        <f t="shared" si="467"/>
        <v>0</v>
      </c>
      <c r="M2498" s="5">
        <f t="shared" si="468"/>
        <v>0</v>
      </c>
      <c r="N2498" s="5">
        <f t="shared" si="469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470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465"/>
        <v>6</v>
      </c>
      <c r="I2499" s="7">
        <f t="shared" si="466"/>
        <v>0</v>
      </c>
      <c r="J2499" s="11"/>
      <c r="K2499" s="11"/>
      <c r="L2499">
        <f t="shared" si="467"/>
        <v>0</v>
      </c>
      <c r="M2499" s="5">
        <f t="shared" si="468"/>
        <v>0</v>
      </c>
      <c r="N2499" s="5">
        <f t="shared" si="469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470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465"/>
        <v>6</v>
      </c>
      <c r="I2500" s="7">
        <f t="shared" si="466"/>
        <v>39.999999999999936</v>
      </c>
      <c r="J2500" s="11">
        <v>0.41666666666666669</v>
      </c>
      <c r="K2500" s="11">
        <v>0.44444444444444442</v>
      </c>
      <c r="L2500">
        <f t="shared" si="467"/>
        <v>6</v>
      </c>
      <c r="M2500" s="5">
        <f t="shared" si="468"/>
        <v>45597.416666666664</v>
      </c>
      <c r="N2500" s="5">
        <f t="shared" si="469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470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465"/>
        <v>6</v>
      </c>
      <c r="I2501" s="7">
        <f t="shared" si="466"/>
        <v>0</v>
      </c>
      <c r="J2501" s="11"/>
      <c r="K2501" s="11"/>
      <c r="L2501">
        <f t="shared" si="467"/>
        <v>0</v>
      </c>
      <c r="M2501" s="5">
        <f t="shared" si="468"/>
        <v>0</v>
      </c>
      <c r="N2501" s="5">
        <f t="shared" si="469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470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465"/>
        <v>6</v>
      </c>
      <c r="I2502" s="7">
        <f t="shared" si="466"/>
        <v>0</v>
      </c>
      <c r="J2502" s="11"/>
      <c r="K2502" s="11"/>
      <c r="L2502">
        <f t="shared" si="467"/>
        <v>0</v>
      </c>
      <c r="M2502" s="5">
        <f t="shared" si="468"/>
        <v>0</v>
      </c>
      <c r="N2502" s="5">
        <f t="shared" si="469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470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471">ROUND(E2503*(1/(F2503/60)),0)</f>
        <v>6</v>
      </c>
      <c r="I2503" s="7">
        <f t="shared" ref="I2503:I2527" si="472">IF(J2503=0, 0, (K2503-J2503)*1440)</f>
        <v>0</v>
      </c>
      <c r="J2503" s="11"/>
      <c r="K2503" s="11"/>
      <c r="L2503">
        <f t="shared" ref="L2503:L2527" si="473">IF(I2503&gt;0, G2503, 0)</f>
        <v>0</v>
      </c>
      <c r="M2503" s="5">
        <f t="shared" ref="M2503:M2527" si="474">IF(I2503=0,0,A2503+J2503)</f>
        <v>0</v>
      </c>
      <c r="N2503" s="5">
        <f t="shared" ref="N2503:N2527" si="475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476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471"/>
        <v>5</v>
      </c>
      <c r="I2504" s="7">
        <f t="shared" si="472"/>
        <v>20.000000000000007</v>
      </c>
      <c r="J2504" s="11">
        <v>0.2951388888888889</v>
      </c>
      <c r="K2504" s="11">
        <v>0.30902777777777779</v>
      </c>
      <c r="L2504">
        <f t="shared" si="473"/>
        <v>5</v>
      </c>
      <c r="M2504" s="5">
        <f t="shared" si="474"/>
        <v>45597.295138888891</v>
      </c>
      <c r="N2504" s="5">
        <f t="shared" si="475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476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471"/>
        <v>5</v>
      </c>
      <c r="I2505" s="7">
        <f t="shared" si="472"/>
        <v>10.000000000000044</v>
      </c>
      <c r="J2505" s="11">
        <v>0.3923611111111111</v>
      </c>
      <c r="K2505" s="11">
        <v>0.39930555555555558</v>
      </c>
      <c r="L2505">
        <f t="shared" si="473"/>
        <v>5</v>
      </c>
      <c r="M2505" s="5">
        <f t="shared" si="474"/>
        <v>45597.392361111109</v>
      </c>
      <c r="N2505" s="5">
        <f t="shared" si="475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476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471"/>
        <v>5</v>
      </c>
      <c r="I2506" s="7">
        <f t="shared" si="472"/>
        <v>0</v>
      </c>
      <c r="J2506" s="11"/>
      <c r="K2506" s="11"/>
      <c r="L2506">
        <f t="shared" si="473"/>
        <v>0</v>
      </c>
      <c r="M2506" s="5">
        <f t="shared" si="474"/>
        <v>0</v>
      </c>
      <c r="N2506" s="5">
        <f t="shared" si="475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476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471"/>
        <v>4</v>
      </c>
      <c r="I2507" s="7">
        <f t="shared" si="472"/>
        <v>0</v>
      </c>
      <c r="L2507">
        <f t="shared" si="473"/>
        <v>0</v>
      </c>
      <c r="M2507" s="5">
        <f t="shared" si="474"/>
        <v>0</v>
      </c>
      <c r="N2507" s="5">
        <f t="shared" si="475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476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471"/>
        <v>4</v>
      </c>
      <c r="I2508" s="7">
        <f t="shared" si="472"/>
        <v>0</v>
      </c>
      <c r="L2508">
        <f t="shared" si="473"/>
        <v>0</v>
      </c>
      <c r="M2508" s="5">
        <f t="shared" si="474"/>
        <v>0</v>
      </c>
      <c r="N2508" s="5">
        <f t="shared" si="475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476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471"/>
        <v>4</v>
      </c>
      <c r="I2509" s="7">
        <f t="shared" si="472"/>
        <v>0</v>
      </c>
      <c r="J2509" s="11"/>
      <c r="K2509" s="11"/>
      <c r="L2509">
        <f t="shared" si="473"/>
        <v>0</v>
      </c>
      <c r="M2509" s="5">
        <f t="shared" si="474"/>
        <v>0</v>
      </c>
      <c r="N2509" s="5">
        <f t="shared" si="475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476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471"/>
        <v>4</v>
      </c>
      <c r="I2510" s="7">
        <f t="shared" si="472"/>
        <v>0</v>
      </c>
      <c r="J2510" s="11"/>
      <c r="K2510" s="11"/>
      <c r="L2510">
        <f t="shared" si="473"/>
        <v>0</v>
      </c>
      <c r="M2510" s="5">
        <f t="shared" si="474"/>
        <v>0</v>
      </c>
      <c r="N2510" s="5">
        <f t="shared" si="475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476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471"/>
        <v>4</v>
      </c>
      <c r="I2511" s="7">
        <f t="shared" si="472"/>
        <v>0</v>
      </c>
      <c r="J2511" s="11"/>
      <c r="K2511" s="11"/>
      <c r="L2511">
        <f t="shared" si="473"/>
        <v>0</v>
      </c>
      <c r="M2511" s="5">
        <f t="shared" si="474"/>
        <v>0</v>
      </c>
      <c r="N2511" s="5">
        <f t="shared" si="475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476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471"/>
        <v>4</v>
      </c>
      <c r="I2512" s="7">
        <f t="shared" si="472"/>
        <v>0</v>
      </c>
      <c r="J2512" s="11"/>
      <c r="K2512" s="11"/>
      <c r="L2512">
        <f t="shared" si="473"/>
        <v>0</v>
      </c>
      <c r="M2512" s="5">
        <f t="shared" si="474"/>
        <v>0</v>
      </c>
      <c r="N2512" s="5">
        <f t="shared" si="475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476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471"/>
        <v>4</v>
      </c>
      <c r="I2513" s="7">
        <f t="shared" si="472"/>
        <v>0</v>
      </c>
      <c r="J2513" s="11"/>
      <c r="K2513" s="11"/>
      <c r="L2513">
        <f t="shared" si="473"/>
        <v>0</v>
      </c>
      <c r="M2513" s="5">
        <f t="shared" si="474"/>
        <v>0</v>
      </c>
      <c r="N2513" s="5">
        <f t="shared" si="475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476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471"/>
        <v>3</v>
      </c>
      <c r="I2514" s="7">
        <f t="shared" si="472"/>
        <v>0</v>
      </c>
      <c r="J2514" s="11"/>
      <c r="K2514" s="11"/>
      <c r="L2514">
        <f t="shared" si="473"/>
        <v>0</v>
      </c>
      <c r="M2514" s="5">
        <f t="shared" si="474"/>
        <v>0</v>
      </c>
      <c r="N2514" s="5">
        <f t="shared" si="475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476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471"/>
        <v>3</v>
      </c>
      <c r="I2515" s="7">
        <f t="shared" si="472"/>
        <v>90</v>
      </c>
      <c r="J2515" s="11">
        <v>0.51041666666666663</v>
      </c>
      <c r="K2515" s="11">
        <v>0.57291666666666663</v>
      </c>
      <c r="L2515">
        <f t="shared" si="473"/>
        <v>3</v>
      </c>
      <c r="M2515" s="5">
        <f t="shared" si="474"/>
        <v>45597.510416666664</v>
      </c>
      <c r="N2515" s="5">
        <f t="shared" si="475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476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471"/>
        <v>2</v>
      </c>
      <c r="I2516" s="7">
        <f t="shared" si="472"/>
        <v>75.000000000000057</v>
      </c>
      <c r="J2516" s="11">
        <v>0.44444444444444442</v>
      </c>
      <c r="K2516" s="11">
        <v>0.49652777777777779</v>
      </c>
      <c r="L2516">
        <f t="shared" si="473"/>
        <v>2</v>
      </c>
      <c r="M2516" s="5">
        <f t="shared" si="474"/>
        <v>45597.444444444445</v>
      </c>
      <c r="N2516" s="5">
        <f t="shared" si="475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476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471"/>
        <v>2</v>
      </c>
      <c r="I2517" s="7">
        <f t="shared" si="472"/>
        <v>0</v>
      </c>
      <c r="J2517" s="11"/>
      <c r="K2517" s="11"/>
      <c r="L2517">
        <f t="shared" si="473"/>
        <v>0</v>
      </c>
      <c r="M2517" s="5">
        <f t="shared" si="474"/>
        <v>0</v>
      </c>
      <c r="N2517" s="5">
        <f t="shared" si="475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476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471"/>
        <v>2</v>
      </c>
      <c r="I2518" s="7">
        <f t="shared" si="472"/>
        <v>20.000000000000007</v>
      </c>
      <c r="J2518" s="11">
        <v>0.37847222222222221</v>
      </c>
      <c r="K2518" s="11">
        <v>0.3923611111111111</v>
      </c>
      <c r="L2518">
        <f t="shared" si="473"/>
        <v>2</v>
      </c>
      <c r="M2518" s="5">
        <f t="shared" si="474"/>
        <v>45597.378472222219</v>
      </c>
      <c r="N2518" s="5">
        <f t="shared" si="475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476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471"/>
        <v>2</v>
      </c>
      <c r="I2519" s="7">
        <f t="shared" si="472"/>
        <v>0</v>
      </c>
      <c r="J2519" s="11"/>
      <c r="K2519" s="11"/>
      <c r="L2519">
        <f t="shared" si="473"/>
        <v>0</v>
      </c>
      <c r="M2519" s="5">
        <f t="shared" si="474"/>
        <v>0</v>
      </c>
      <c r="N2519" s="5">
        <f t="shared" si="475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476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471"/>
        <v>2</v>
      </c>
      <c r="I2520" s="7">
        <f t="shared" si="472"/>
        <v>0</v>
      </c>
      <c r="J2520" s="11"/>
      <c r="K2520" s="11"/>
      <c r="L2520">
        <f t="shared" si="473"/>
        <v>0</v>
      </c>
      <c r="M2520" s="5">
        <f t="shared" si="474"/>
        <v>0</v>
      </c>
      <c r="N2520" s="5">
        <f t="shared" si="475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476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471"/>
        <v>2</v>
      </c>
      <c r="I2521" s="7">
        <f t="shared" si="472"/>
        <v>0</v>
      </c>
      <c r="J2521" s="11"/>
      <c r="K2521" s="11"/>
      <c r="L2521">
        <f t="shared" si="473"/>
        <v>0</v>
      </c>
      <c r="M2521" s="5">
        <f t="shared" si="474"/>
        <v>0</v>
      </c>
      <c r="N2521" s="5">
        <f t="shared" si="475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476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471"/>
        <v>2</v>
      </c>
      <c r="I2522" s="7">
        <f t="shared" si="472"/>
        <v>0</v>
      </c>
      <c r="J2522" s="11"/>
      <c r="K2522" s="11"/>
      <c r="L2522">
        <f t="shared" si="473"/>
        <v>0</v>
      </c>
      <c r="M2522" s="5">
        <f t="shared" si="474"/>
        <v>0</v>
      </c>
      <c r="N2522" s="5">
        <f t="shared" si="475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476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471"/>
        <v>2</v>
      </c>
      <c r="I2523" s="7">
        <f t="shared" si="472"/>
        <v>40.000000000000014</v>
      </c>
      <c r="J2523" s="11">
        <v>0.34722222222222221</v>
      </c>
      <c r="K2523" s="11">
        <v>0.375</v>
      </c>
      <c r="L2523">
        <f t="shared" si="473"/>
        <v>2</v>
      </c>
      <c r="M2523" s="5">
        <f t="shared" si="474"/>
        <v>45597.347222222219</v>
      </c>
      <c r="N2523" s="5">
        <f t="shared" si="475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476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471"/>
        <v>2</v>
      </c>
      <c r="I2524" s="7">
        <f t="shared" si="472"/>
        <v>0</v>
      </c>
      <c r="J2524" s="11"/>
      <c r="K2524" s="11"/>
      <c r="L2524">
        <f t="shared" si="473"/>
        <v>0</v>
      </c>
      <c r="M2524" s="5">
        <f t="shared" si="474"/>
        <v>0</v>
      </c>
      <c r="N2524" s="5">
        <f t="shared" si="475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476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471"/>
        <v>0</v>
      </c>
      <c r="I2525" s="7">
        <f t="shared" si="472"/>
        <v>14.999999999999947</v>
      </c>
      <c r="J2525" s="11">
        <v>0.5</v>
      </c>
      <c r="K2525" s="11">
        <v>0.51041666666666663</v>
      </c>
      <c r="L2525">
        <f t="shared" si="473"/>
        <v>0</v>
      </c>
      <c r="M2525" s="5">
        <f t="shared" si="474"/>
        <v>45597.5</v>
      </c>
      <c r="N2525" s="5">
        <f t="shared" si="475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476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471"/>
        <v>0</v>
      </c>
      <c r="I2526" s="7">
        <f t="shared" si="472"/>
        <v>0</v>
      </c>
      <c r="J2526" s="11"/>
      <c r="K2526" s="11"/>
      <c r="L2526">
        <f t="shared" si="473"/>
        <v>0</v>
      </c>
      <c r="M2526" s="5">
        <f t="shared" si="474"/>
        <v>0</v>
      </c>
      <c r="N2526" s="5">
        <f t="shared" si="475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476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471"/>
        <v>0</v>
      </c>
      <c r="I2527" s="7">
        <f t="shared" si="472"/>
        <v>10.000000000000044</v>
      </c>
      <c r="J2527" s="11">
        <v>0.38194444444444442</v>
      </c>
      <c r="K2527" s="11">
        <v>0.3888888888888889</v>
      </c>
      <c r="L2527">
        <f t="shared" si="473"/>
        <v>0</v>
      </c>
      <c r="M2527" s="5">
        <f t="shared" si="474"/>
        <v>45597.381944444445</v>
      </c>
      <c r="N2527" s="5">
        <f t="shared" si="475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476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477">ROUND(E2534*(1/(F2534/60)),0)</f>
        <v>16</v>
      </c>
      <c r="I2534" s="7">
        <f t="shared" ref="I2534:I2565" si="478">IF(J2534=0, 0, (K2534-J2534)*1440)</f>
        <v>0</v>
      </c>
      <c r="J2534" s="11"/>
      <c r="K2534" s="11"/>
      <c r="L2534">
        <f t="shared" ref="L2534:L2565" si="479">IF(I2534&gt;0, G2534, 0)</f>
        <v>0</v>
      </c>
      <c r="M2534" s="5">
        <f t="shared" ref="M2534:M2565" si="480">IF(I2534=0,0,A2534+J2534)</f>
        <v>0</v>
      </c>
      <c r="N2534" s="5">
        <f t="shared" ref="N2534:N2565" si="481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482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477"/>
        <v>12</v>
      </c>
      <c r="H2535" s="12">
        <f>F2535*(1/(G2535/60))</f>
        <v>100</v>
      </c>
      <c r="I2535" s="7">
        <f t="shared" si="478"/>
        <v>9.9999999999999645</v>
      </c>
      <c r="J2535" s="11">
        <v>0.59375</v>
      </c>
      <c r="K2535" s="11">
        <v>0.60069444444444442</v>
      </c>
      <c r="L2535">
        <f t="shared" si="479"/>
        <v>12</v>
      </c>
      <c r="M2535" s="5">
        <f t="shared" si="480"/>
        <v>45600.59375</v>
      </c>
      <c r="N2535" s="5">
        <f t="shared" si="481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482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477"/>
        <v>12</v>
      </c>
      <c r="I2536" s="7">
        <f t="shared" si="478"/>
        <v>0</v>
      </c>
      <c r="L2536">
        <f t="shared" si="479"/>
        <v>0</v>
      </c>
      <c r="M2536" s="5">
        <f t="shared" si="480"/>
        <v>0</v>
      </c>
      <c r="N2536" s="5">
        <f t="shared" si="481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482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477"/>
        <v>12</v>
      </c>
      <c r="I2537" s="7">
        <f t="shared" si="478"/>
        <v>0</v>
      </c>
      <c r="J2537" s="11"/>
      <c r="K2537" s="11"/>
      <c r="L2537">
        <f t="shared" si="479"/>
        <v>0</v>
      </c>
      <c r="M2537" s="5">
        <f t="shared" si="480"/>
        <v>0</v>
      </c>
      <c r="N2537" s="5">
        <f t="shared" si="481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482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477"/>
        <v>12</v>
      </c>
      <c r="I2538" s="7">
        <f t="shared" si="478"/>
        <v>0</v>
      </c>
      <c r="J2538" s="11"/>
      <c r="K2538" s="11"/>
      <c r="L2538">
        <f t="shared" si="479"/>
        <v>0</v>
      </c>
      <c r="M2538" s="5">
        <f t="shared" si="480"/>
        <v>0</v>
      </c>
      <c r="N2538" s="5">
        <f t="shared" si="481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482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477"/>
        <v>9</v>
      </c>
      <c r="I2539" s="7">
        <f t="shared" si="478"/>
        <v>0</v>
      </c>
      <c r="J2539" s="11"/>
      <c r="K2539" s="11"/>
      <c r="L2539">
        <f t="shared" si="479"/>
        <v>0</v>
      </c>
      <c r="M2539" s="5">
        <f t="shared" si="480"/>
        <v>0</v>
      </c>
      <c r="N2539" s="5">
        <f t="shared" si="481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482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477"/>
        <v>8</v>
      </c>
      <c r="I2540" s="7">
        <f t="shared" si="478"/>
        <v>0</v>
      </c>
      <c r="J2540" s="11"/>
      <c r="K2540" s="11"/>
      <c r="L2540">
        <f t="shared" si="479"/>
        <v>0</v>
      </c>
      <c r="M2540" s="5">
        <f t="shared" si="480"/>
        <v>0</v>
      </c>
      <c r="N2540" s="5">
        <f t="shared" si="481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482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477"/>
        <v>8</v>
      </c>
      <c r="I2541" s="7">
        <f t="shared" si="478"/>
        <v>0</v>
      </c>
      <c r="J2541" s="11"/>
      <c r="K2541" s="11"/>
      <c r="L2541">
        <f t="shared" si="479"/>
        <v>0</v>
      </c>
      <c r="M2541" s="5">
        <f t="shared" si="480"/>
        <v>0</v>
      </c>
      <c r="N2541" s="5">
        <f t="shared" si="481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482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477"/>
        <v>6</v>
      </c>
      <c r="I2542" s="7">
        <f t="shared" si="478"/>
        <v>0</v>
      </c>
      <c r="J2542" s="11"/>
      <c r="K2542" s="11"/>
      <c r="L2542">
        <f t="shared" si="479"/>
        <v>0</v>
      </c>
      <c r="M2542" s="5">
        <f t="shared" si="480"/>
        <v>0</v>
      </c>
      <c r="N2542" s="5">
        <f t="shared" si="481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482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477"/>
        <v>6</v>
      </c>
      <c r="I2543" s="7">
        <f t="shared" si="478"/>
        <v>0</v>
      </c>
      <c r="J2543" s="11"/>
      <c r="K2543" s="11"/>
      <c r="L2543">
        <f t="shared" si="479"/>
        <v>0</v>
      </c>
      <c r="M2543" s="5">
        <f t="shared" si="480"/>
        <v>0</v>
      </c>
      <c r="N2543" s="5">
        <f t="shared" si="481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482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477"/>
        <v>6</v>
      </c>
      <c r="I2544" s="7">
        <f t="shared" si="478"/>
        <v>4.9999999999999822</v>
      </c>
      <c r="J2544" s="11">
        <v>0.60416666666666663</v>
      </c>
      <c r="K2544" s="11">
        <v>0.60763888888888884</v>
      </c>
      <c r="L2544">
        <f t="shared" si="479"/>
        <v>6</v>
      </c>
      <c r="M2544" s="5">
        <f t="shared" si="480"/>
        <v>45600.604166666664</v>
      </c>
      <c r="N2544" s="5">
        <f t="shared" si="481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482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477"/>
        <v>6</v>
      </c>
      <c r="I2545" s="7">
        <f t="shared" si="478"/>
        <v>0</v>
      </c>
      <c r="J2545" s="11"/>
      <c r="K2545" s="11"/>
      <c r="L2545">
        <f t="shared" si="479"/>
        <v>0</v>
      </c>
      <c r="M2545" s="5">
        <f t="shared" si="480"/>
        <v>0</v>
      </c>
      <c r="N2545" s="5">
        <f t="shared" si="481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482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477"/>
        <v>6</v>
      </c>
      <c r="I2546" s="7">
        <f t="shared" si="478"/>
        <v>0</v>
      </c>
      <c r="J2546" s="11"/>
      <c r="K2546" s="11"/>
      <c r="L2546">
        <f t="shared" si="479"/>
        <v>0</v>
      </c>
      <c r="M2546" s="5">
        <f t="shared" si="480"/>
        <v>0</v>
      </c>
      <c r="N2546" s="5">
        <f t="shared" si="481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482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477"/>
        <v>6</v>
      </c>
      <c r="I2547" s="7">
        <f t="shared" si="478"/>
        <v>20.000000000000089</v>
      </c>
      <c r="J2547" s="11">
        <v>0.66319444444444442</v>
      </c>
      <c r="K2547" s="11">
        <v>0.67708333333333337</v>
      </c>
      <c r="L2547">
        <f t="shared" si="479"/>
        <v>6</v>
      </c>
      <c r="M2547" s="5">
        <f t="shared" si="480"/>
        <v>45600.663194444445</v>
      </c>
      <c r="N2547" s="5">
        <f t="shared" si="481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482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477"/>
        <v>6</v>
      </c>
      <c r="I2548" s="7">
        <f t="shared" si="478"/>
        <v>15.000000000000107</v>
      </c>
      <c r="J2548" s="11">
        <v>0.76388888888888884</v>
      </c>
      <c r="K2548" s="11">
        <v>0.77430555555555558</v>
      </c>
      <c r="L2548">
        <f t="shared" si="479"/>
        <v>6</v>
      </c>
      <c r="M2548" s="5">
        <f t="shared" si="480"/>
        <v>45600.763888888891</v>
      </c>
      <c r="N2548" s="5">
        <f t="shared" si="481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482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477"/>
        <v>5</v>
      </c>
      <c r="I2549" s="7">
        <f t="shared" si="478"/>
        <v>29.999999999999972</v>
      </c>
      <c r="J2549" s="11">
        <v>0.29166666666666669</v>
      </c>
      <c r="K2549" s="11">
        <v>0.3125</v>
      </c>
      <c r="L2549">
        <f t="shared" si="479"/>
        <v>5</v>
      </c>
      <c r="M2549" s="5">
        <f t="shared" si="480"/>
        <v>45600.291666666664</v>
      </c>
      <c r="N2549" s="5">
        <f t="shared" si="481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482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477"/>
        <v>5</v>
      </c>
      <c r="I2550" s="7">
        <f t="shared" si="478"/>
        <v>130.00000000000003</v>
      </c>
      <c r="J2550" s="11">
        <v>0.84722222222222221</v>
      </c>
      <c r="K2550" s="11">
        <v>0.9375</v>
      </c>
      <c r="L2550">
        <f t="shared" si="479"/>
        <v>5</v>
      </c>
      <c r="M2550" s="5">
        <f t="shared" si="480"/>
        <v>45600.847222222219</v>
      </c>
      <c r="N2550" s="5">
        <f t="shared" si="481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482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477"/>
        <v>5</v>
      </c>
      <c r="I2551" s="7">
        <f t="shared" si="478"/>
        <v>9.9999999999999645</v>
      </c>
      <c r="J2551" s="11">
        <v>0.84027777777777779</v>
      </c>
      <c r="K2551" s="11">
        <v>0.84722222222222221</v>
      </c>
      <c r="L2551">
        <f t="shared" si="479"/>
        <v>5</v>
      </c>
      <c r="M2551" s="5">
        <f t="shared" si="480"/>
        <v>45600.840277777781</v>
      </c>
      <c r="N2551" s="5">
        <f t="shared" si="481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482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477"/>
        <v>4</v>
      </c>
      <c r="I2552" s="7">
        <f t="shared" si="478"/>
        <v>0</v>
      </c>
      <c r="L2552">
        <f t="shared" si="479"/>
        <v>0</v>
      </c>
      <c r="M2552" s="5">
        <f t="shared" si="480"/>
        <v>0</v>
      </c>
      <c r="N2552" s="5">
        <f t="shared" si="481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482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477"/>
        <v>4</v>
      </c>
      <c r="I2553" s="7">
        <f t="shared" si="478"/>
        <v>0</v>
      </c>
      <c r="L2553">
        <f t="shared" si="479"/>
        <v>0</v>
      </c>
      <c r="M2553" s="5">
        <f t="shared" si="480"/>
        <v>0</v>
      </c>
      <c r="N2553" s="5">
        <f t="shared" si="481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482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477"/>
        <v>4</v>
      </c>
      <c r="I2554" s="7">
        <f t="shared" si="478"/>
        <v>0</v>
      </c>
      <c r="J2554" s="11"/>
      <c r="K2554" s="11"/>
      <c r="L2554">
        <f t="shared" si="479"/>
        <v>0</v>
      </c>
      <c r="M2554" s="5">
        <f t="shared" si="480"/>
        <v>0</v>
      </c>
      <c r="N2554" s="5">
        <f t="shared" si="481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482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477"/>
        <v>4</v>
      </c>
      <c r="I2555" s="7">
        <f t="shared" si="478"/>
        <v>25.000000000000071</v>
      </c>
      <c r="J2555" s="11">
        <v>0.625</v>
      </c>
      <c r="K2555" s="11">
        <v>0.64236111111111116</v>
      </c>
      <c r="L2555">
        <f t="shared" si="479"/>
        <v>4</v>
      </c>
      <c r="M2555" s="5">
        <f t="shared" si="480"/>
        <v>45600.625</v>
      </c>
      <c r="N2555" s="5">
        <f t="shared" si="481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482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477"/>
        <v>4</v>
      </c>
      <c r="I2556" s="7">
        <f t="shared" si="478"/>
        <v>0</v>
      </c>
      <c r="J2556" s="11"/>
      <c r="K2556" s="11"/>
      <c r="L2556">
        <f t="shared" si="479"/>
        <v>0</v>
      </c>
      <c r="M2556" s="5">
        <f t="shared" si="480"/>
        <v>0</v>
      </c>
      <c r="N2556" s="5">
        <f t="shared" si="481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482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477"/>
        <v>4</v>
      </c>
      <c r="I2557" s="7">
        <f t="shared" si="478"/>
        <v>0</v>
      </c>
      <c r="J2557" s="11"/>
      <c r="K2557" s="11"/>
      <c r="L2557">
        <f t="shared" si="479"/>
        <v>0</v>
      </c>
      <c r="M2557" s="5">
        <f t="shared" si="480"/>
        <v>0</v>
      </c>
      <c r="N2557" s="5">
        <f t="shared" si="481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482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477"/>
        <v>4</v>
      </c>
      <c r="I2558" s="7">
        <f t="shared" si="478"/>
        <v>0</v>
      </c>
      <c r="J2558" s="11"/>
      <c r="K2558" s="11"/>
      <c r="L2558">
        <f t="shared" si="479"/>
        <v>0</v>
      </c>
      <c r="M2558" s="5">
        <f t="shared" si="480"/>
        <v>0</v>
      </c>
      <c r="N2558" s="5">
        <f t="shared" si="481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482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477"/>
        <v>3</v>
      </c>
      <c r="I2559" s="7">
        <f t="shared" si="478"/>
        <v>0</v>
      </c>
      <c r="J2559" s="11"/>
      <c r="K2559" s="11"/>
      <c r="L2559">
        <f t="shared" si="479"/>
        <v>0</v>
      </c>
      <c r="M2559" s="5">
        <f t="shared" si="480"/>
        <v>0</v>
      </c>
      <c r="N2559" s="5">
        <f t="shared" si="481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482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477"/>
        <v>3</v>
      </c>
      <c r="I2560" s="7">
        <f t="shared" si="478"/>
        <v>90</v>
      </c>
      <c r="J2560" s="11">
        <v>0.42708333333333331</v>
      </c>
      <c r="K2560" s="11">
        <v>0.48958333333333331</v>
      </c>
      <c r="L2560">
        <f t="shared" si="479"/>
        <v>3</v>
      </c>
      <c r="M2560" s="5">
        <f t="shared" si="480"/>
        <v>45600.427083333336</v>
      </c>
      <c r="N2560" s="5">
        <f t="shared" si="481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482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477"/>
        <v>3</v>
      </c>
      <c r="I2561" s="7">
        <f t="shared" si="478"/>
        <v>90</v>
      </c>
      <c r="J2561" s="11">
        <v>0.59375</v>
      </c>
      <c r="K2561" s="11">
        <v>0.65625</v>
      </c>
      <c r="L2561">
        <f t="shared" si="479"/>
        <v>3</v>
      </c>
      <c r="M2561" s="5">
        <f t="shared" si="480"/>
        <v>45600.59375</v>
      </c>
      <c r="N2561" s="5">
        <f t="shared" si="481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482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477"/>
        <v>3</v>
      </c>
      <c r="I2562" s="7">
        <f t="shared" si="478"/>
        <v>90</v>
      </c>
      <c r="J2562" s="11">
        <v>0.67708333333333337</v>
      </c>
      <c r="K2562" s="11">
        <v>0.73958333333333337</v>
      </c>
      <c r="L2562">
        <f t="shared" si="479"/>
        <v>3</v>
      </c>
      <c r="M2562" s="5">
        <f t="shared" si="480"/>
        <v>45600.677083333336</v>
      </c>
      <c r="N2562" s="5">
        <f t="shared" si="481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482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477"/>
        <v>2</v>
      </c>
      <c r="I2563" s="7">
        <f t="shared" si="478"/>
        <v>0</v>
      </c>
      <c r="J2563" s="11"/>
      <c r="K2563" s="11"/>
      <c r="L2563">
        <f t="shared" si="479"/>
        <v>0</v>
      </c>
      <c r="M2563" s="5">
        <f t="shared" si="480"/>
        <v>0</v>
      </c>
      <c r="N2563" s="5">
        <f t="shared" si="481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482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477"/>
        <v>2</v>
      </c>
      <c r="I2564" s="7">
        <f t="shared" si="478"/>
        <v>0</v>
      </c>
      <c r="J2564" s="11"/>
      <c r="K2564" s="11"/>
      <c r="L2564">
        <f t="shared" si="479"/>
        <v>0</v>
      </c>
      <c r="M2564" s="5">
        <f t="shared" si="480"/>
        <v>0</v>
      </c>
      <c r="N2564" s="5">
        <f t="shared" si="481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482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477"/>
        <v>2</v>
      </c>
      <c r="I2565" s="7">
        <f t="shared" si="478"/>
        <v>0</v>
      </c>
      <c r="J2565" s="11"/>
      <c r="K2565" s="11"/>
      <c r="L2565">
        <f t="shared" si="479"/>
        <v>0</v>
      </c>
      <c r="M2565" s="5">
        <f t="shared" si="480"/>
        <v>0</v>
      </c>
      <c r="N2565" s="5">
        <f t="shared" si="481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482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483">ROUND(E2566*(1/(F2566/60)),0)</f>
        <v>2</v>
      </c>
      <c r="I2566" s="7">
        <f t="shared" ref="I2566:I2597" si="484">IF(J2566=0, 0, (K2566-J2566)*1440)</f>
        <v>0</v>
      </c>
      <c r="J2566" s="11"/>
      <c r="K2566" s="11"/>
      <c r="L2566">
        <f t="shared" ref="L2566:L2597" si="485">IF(I2566&gt;0, G2566, 0)</f>
        <v>0</v>
      </c>
      <c r="M2566" s="5">
        <f t="shared" ref="M2566:M2597" si="486">IF(I2566=0,0,A2566+J2566)</f>
        <v>0</v>
      </c>
      <c r="N2566" s="5">
        <f t="shared" ref="N2566:N2597" si="487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488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483"/>
        <v>2</v>
      </c>
      <c r="I2567" s="7">
        <f t="shared" si="484"/>
        <v>0</v>
      </c>
      <c r="J2567" s="11"/>
      <c r="K2567" s="11"/>
      <c r="L2567">
        <f t="shared" si="485"/>
        <v>0</v>
      </c>
      <c r="M2567" s="5">
        <f t="shared" si="486"/>
        <v>0</v>
      </c>
      <c r="N2567" s="5">
        <f t="shared" si="487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488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483"/>
        <v>2</v>
      </c>
      <c r="I2568" s="7">
        <f t="shared" si="484"/>
        <v>0</v>
      </c>
      <c r="J2568" s="11"/>
      <c r="K2568" s="11"/>
      <c r="L2568">
        <f t="shared" si="485"/>
        <v>0</v>
      </c>
      <c r="M2568" s="5">
        <f t="shared" si="486"/>
        <v>0</v>
      </c>
      <c r="N2568" s="5">
        <f t="shared" si="487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488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483"/>
        <v>2</v>
      </c>
      <c r="I2569" s="7">
        <f t="shared" si="484"/>
        <v>0</v>
      </c>
      <c r="J2569" s="11"/>
      <c r="K2569" s="11"/>
      <c r="L2569">
        <f t="shared" si="485"/>
        <v>0</v>
      </c>
      <c r="M2569" s="5">
        <f t="shared" si="486"/>
        <v>0</v>
      </c>
      <c r="N2569" s="5">
        <f t="shared" si="487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488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483"/>
        <v>2</v>
      </c>
      <c r="I2570" s="7">
        <f t="shared" si="484"/>
        <v>0</v>
      </c>
      <c r="J2570" s="11"/>
      <c r="K2570" s="11"/>
      <c r="L2570">
        <f t="shared" si="485"/>
        <v>0</v>
      </c>
      <c r="M2570" s="5">
        <f t="shared" si="486"/>
        <v>0</v>
      </c>
      <c r="N2570" s="5">
        <f t="shared" si="487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488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483"/>
        <v>2</v>
      </c>
      <c r="I2571" s="7">
        <f t="shared" si="484"/>
        <v>0</v>
      </c>
      <c r="J2571" s="11"/>
      <c r="K2571" s="11"/>
      <c r="L2571">
        <f t="shared" si="485"/>
        <v>0</v>
      </c>
      <c r="M2571" s="5">
        <f t="shared" si="486"/>
        <v>0</v>
      </c>
      <c r="N2571" s="5">
        <f t="shared" si="487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488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483"/>
        <v>0</v>
      </c>
      <c r="I2572" s="7">
        <f t="shared" si="484"/>
        <v>9.9999999999999645</v>
      </c>
      <c r="J2572" s="11">
        <v>0.5</v>
      </c>
      <c r="K2572" s="11">
        <v>0.50694444444444442</v>
      </c>
      <c r="L2572">
        <f t="shared" si="485"/>
        <v>0</v>
      </c>
      <c r="M2572" s="5">
        <f t="shared" si="486"/>
        <v>45600.5</v>
      </c>
      <c r="N2572" s="5">
        <f t="shared" si="487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488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483"/>
        <v>0</v>
      </c>
      <c r="I2573" s="7">
        <f t="shared" si="484"/>
        <v>20.000000000000089</v>
      </c>
      <c r="J2573" s="11">
        <v>0.82638888888888884</v>
      </c>
      <c r="K2573" s="11">
        <v>0.84027777777777779</v>
      </c>
      <c r="L2573">
        <f t="shared" si="485"/>
        <v>0</v>
      </c>
      <c r="M2573" s="5">
        <f t="shared" si="486"/>
        <v>45600.826388888891</v>
      </c>
      <c r="N2573" s="5">
        <f t="shared" si="487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488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483"/>
        <v>0</v>
      </c>
      <c r="I2574" s="7">
        <f t="shared" si="484"/>
        <v>20.000000000000007</v>
      </c>
      <c r="J2574" s="11">
        <v>0.31944444444444442</v>
      </c>
      <c r="K2574" s="11">
        <v>0.33333333333333331</v>
      </c>
      <c r="L2574">
        <f t="shared" si="485"/>
        <v>0</v>
      </c>
      <c r="M2574" s="5">
        <f t="shared" si="486"/>
        <v>45600.319444444445</v>
      </c>
      <c r="N2574" s="5">
        <f t="shared" si="487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488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483"/>
        <v>16</v>
      </c>
      <c r="I2575" s="7">
        <f t="shared" si="484"/>
        <v>0</v>
      </c>
      <c r="J2575" s="11"/>
      <c r="K2575" s="11"/>
      <c r="L2575">
        <f t="shared" si="485"/>
        <v>0</v>
      </c>
      <c r="M2575" s="5">
        <f t="shared" si="486"/>
        <v>0</v>
      </c>
      <c r="N2575" s="5">
        <f t="shared" si="487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488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483"/>
        <v>12</v>
      </c>
      <c r="H2576" s="12">
        <f>F2576*(1/(G2576/60))</f>
        <v>100</v>
      </c>
      <c r="I2576" s="7">
        <f t="shared" si="484"/>
        <v>4.9999999999999822</v>
      </c>
      <c r="J2576" s="11">
        <v>0.35416666666666669</v>
      </c>
      <c r="K2576" s="11">
        <v>0.3576388888888889</v>
      </c>
      <c r="L2576">
        <f t="shared" si="485"/>
        <v>12</v>
      </c>
      <c r="M2576" s="5">
        <f t="shared" si="486"/>
        <v>45601.354166666664</v>
      </c>
      <c r="N2576" s="5">
        <f t="shared" si="487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488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483"/>
        <v>12</v>
      </c>
      <c r="I2577" s="7">
        <f t="shared" si="484"/>
        <v>0</v>
      </c>
      <c r="L2577">
        <f t="shared" si="485"/>
        <v>0</v>
      </c>
      <c r="M2577" s="5">
        <f t="shared" si="486"/>
        <v>0</v>
      </c>
      <c r="N2577" s="5">
        <f t="shared" si="487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488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483"/>
        <v>12</v>
      </c>
      <c r="I2578" s="7">
        <f t="shared" si="484"/>
        <v>0</v>
      </c>
      <c r="J2578" s="11"/>
      <c r="K2578" s="11"/>
      <c r="L2578">
        <f t="shared" si="485"/>
        <v>0</v>
      </c>
      <c r="M2578" s="5">
        <f t="shared" si="486"/>
        <v>0</v>
      </c>
      <c r="N2578" s="5">
        <f t="shared" si="487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488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483"/>
        <v>12</v>
      </c>
      <c r="I2579" s="7">
        <f t="shared" si="484"/>
        <v>0</v>
      </c>
      <c r="J2579" s="11"/>
      <c r="K2579" s="11"/>
      <c r="L2579">
        <f t="shared" si="485"/>
        <v>0</v>
      </c>
      <c r="M2579" s="5">
        <f t="shared" si="486"/>
        <v>0</v>
      </c>
      <c r="N2579" s="5">
        <f t="shared" si="487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488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483"/>
        <v>9</v>
      </c>
      <c r="I2580" s="7">
        <f t="shared" si="484"/>
        <v>0</v>
      </c>
      <c r="J2580" s="11"/>
      <c r="K2580" s="11"/>
      <c r="L2580">
        <f t="shared" si="485"/>
        <v>0</v>
      </c>
      <c r="M2580" s="5">
        <f t="shared" si="486"/>
        <v>0</v>
      </c>
      <c r="N2580" s="5">
        <f t="shared" si="487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488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483"/>
        <v>8</v>
      </c>
      <c r="I2581" s="7">
        <f t="shared" si="484"/>
        <v>0</v>
      </c>
      <c r="J2581" s="11"/>
      <c r="K2581" s="11"/>
      <c r="L2581">
        <f t="shared" si="485"/>
        <v>0</v>
      </c>
      <c r="M2581" s="5">
        <f t="shared" si="486"/>
        <v>0</v>
      </c>
      <c r="N2581" s="5">
        <f t="shared" si="487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488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483"/>
        <v>6</v>
      </c>
      <c r="I2582" s="7">
        <f t="shared" si="484"/>
        <v>0</v>
      </c>
      <c r="J2582" s="11"/>
      <c r="K2582" s="11"/>
      <c r="L2582">
        <f t="shared" si="485"/>
        <v>0</v>
      </c>
      <c r="M2582" s="5">
        <f t="shared" si="486"/>
        <v>0</v>
      </c>
      <c r="N2582" s="5">
        <f t="shared" si="487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488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483"/>
        <v>6</v>
      </c>
      <c r="I2583" s="7">
        <f t="shared" si="484"/>
        <v>0</v>
      </c>
      <c r="J2583" s="11"/>
      <c r="K2583" s="11"/>
      <c r="L2583">
        <f t="shared" si="485"/>
        <v>0</v>
      </c>
      <c r="M2583" s="5">
        <f t="shared" si="486"/>
        <v>0</v>
      </c>
      <c r="N2583" s="5">
        <f t="shared" si="487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488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483"/>
        <v>6</v>
      </c>
      <c r="I2584" s="7">
        <f t="shared" si="484"/>
        <v>0</v>
      </c>
      <c r="J2584" s="11"/>
      <c r="K2584" s="11"/>
      <c r="L2584">
        <f t="shared" si="485"/>
        <v>0</v>
      </c>
      <c r="M2584" s="5">
        <f t="shared" si="486"/>
        <v>0</v>
      </c>
      <c r="N2584" s="5">
        <f t="shared" si="487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488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483"/>
        <v>6</v>
      </c>
      <c r="I2585" s="7">
        <f t="shared" si="484"/>
        <v>0</v>
      </c>
      <c r="J2585" s="11"/>
      <c r="K2585" s="11"/>
      <c r="L2585">
        <f t="shared" si="485"/>
        <v>0</v>
      </c>
      <c r="M2585" s="5">
        <f t="shared" si="486"/>
        <v>0</v>
      </c>
      <c r="N2585" s="5">
        <f t="shared" si="487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488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483"/>
        <v>6</v>
      </c>
      <c r="I2586" s="7">
        <f t="shared" si="484"/>
        <v>0</v>
      </c>
      <c r="J2586" s="11"/>
      <c r="K2586" s="11"/>
      <c r="L2586">
        <f t="shared" si="485"/>
        <v>0</v>
      </c>
      <c r="M2586" s="5">
        <f t="shared" si="486"/>
        <v>0</v>
      </c>
      <c r="N2586" s="5">
        <f t="shared" si="487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488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483"/>
        <v>6</v>
      </c>
      <c r="I2587" s="7">
        <f t="shared" si="484"/>
        <v>0</v>
      </c>
      <c r="J2587" s="11"/>
      <c r="K2587" s="11"/>
      <c r="L2587">
        <f t="shared" si="485"/>
        <v>0</v>
      </c>
      <c r="M2587" s="5">
        <f t="shared" si="486"/>
        <v>0</v>
      </c>
      <c r="N2587" s="5">
        <f t="shared" si="487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488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483"/>
        <v>6</v>
      </c>
      <c r="I2588" s="7">
        <f t="shared" si="484"/>
        <v>4.9999999999999822</v>
      </c>
      <c r="J2588" s="11">
        <v>0.30555555555555558</v>
      </c>
      <c r="K2588" s="11">
        <v>0.30902777777777779</v>
      </c>
      <c r="L2588">
        <f t="shared" si="485"/>
        <v>6</v>
      </c>
      <c r="M2588" s="5">
        <f t="shared" si="486"/>
        <v>45601.305555555555</v>
      </c>
      <c r="N2588" s="5">
        <f t="shared" si="487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488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483"/>
        <v>5</v>
      </c>
      <c r="I2589" s="7">
        <f t="shared" si="484"/>
        <v>14.999999999999947</v>
      </c>
      <c r="J2589" s="11">
        <v>0.29166666666666669</v>
      </c>
      <c r="K2589" s="11">
        <v>0.30208333333333331</v>
      </c>
      <c r="L2589">
        <f t="shared" si="485"/>
        <v>5</v>
      </c>
      <c r="M2589" s="5">
        <f t="shared" si="486"/>
        <v>45601.291666666664</v>
      </c>
      <c r="N2589" s="5">
        <f t="shared" si="487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488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483"/>
        <v>5</v>
      </c>
      <c r="I2590" s="7">
        <f t="shared" si="484"/>
        <v>239.99999999999994</v>
      </c>
      <c r="J2590" s="11">
        <v>0.77083333333333337</v>
      </c>
      <c r="K2590" s="11">
        <v>0.9375</v>
      </c>
      <c r="L2590">
        <f t="shared" si="485"/>
        <v>5</v>
      </c>
      <c r="M2590" s="5">
        <f t="shared" si="486"/>
        <v>45601.770833333336</v>
      </c>
      <c r="N2590" s="5">
        <f t="shared" si="487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488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483"/>
        <v>5</v>
      </c>
      <c r="I2591" s="7">
        <f t="shared" si="484"/>
        <v>15.000000000000027</v>
      </c>
      <c r="J2591" s="11">
        <v>0.3125</v>
      </c>
      <c r="K2591" s="11">
        <v>0.32291666666666669</v>
      </c>
      <c r="L2591">
        <f t="shared" si="485"/>
        <v>5</v>
      </c>
      <c r="M2591" s="5">
        <f t="shared" si="486"/>
        <v>45601.3125</v>
      </c>
      <c r="N2591" s="5">
        <f t="shared" si="487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488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483"/>
        <v>5</v>
      </c>
      <c r="I2592" s="7">
        <f t="shared" si="484"/>
        <v>0</v>
      </c>
      <c r="L2592">
        <f t="shared" si="485"/>
        <v>0</v>
      </c>
      <c r="M2592" s="5">
        <f t="shared" si="486"/>
        <v>0</v>
      </c>
      <c r="N2592" s="5">
        <f t="shared" si="487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488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483"/>
        <v>4</v>
      </c>
      <c r="I2593" s="7">
        <f t="shared" si="484"/>
        <v>0</v>
      </c>
      <c r="L2593">
        <f t="shared" si="485"/>
        <v>0</v>
      </c>
      <c r="M2593" s="5">
        <f t="shared" si="486"/>
        <v>0</v>
      </c>
      <c r="N2593" s="5">
        <f t="shared" si="487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488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483"/>
        <v>4</v>
      </c>
      <c r="I2594" s="7">
        <f t="shared" si="484"/>
        <v>0</v>
      </c>
      <c r="J2594" s="11"/>
      <c r="K2594" s="11"/>
      <c r="L2594">
        <f t="shared" si="485"/>
        <v>0</v>
      </c>
      <c r="M2594" s="5">
        <f t="shared" si="486"/>
        <v>0</v>
      </c>
      <c r="N2594" s="5">
        <f t="shared" si="487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488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483"/>
        <v>4</v>
      </c>
      <c r="I2595" s="7">
        <f t="shared" si="484"/>
        <v>0</v>
      </c>
      <c r="J2595" s="11"/>
      <c r="K2595" s="11"/>
      <c r="L2595">
        <f t="shared" si="485"/>
        <v>0</v>
      </c>
      <c r="M2595" s="5">
        <f t="shared" si="486"/>
        <v>0</v>
      </c>
      <c r="N2595" s="5">
        <f t="shared" si="487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488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483"/>
        <v>4</v>
      </c>
      <c r="I2596" s="7">
        <f t="shared" si="484"/>
        <v>0</v>
      </c>
      <c r="J2596" s="11"/>
      <c r="K2596" s="11"/>
      <c r="L2596">
        <f t="shared" si="485"/>
        <v>0</v>
      </c>
      <c r="M2596" s="5">
        <f t="shared" si="486"/>
        <v>0</v>
      </c>
      <c r="N2596" s="5">
        <f t="shared" si="487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488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483"/>
        <v>4</v>
      </c>
      <c r="I2597" s="7">
        <f t="shared" si="484"/>
        <v>0</v>
      </c>
      <c r="J2597" s="11"/>
      <c r="K2597" s="11"/>
      <c r="L2597">
        <f t="shared" si="485"/>
        <v>0</v>
      </c>
      <c r="M2597" s="5">
        <f t="shared" si="486"/>
        <v>0</v>
      </c>
      <c r="N2597" s="5">
        <f t="shared" si="487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488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489">ROUND(E2598*(1/(F2598/60)),0)</f>
        <v>4</v>
      </c>
      <c r="I2598" s="7">
        <f t="shared" ref="I2598:I2618" si="490">IF(J2598=0, 0, (K2598-J2598)*1440)</f>
        <v>0</v>
      </c>
      <c r="J2598" s="11"/>
      <c r="K2598" s="11"/>
      <c r="L2598">
        <f t="shared" ref="L2598:L2618" si="491">IF(I2598&gt;0, G2598, 0)</f>
        <v>0</v>
      </c>
      <c r="M2598" s="5">
        <f t="shared" ref="M2598:M2618" si="492">IF(I2598=0,0,A2598+J2598)</f>
        <v>0</v>
      </c>
      <c r="N2598" s="5">
        <f t="shared" ref="N2598:N2618" si="493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494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489"/>
        <v>3</v>
      </c>
      <c r="I2599" s="7">
        <f t="shared" si="490"/>
        <v>0</v>
      </c>
      <c r="J2599" s="11"/>
      <c r="K2599" s="11"/>
      <c r="L2599">
        <f t="shared" si="491"/>
        <v>0</v>
      </c>
      <c r="M2599" s="5">
        <f t="shared" si="492"/>
        <v>0</v>
      </c>
      <c r="N2599" s="5">
        <f t="shared" si="493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494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489"/>
        <v>3</v>
      </c>
      <c r="I2600" s="7">
        <f t="shared" si="490"/>
        <v>0</v>
      </c>
      <c r="J2600" s="11"/>
      <c r="K2600" s="11"/>
      <c r="L2600">
        <f t="shared" si="491"/>
        <v>0</v>
      </c>
      <c r="M2600" s="5">
        <f t="shared" si="492"/>
        <v>0</v>
      </c>
      <c r="N2600" s="5">
        <f t="shared" si="493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494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489"/>
        <v>3</v>
      </c>
      <c r="I2601" s="7">
        <f t="shared" si="490"/>
        <v>90</v>
      </c>
      <c r="J2601" s="11">
        <v>0.35416666666666669</v>
      </c>
      <c r="K2601" s="11">
        <v>0.41666666666666669</v>
      </c>
      <c r="L2601">
        <f t="shared" si="491"/>
        <v>3</v>
      </c>
      <c r="M2601" s="5">
        <f t="shared" si="492"/>
        <v>45601.354166666664</v>
      </c>
      <c r="N2601" s="5">
        <f t="shared" si="493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494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489"/>
        <v>3</v>
      </c>
      <c r="I2602" s="7">
        <f t="shared" si="490"/>
        <v>90</v>
      </c>
      <c r="J2602" s="11">
        <v>0.42708333333333331</v>
      </c>
      <c r="K2602" s="11">
        <v>0.48958333333333331</v>
      </c>
      <c r="L2602">
        <f t="shared" si="491"/>
        <v>3</v>
      </c>
      <c r="M2602" s="5">
        <f t="shared" si="492"/>
        <v>45601.427083333336</v>
      </c>
      <c r="N2602" s="5">
        <f t="shared" si="493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494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489"/>
        <v>3</v>
      </c>
      <c r="I2603" s="7">
        <f t="shared" si="490"/>
        <v>90</v>
      </c>
      <c r="J2603" s="11">
        <v>0.51041666666666663</v>
      </c>
      <c r="K2603" s="11">
        <v>0.57291666666666663</v>
      </c>
      <c r="L2603">
        <f t="shared" si="491"/>
        <v>3</v>
      </c>
      <c r="M2603" s="5">
        <f t="shared" si="492"/>
        <v>45601.510416666664</v>
      </c>
      <c r="N2603" s="5">
        <f t="shared" si="493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494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489"/>
        <v>3</v>
      </c>
      <c r="I2604" s="7">
        <f t="shared" si="490"/>
        <v>90</v>
      </c>
      <c r="J2604" s="11">
        <v>0.67708333333333337</v>
      </c>
      <c r="K2604" s="11">
        <v>0.73958333333333337</v>
      </c>
      <c r="L2604">
        <f t="shared" si="491"/>
        <v>3</v>
      </c>
      <c r="M2604" s="5">
        <f t="shared" si="492"/>
        <v>45601.677083333336</v>
      </c>
      <c r="N2604" s="5">
        <f t="shared" si="493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494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489"/>
        <v>3</v>
      </c>
      <c r="I2605" s="7">
        <f t="shared" si="490"/>
        <v>90</v>
      </c>
      <c r="J2605" s="11">
        <v>0.59375</v>
      </c>
      <c r="K2605" s="11">
        <v>0.65625</v>
      </c>
      <c r="L2605">
        <f t="shared" si="491"/>
        <v>3</v>
      </c>
      <c r="M2605" s="5">
        <f t="shared" si="492"/>
        <v>45601.59375</v>
      </c>
      <c r="N2605" s="5">
        <f t="shared" si="493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494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489"/>
        <v>2</v>
      </c>
      <c r="I2606" s="7">
        <f t="shared" si="490"/>
        <v>0</v>
      </c>
      <c r="J2606" s="11"/>
      <c r="K2606" s="11"/>
      <c r="L2606">
        <f t="shared" si="491"/>
        <v>0</v>
      </c>
      <c r="M2606" s="5">
        <f t="shared" si="492"/>
        <v>0</v>
      </c>
      <c r="N2606" s="5">
        <f t="shared" si="493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494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489"/>
        <v>2</v>
      </c>
      <c r="I2607" s="7">
        <f t="shared" si="490"/>
        <v>0</v>
      </c>
      <c r="J2607" s="11"/>
      <c r="K2607" s="11"/>
      <c r="L2607">
        <f t="shared" si="491"/>
        <v>0</v>
      </c>
      <c r="M2607" s="5">
        <f t="shared" si="492"/>
        <v>0</v>
      </c>
      <c r="N2607" s="5">
        <f t="shared" si="493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494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489"/>
        <v>2</v>
      </c>
      <c r="I2608" s="7">
        <f t="shared" si="490"/>
        <v>0</v>
      </c>
      <c r="J2608" s="11"/>
      <c r="K2608" s="11"/>
      <c r="L2608">
        <f t="shared" si="491"/>
        <v>0</v>
      </c>
      <c r="M2608" s="5">
        <f t="shared" si="492"/>
        <v>0</v>
      </c>
      <c r="N2608" s="5">
        <f t="shared" si="493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494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489"/>
        <v>2</v>
      </c>
      <c r="I2609" s="7">
        <f t="shared" si="490"/>
        <v>0</v>
      </c>
      <c r="J2609" s="11"/>
      <c r="K2609" s="11"/>
      <c r="L2609">
        <f t="shared" si="491"/>
        <v>0</v>
      </c>
      <c r="M2609" s="5">
        <f t="shared" si="492"/>
        <v>0</v>
      </c>
      <c r="N2609" s="5">
        <f t="shared" si="493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494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489"/>
        <v>2</v>
      </c>
      <c r="I2610" s="7">
        <f t="shared" si="490"/>
        <v>0</v>
      </c>
      <c r="J2610" s="11"/>
      <c r="K2610" s="11"/>
      <c r="L2610">
        <f t="shared" si="491"/>
        <v>0</v>
      </c>
      <c r="M2610" s="5">
        <f t="shared" si="492"/>
        <v>0</v>
      </c>
      <c r="N2610" s="5">
        <f t="shared" si="493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494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489"/>
        <v>2</v>
      </c>
      <c r="I2611" s="7">
        <f t="shared" si="490"/>
        <v>0</v>
      </c>
      <c r="J2611" s="11"/>
      <c r="K2611" s="11"/>
      <c r="L2611">
        <f t="shared" si="491"/>
        <v>0</v>
      </c>
      <c r="M2611" s="5">
        <f t="shared" si="492"/>
        <v>0</v>
      </c>
      <c r="N2611" s="5">
        <f t="shared" si="493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494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489"/>
        <v>2</v>
      </c>
      <c r="I2612" s="7">
        <f t="shared" si="490"/>
        <v>0</v>
      </c>
      <c r="J2612" s="11"/>
      <c r="K2612" s="11"/>
      <c r="L2612">
        <f t="shared" si="491"/>
        <v>0</v>
      </c>
      <c r="M2612" s="5">
        <f t="shared" si="492"/>
        <v>0</v>
      </c>
      <c r="N2612" s="5">
        <f t="shared" si="493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494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489"/>
        <v>2</v>
      </c>
      <c r="I2613" s="7">
        <f t="shared" si="490"/>
        <v>0</v>
      </c>
      <c r="J2613" s="11"/>
      <c r="K2613" s="11"/>
      <c r="L2613">
        <f t="shared" si="491"/>
        <v>0</v>
      </c>
      <c r="M2613" s="5">
        <f t="shared" si="492"/>
        <v>0</v>
      </c>
      <c r="N2613" s="5">
        <f t="shared" si="493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494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489"/>
        <v>2</v>
      </c>
      <c r="I2614" s="7">
        <f t="shared" si="490"/>
        <v>0</v>
      </c>
      <c r="J2614" s="11"/>
      <c r="K2614" s="11"/>
      <c r="L2614">
        <f t="shared" si="491"/>
        <v>0</v>
      </c>
      <c r="M2614" s="5">
        <f t="shared" si="492"/>
        <v>0</v>
      </c>
      <c r="N2614" s="5">
        <f t="shared" si="493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494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489"/>
        <v>0</v>
      </c>
      <c r="I2615" s="7">
        <f t="shared" si="490"/>
        <v>19.999999999999929</v>
      </c>
      <c r="J2615" s="11">
        <v>0.49305555555555558</v>
      </c>
      <c r="K2615" s="11">
        <v>0.50694444444444442</v>
      </c>
      <c r="L2615">
        <f t="shared" si="491"/>
        <v>0</v>
      </c>
      <c r="M2615" s="5">
        <f t="shared" si="492"/>
        <v>45601.493055555555</v>
      </c>
      <c r="N2615" s="5">
        <f t="shared" si="493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494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489"/>
        <v>0</v>
      </c>
      <c r="I2616" s="7">
        <f t="shared" si="490"/>
        <v>0</v>
      </c>
      <c r="J2616" s="11"/>
      <c r="K2616" s="11"/>
      <c r="L2616">
        <f t="shared" si="491"/>
        <v>0</v>
      </c>
      <c r="M2616" s="5">
        <f t="shared" si="492"/>
        <v>0</v>
      </c>
      <c r="N2616" s="5">
        <f t="shared" si="493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494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489"/>
        <v>0</v>
      </c>
      <c r="I2617" s="7">
        <f t="shared" si="490"/>
        <v>5.0000000000000622</v>
      </c>
      <c r="J2617" s="11">
        <v>0.28819444444444442</v>
      </c>
      <c r="K2617" s="11">
        <v>0.29166666666666669</v>
      </c>
      <c r="L2617">
        <f t="shared" si="491"/>
        <v>0</v>
      </c>
      <c r="M2617" s="5">
        <f t="shared" si="492"/>
        <v>45601.288194444445</v>
      </c>
      <c r="N2617" s="5">
        <f t="shared" si="493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494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489"/>
        <v>2</v>
      </c>
      <c r="I2618" s="7">
        <f t="shared" si="490"/>
        <v>20.000000000000089</v>
      </c>
      <c r="J2618" s="11">
        <v>0.57638888888888884</v>
      </c>
      <c r="K2618" s="11">
        <v>0.59027777777777779</v>
      </c>
      <c r="L2618">
        <f t="shared" si="491"/>
        <v>2</v>
      </c>
      <c r="M2618" s="5">
        <f t="shared" si="492"/>
        <v>45601.576388888891</v>
      </c>
      <c r="N2618" s="5">
        <f t="shared" si="493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494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495">ROUND(E2620*(1/(F2620/60)),0)</f>
        <v>16</v>
      </c>
      <c r="I2620" s="7">
        <f t="shared" ref="I2620:I2659" si="496">IF(J2620=0, 0, (K2620-J2620)*1440)</f>
        <v>0</v>
      </c>
      <c r="J2620" s="11"/>
      <c r="K2620" s="11"/>
      <c r="L2620">
        <f t="shared" ref="L2620:L2659" si="497">IF(I2620&gt;0, G2620, 0)</f>
        <v>0</v>
      </c>
      <c r="M2620" s="5">
        <f t="shared" ref="M2620:M2659" si="498">IF(I2620=0,0,A2620+J2620)</f>
        <v>0</v>
      </c>
      <c r="N2620" s="5">
        <f t="shared" ref="N2620:N2659" si="499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500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495"/>
        <v>12</v>
      </c>
      <c r="H2621" s="12">
        <f>F2621*(1/(G2621/60))</f>
        <v>100</v>
      </c>
      <c r="I2621" s="7">
        <f t="shared" si="496"/>
        <v>9.9999999999999645</v>
      </c>
      <c r="J2621" s="11">
        <v>0.46180555555555558</v>
      </c>
      <c r="K2621" s="11">
        <v>0.46875</v>
      </c>
      <c r="L2621">
        <f t="shared" si="497"/>
        <v>12</v>
      </c>
      <c r="M2621" s="5">
        <f t="shared" si="498"/>
        <v>45604.461805555555</v>
      </c>
      <c r="N2621" s="5">
        <f t="shared" si="499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500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495"/>
        <v>12</v>
      </c>
      <c r="I2622" s="7">
        <f t="shared" si="496"/>
        <v>0</v>
      </c>
      <c r="L2622">
        <f t="shared" si="497"/>
        <v>0</v>
      </c>
      <c r="M2622" s="5">
        <f t="shared" si="498"/>
        <v>0</v>
      </c>
      <c r="N2622" s="5">
        <f t="shared" si="499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500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495"/>
        <v>12</v>
      </c>
      <c r="I2623" s="7">
        <f t="shared" si="496"/>
        <v>0</v>
      </c>
      <c r="J2623" s="11"/>
      <c r="K2623" s="11"/>
      <c r="L2623">
        <f t="shared" si="497"/>
        <v>0</v>
      </c>
      <c r="M2623" s="5">
        <f t="shared" si="498"/>
        <v>0</v>
      </c>
      <c r="N2623" s="5">
        <f t="shared" si="499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500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495"/>
        <v>12</v>
      </c>
      <c r="I2624" s="7">
        <f t="shared" si="496"/>
        <v>0</v>
      </c>
      <c r="J2624" s="11"/>
      <c r="K2624" s="11"/>
      <c r="L2624">
        <f t="shared" si="497"/>
        <v>0</v>
      </c>
      <c r="M2624" s="5">
        <f t="shared" si="498"/>
        <v>0</v>
      </c>
      <c r="N2624" s="5">
        <f t="shared" si="499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500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495"/>
        <v>9</v>
      </c>
      <c r="I2625" s="7">
        <f t="shared" si="496"/>
        <v>0</v>
      </c>
      <c r="J2625" s="11"/>
      <c r="K2625" s="11"/>
      <c r="L2625">
        <f t="shared" si="497"/>
        <v>0</v>
      </c>
      <c r="M2625" s="5">
        <f t="shared" si="498"/>
        <v>0</v>
      </c>
      <c r="N2625" s="5">
        <f t="shared" si="499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500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495"/>
        <v>8</v>
      </c>
      <c r="I2626" s="7">
        <f t="shared" si="496"/>
        <v>0</v>
      </c>
      <c r="J2626" s="11"/>
      <c r="K2626" s="11"/>
      <c r="L2626">
        <f t="shared" si="497"/>
        <v>0</v>
      </c>
      <c r="M2626" s="5">
        <f t="shared" si="498"/>
        <v>0</v>
      </c>
      <c r="N2626" s="5">
        <f t="shared" si="499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500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495"/>
        <v>6</v>
      </c>
      <c r="I2627" s="7">
        <f t="shared" si="496"/>
        <v>0</v>
      </c>
      <c r="J2627" s="11"/>
      <c r="K2627" s="11"/>
      <c r="L2627">
        <f t="shared" si="497"/>
        <v>0</v>
      </c>
      <c r="M2627" s="5">
        <f t="shared" si="498"/>
        <v>0</v>
      </c>
      <c r="N2627" s="5">
        <f t="shared" si="499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500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495"/>
        <v>6</v>
      </c>
      <c r="I2628" s="7">
        <f t="shared" si="496"/>
        <v>0</v>
      </c>
      <c r="J2628" s="11"/>
      <c r="K2628" s="11"/>
      <c r="L2628">
        <f t="shared" si="497"/>
        <v>0</v>
      </c>
      <c r="M2628" s="5">
        <f t="shared" si="498"/>
        <v>0</v>
      </c>
      <c r="N2628" s="5">
        <f t="shared" si="499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500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495"/>
        <v>6</v>
      </c>
      <c r="I2629" s="7">
        <f t="shared" si="496"/>
        <v>0</v>
      </c>
      <c r="J2629" s="11"/>
      <c r="K2629" s="11"/>
      <c r="L2629">
        <f t="shared" si="497"/>
        <v>0</v>
      </c>
      <c r="M2629" s="5">
        <f t="shared" si="498"/>
        <v>0</v>
      </c>
      <c r="N2629" s="5">
        <f t="shared" si="499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500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495"/>
        <v>6</v>
      </c>
      <c r="I2630" s="7">
        <f t="shared" si="496"/>
        <v>0</v>
      </c>
      <c r="J2630" s="11"/>
      <c r="K2630" s="11"/>
      <c r="L2630">
        <f t="shared" si="497"/>
        <v>0</v>
      </c>
      <c r="M2630" s="5">
        <f t="shared" si="498"/>
        <v>0</v>
      </c>
      <c r="N2630" s="5">
        <f t="shared" si="499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500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495"/>
        <v>6</v>
      </c>
      <c r="I2631" s="7">
        <f t="shared" si="496"/>
        <v>0</v>
      </c>
      <c r="J2631" s="11"/>
      <c r="K2631" s="11"/>
      <c r="L2631">
        <f t="shared" si="497"/>
        <v>0</v>
      </c>
      <c r="M2631" s="5">
        <f t="shared" si="498"/>
        <v>0</v>
      </c>
      <c r="N2631" s="5">
        <f t="shared" si="499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500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495"/>
        <v>6</v>
      </c>
      <c r="I2632" s="7">
        <f t="shared" si="496"/>
        <v>0</v>
      </c>
      <c r="J2632" s="11"/>
      <c r="K2632" s="11"/>
      <c r="L2632">
        <f t="shared" si="497"/>
        <v>0</v>
      </c>
      <c r="M2632" s="5">
        <f t="shared" si="498"/>
        <v>0</v>
      </c>
      <c r="N2632" s="5">
        <f t="shared" si="499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500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495"/>
        <v>5</v>
      </c>
      <c r="I2633" s="7">
        <f t="shared" si="496"/>
        <v>20.000000000000007</v>
      </c>
      <c r="J2633" s="11">
        <v>0.28472222222222221</v>
      </c>
      <c r="K2633" s="11">
        <v>0.2986111111111111</v>
      </c>
      <c r="L2633">
        <f t="shared" si="497"/>
        <v>5</v>
      </c>
      <c r="M2633" s="5">
        <f t="shared" si="498"/>
        <v>45604.284722222219</v>
      </c>
      <c r="N2633" s="5">
        <f t="shared" si="499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500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495"/>
        <v>5</v>
      </c>
      <c r="I2634" s="7">
        <f t="shared" si="496"/>
        <v>0</v>
      </c>
      <c r="J2634" s="11"/>
      <c r="K2634" s="11"/>
      <c r="L2634">
        <f t="shared" si="497"/>
        <v>0</v>
      </c>
      <c r="M2634" s="5">
        <f t="shared" si="498"/>
        <v>0</v>
      </c>
      <c r="N2634" s="5">
        <f t="shared" si="499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500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495"/>
        <v>5</v>
      </c>
      <c r="I2635" s="7">
        <f t="shared" si="496"/>
        <v>0</v>
      </c>
      <c r="J2635" s="11"/>
      <c r="K2635" s="11"/>
      <c r="L2635">
        <f t="shared" si="497"/>
        <v>0</v>
      </c>
      <c r="M2635" s="5">
        <f t="shared" si="498"/>
        <v>0</v>
      </c>
      <c r="N2635" s="5">
        <f t="shared" si="499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500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495"/>
        <v>5</v>
      </c>
      <c r="I2636" s="7">
        <f t="shared" si="496"/>
        <v>0</v>
      </c>
      <c r="L2636">
        <f t="shared" si="497"/>
        <v>0</v>
      </c>
      <c r="M2636" s="5">
        <f t="shared" si="498"/>
        <v>0</v>
      </c>
      <c r="N2636" s="5">
        <f t="shared" si="499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500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495"/>
        <v>4</v>
      </c>
      <c r="I2637" s="7">
        <f t="shared" si="496"/>
        <v>0</v>
      </c>
      <c r="L2637">
        <f t="shared" si="497"/>
        <v>0</v>
      </c>
      <c r="M2637" s="5">
        <f t="shared" si="498"/>
        <v>0</v>
      </c>
      <c r="N2637" s="5">
        <f t="shared" si="499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500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495"/>
        <v>4</v>
      </c>
      <c r="I2638" s="7">
        <f t="shared" si="496"/>
        <v>0</v>
      </c>
      <c r="J2638" s="11"/>
      <c r="K2638" s="11"/>
      <c r="L2638">
        <f t="shared" si="497"/>
        <v>0</v>
      </c>
      <c r="M2638" s="5">
        <f t="shared" si="498"/>
        <v>0</v>
      </c>
      <c r="N2638" s="5">
        <f t="shared" si="499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500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495"/>
        <v>4</v>
      </c>
      <c r="I2639" s="7">
        <f t="shared" si="496"/>
        <v>0</v>
      </c>
      <c r="J2639" s="11"/>
      <c r="K2639" s="11"/>
      <c r="L2639">
        <f t="shared" si="497"/>
        <v>0</v>
      </c>
      <c r="M2639" s="5">
        <f t="shared" si="498"/>
        <v>0</v>
      </c>
      <c r="N2639" s="5">
        <f t="shared" si="499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500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495"/>
        <v>4</v>
      </c>
      <c r="I2640" s="7">
        <f t="shared" si="496"/>
        <v>0</v>
      </c>
      <c r="J2640" s="11"/>
      <c r="K2640" s="11"/>
      <c r="L2640">
        <f t="shared" si="497"/>
        <v>0</v>
      </c>
      <c r="M2640" s="5">
        <f t="shared" si="498"/>
        <v>0</v>
      </c>
      <c r="N2640" s="5">
        <f t="shared" si="499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500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495"/>
        <v>4</v>
      </c>
      <c r="I2641" s="7">
        <f t="shared" si="496"/>
        <v>0</v>
      </c>
      <c r="J2641" s="11"/>
      <c r="K2641" s="11"/>
      <c r="L2641">
        <f t="shared" si="497"/>
        <v>0</v>
      </c>
      <c r="M2641" s="5">
        <f t="shared" si="498"/>
        <v>0</v>
      </c>
      <c r="N2641" s="5">
        <f t="shared" si="499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500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495"/>
        <v>4</v>
      </c>
      <c r="I2642" s="7">
        <f t="shared" si="496"/>
        <v>0</v>
      </c>
      <c r="J2642" s="11"/>
      <c r="K2642" s="11"/>
      <c r="L2642">
        <f t="shared" si="497"/>
        <v>0</v>
      </c>
      <c r="M2642" s="5">
        <f t="shared" si="498"/>
        <v>0</v>
      </c>
      <c r="N2642" s="5">
        <f t="shared" si="499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500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495"/>
        <v>3</v>
      </c>
      <c r="I2643" s="7">
        <f t="shared" si="496"/>
        <v>0</v>
      </c>
      <c r="J2643" s="11"/>
      <c r="K2643" s="11"/>
      <c r="L2643">
        <f t="shared" si="497"/>
        <v>0</v>
      </c>
      <c r="M2643" s="5">
        <f t="shared" si="498"/>
        <v>0</v>
      </c>
      <c r="N2643" s="5">
        <f t="shared" si="499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500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495"/>
        <v>3</v>
      </c>
      <c r="I2644" s="7">
        <f t="shared" si="496"/>
        <v>0</v>
      </c>
      <c r="J2644" s="11"/>
      <c r="K2644" s="11"/>
      <c r="L2644">
        <f t="shared" si="497"/>
        <v>0</v>
      </c>
      <c r="M2644" s="5">
        <f t="shared" si="498"/>
        <v>0</v>
      </c>
      <c r="N2644" s="5">
        <f t="shared" si="499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500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495"/>
        <v>3</v>
      </c>
      <c r="I2645" s="7">
        <f t="shared" si="496"/>
        <v>90</v>
      </c>
      <c r="J2645" s="11">
        <v>0.51041666666666663</v>
      </c>
      <c r="K2645" s="11">
        <v>0.57291666666666663</v>
      </c>
      <c r="L2645">
        <f t="shared" si="497"/>
        <v>3</v>
      </c>
      <c r="M2645" s="5">
        <f t="shared" si="498"/>
        <v>45604.510416666664</v>
      </c>
      <c r="N2645" s="5">
        <f t="shared" si="499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500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495"/>
        <v>2</v>
      </c>
      <c r="I2646" s="7">
        <f t="shared" si="496"/>
        <v>0</v>
      </c>
      <c r="J2646" s="11"/>
      <c r="K2646" s="11"/>
      <c r="L2646">
        <f t="shared" si="497"/>
        <v>0</v>
      </c>
      <c r="M2646" s="5">
        <f t="shared" si="498"/>
        <v>0</v>
      </c>
      <c r="N2646" s="5">
        <f t="shared" si="499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500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495"/>
        <v>2</v>
      </c>
      <c r="I2647" s="7">
        <f t="shared" si="496"/>
        <v>0</v>
      </c>
      <c r="J2647" s="11"/>
      <c r="K2647" s="11"/>
      <c r="L2647">
        <f t="shared" si="497"/>
        <v>0</v>
      </c>
      <c r="M2647" s="5">
        <f t="shared" si="498"/>
        <v>0</v>
      </c>
      <c r="N2647" s="5">
        <f t="shared" si="499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500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495"/>
        <v>2</v>
      </c>
      <c r="I2648" s="7">
        <f t="shared" si="496"/>
        <v>0</v>
      </c>
      <c r="J2648" s="11"/>
      <c r="K2648" s="11"/>
      <c r="L2648">
        <f t="shared" si="497"/>
        <v>0</v>
      </c>
      <c r="M2648" s="5">
        <f t="shared" si="498"/>
        <v>0</v>
      </c>
      <c r="N2648" s="5">
        <f t="shared" si="499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500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495"/>
        <v>2</v>
      </c>
      <c r="I2649" s="7">
        <f t="shared" si="496"/>
        <v>0</v>
      </c>
      <c r="J2649" s="11"/>
      <c r="K2649" s="11"/>
      <c r="L2649">
        <f t="shared" si="497"/>
        <v>0</v>
      </c>
      <c r="M2649" s="5">
        <f t="shared" si="498"/>
        <v>0</v>
      </c>
      <c r="N2649" s="5">
        <f t="shared" si="499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500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495"/>
        <v>2</v>
      </c>
      <c r="I2650" s="7">
        <f t="shared" si="496"/>
        <v>0</v>
      </c>
      <c r="J2650" s="11"/>
      <c r="K2650" s="11"/>
      <c r="L2650">
        <f t="shared" si="497"/>
        <v>0</v>
      </c>
      <c r="M2650" s="5">
        <f t="shared" si="498"/>
        <v>0</v>
      </c>
      <c r="N2650" s="5">
        <f t="shared" si="499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500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495"/>
        <v>2</v>
      </c>
      <c r="I2651" s="7">
        <f t="shared" si="496"/>
        <v>0</v>
      </c>
      <c r="J2651" s="11"/>
      <c r="K2651" s="11"/>
      <c r="L2651">
        <f t="shared" si="497"/>
        <v>0</v>
      </c>
      <c r="M2651" s="5">
        <f t="shared" si="498"/>
        <v>0</v>
      </c>
      <c r="N2651" s="5">
        <f t="shared" si="499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500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495"/>
        <v>2</v>
      </c>
      <c r="I2652" s="7">
        <f t="shared" si="496"/>
        <v>0</v>
      </c>
      <c r="J2652" s="11"/>
      <c r="K2652" s="11"/>
      <c r="L2652">
        <f t="shared" si="497"/>
        <v>0</v>
      </c>
      <c r="M2652" s="5">
        <f t="shared" si="498"/>
        <v>0</v>
      </c>
      <c r="N2652" s="5">
        <f t="shared" si="499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500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495"/>
        <v>2</v>
      </c>
      <c r="I2653" s="7">
        <f t="shared" si="496"/>
        <v>0</v>
      </c>
      <c r="J2653" s="11"/>
      <c r="K2653" s="11"/>
      <c r="L2653">
        <f t="shared" si="497"/>
        <v>0</v>
      </c>
      <c r="M2653" s="5">
        <f t="shared" si="498"/>
        <v>0</v>
      </c>
      <c r="N2653" s="5">
        <f t="shared" si="499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500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495"/>
        <v>2</v>
      </c>
      <c r="I2654" s="7">
        <f t="shared" si="496"/>
        <v>0</v>
      </c>
      <c r="J2654" s="11"/>
      <c r="K2654" s="11"/>
      <c r="L2654">
        <f t="shared" si="497"/>
        <v>0</v>
      </c>
      <c r="M2654" s="5">
        <f t="shared" si="498"/>
        <v>0</v>
      </c>
      <c r="N2654" s="5">
        <f t="shared" si="499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500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495"/>
        <v>0</v>
      </c>
      <c r="I2655" s="7">
        <f t="shared" si="496"/>
        <v>24.999999999999993</v>
      </c>
      <c r="J2655" s="11">
        <v>0.4826388888888889</v>
      </c>
      <c r="K2655" s="11">
        <v>0.5</v>
      </c>
      <c r="L2655">
        <f t="shared" si="497"/>
        <v>0</v>
      </c>
      <c r="M2655" s="5">
        <f t="shared" si="498"/>
        <v>45604.482638888891</v>
      </c>
      <c r="N2655" s="5">
        <f t="shared" si="499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500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495"/>
        <v>0</v>
      </c>
      <c r="I2656" s="7">
        <f t="shared" si="496"/>
        <v>0</v>
      </c>
      <c r="J2656" s="11"/>
      <c r="K2656" s="11"/>
      <c r="L2656">
        <f t="shared" si="497"/>
        <v>0</v>
      </c>
      <c r="M2656" s="5">
        <f t="shared" si="498"/>
        <v>0</v>
      </c>
      <c r="N2656" s="5">
        <f t="shared" si="499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500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495"/>
        <v>0</v>
      </c>
      <c r="I2657" s="7">
        <f t="shared" si="496"/>
        <v>9.9999999999999645</v>
      </c>
      <c r="J2657" s="11">
        <v>0.35416666666666669</v>
      </c>
      <c r="K2657" s="11">
        <v>0.3611111111111111</v>
      </c>
      <c r="L2657">
        <f t="shared" si="497"/>
        <v>0</v>
      </c>
      <c r="M2657" s="5">
        <f t="shared" si="498"/>
        <v>45604.354166666664</v>
      </c>
      <c r="N2657" s="5">
        <f t="shared" si="499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500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495"/>
        <v>2</v>
      </c>
      <c r="I2658" s="7">
        <f t="shared" si="496"/>
        <v>24.999999999999993</v>
      </c>
      <c r="J2658" s="11">
        <v>0.30208333333333331</v>
      </c>
      <c r="K2658" s="11">
        <v>0.31944444444444442</v>
      </c>
      <c r="L2658">
        <f t="shared" si="497"/>
        <v>2</v>
      </c>
      <c r="M2658" s="5">
        <f t="shared" si="498"/>
        <v>45604.302083333336</v>
      </c>
      <c r="N2658" s="5">
        <f t="shared" si="499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500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495"/>
        <v>2</v>
      </c>
      <c r="I2659" s="7">
        <f t="shared" si="496"/>
        <v>15.000000000000027</v>
      </c>
      <c r="J2659" s="11">
        <v>0.46875</v>
      </c>
      <c r="K2659" s="11">
        <v>0.47916666666666669</v>
      </c>
      <c r="L2659">
        <f t="shared" si="497"/>
        <v>2</v>
      </c>
      <c r="M2659" s="5">
        <f t="shared" si="498"/>
        <v>45604.46875</v>
      </c>
      <c r="N2659" s="5">
        <f t="shared" si="499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500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501">ROUND(E2662*(1/(F2662/60)),0)</f>
        <v>16</v>
      </c>
      <c r="I2662" s="7">
        <f t="shared" ref="I2662:I2701" si="502">IF(J2662=0, 0, (K2662-J2662)*1440)</f>
        <v>0</v>
      </c>
      <c r="J2662" s="11"/>
      <c r="K2662" s="11"/>
      <c r="L2662">
        <f t="shared" ref="L2662:L2701" si="503">IF(I2662&gt;0, G2662, 0)</f>
        <v>0</v>
      </c>
      <c r="M2662" s="5">
        <f t="shared" ref="M2662:M2701" si="504">IF(I2662=0,0,A2662+J2662)</f>
        <v>0</v>
      </c>
      <c r="N2662" s="5">
        <f t="shared" ref="N2662:N2701" si="505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506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501"/>
        <v>12</v>
      </c>
      <c r="H2663" s="12">
        <f>F2663*(1/(G2663/60))</f>
        <v>100</v>
      </c>
      <c r="I2663" s="7">
        <f t="shared" si="502"/>
        <v>4.9999999999999822</v>
      </c>
      <c r="J2663" s="11">
        <v>0.63194444444444442</v>
      </c>
      <c r="K2663" s="11">
        <v>0.63541666666666663</v>
      </c>
      <c r="L2663">
        <f t="shared" si="503"/>
        <v>12</v>
      </c>
      <c r="M2663" s="5">
        <f t="shared" si="504"/>
        <v>45605.631944444445</v>
      </c>
      <c r="N2663" s="5">
        <f t="shared" si="505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506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501"/>
        <v>12</v>
      </c>
      <c r="I2664" s="7">
        <f t="shared" si="502"/>
        <v>0</v>
      </c>
      <c r="L2664">
        <f t="shared" si="503"/>
        <v>0</v>
      </c>
      <c r="M2664" s="5">
        <f t="shared" si="504"/>
        <v>0</v>
      </c>
      <c r="N2664" s="5">
        <f t="shared" si="505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506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501"/>
        <v>12</v>
      </c>
      <c r="I2665" s="7">
        <f t="shared" si="502"/>
        <v>0</v>
      </c>
      <c r="J2665" s="11"/>
      <c r="K2665" s="11"/>
      <c r="L2665">
        <f t="shared" si="503"/>
        <v>0</v>
      </c>
      <c r="M2665" s="5">
        <f t="shared" si="504"/>
        <v>0</v>
      </c>
      <c r="N2665" s="5">
        <f t="shared" si="505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506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501"/>
        <v>12</v>
      </c>
      <c r="I2666" s="7">
        <f t="shared" si="502"/>
        <v>0</v>
      </c>
      <c r="J2666" s="11"/>
      <c r="K2666" s="11"/>
      <c r="L2666">
        <f t="shared" si="503"/>
        <v>0</v>
      </c>
      <c r="M2666" s="5">
        <f t="shared" si="504"/>
        <v>0</v>
      </c>
      <c r="N2666" s="5">
        <f t="shared" si="505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506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501"/>
        <v>9</v>
      </c>
      <c r="I2667" s="7">
        <f t="shared" si="502"/>
        <v>0</v>
      </c>
      <c r="J2667" s="11"/>
      <c r="K2667" s="11"/>
      <c r="L2667">
        <f t="shared" si="503"/>
        <v>0</v>
      </c>
      <c r="M2667" s="5">
        <f t="shared" si="504"/>
        <v>0</v>
      </c>
      <c r="N2667" s="5">
        <f t="shared" si="505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506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501"/>
        <v>8</v>
      </c>
      <c r="I2668" s="7">
        <f t="shared" si="502"/>
        <v>0</v>
      </c>
      <c r="J2668" s="11"/>
      <c r="K2668" s="11"/>
      <c r="L2668">
        <f t="shared" si="503"/>
        <v>0</v>
      </c>
      <c r="M2668" s="5">
        <f t="shared" si="504"/>
        <v>0</v>
      </c>
      <c r="N2668" s="5">
        <f t="shared" si="505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506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501"/>
        <v>6</v>
      </c>
      <c r="I2669" s="7">
        <f t="shared" si="502"/>
        <v>0</v>
      </c>
      <c r="J2669" s="11"/>
      <c r="K2669" s="11"/>
      <c r="L2669">
        <f t="shared" si="503"/>
        <v>0</v>
      </c>
      <c r="M2669" s="5">
        <f t="shared" si="504"/>
        <v>0</v>
      </c>
      <c r="N2669" s="5">
        <f t="shared" si="505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506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501"/>
        <v>6</v>
      </c>
      <c r="I2670" s="7">
        <f t="shared" si="502"/>
        <v>0</v>
      </c>
      <c r="J2670" s="11"/>
      <c r="K2670" s="11"/>
      <c r="L2670">
        <f t="shared" si="503"/>
        <v>0</v>
      </c>
      <c r="M2670" s="5">
        <f t="shared" si="504"/>
        <v>0</v>
      </c>
      <c r="N2670" s="5">
        <f t="shared" si="505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506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501"/>
        <v>6</v>
      </c>
      <c r="I2671" s="7">
        <f t="shared" si="502"/>
        <v>0</v>
      </c>
      <c r="J2671" s="11"/>
      <c r="K2671" s="11"/>
      <c r="L2671">
        <f t="shared" si="503"/>
        <v>0</v>
      </c>
      <c r="M2671" s="5">
        <f t="shared" si="504"/>
        <v>0</v>
      </c>
      <c r="N2671" s="5">
        <f t="shared" si="505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506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501"/>
        <v>6</v>
      </c>
      <c r="I2672" s="7">
        <f t="shared" si="502"/>
        <v>0</v>
      </c>
      <c r="J2672" s="11"/>
      <c r="K2672" s="11"/>
      <c r="L2672">
        <f t="shared" si="503"/>
        <v>0</v>
      </c>
      <c r="M2672" s="5">
        <f t="shared" si="504"/>
        <v>0</v>
      </c>
      <c r="N2672" s="5">
        <f t="shared" si="505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506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501"/>
        <v>6</v>
      </c>
      <c r="I2673" s="7">
        <f t="shared" si="502"/>
        <v>0</v>
      </c>
      <c r="J2673" s="11"/>
      <c r="K2673" s="11"/>
      <c r="L2673">
        <f t="shared" si="503"/>
        <v>0</v>
      </c>
      <c r="M2673" s="5">
        <f t="shared" si="504"/>
        <v>0</v>
      </c>
      <c r="N2673" s="5">
        <f t="shared" si="505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506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501"/>
        <v>6</v>
      </c>
      <c r="I2674" s="7">
        <f t="shared" si="502"/>
        <v>0</v>
      </c>
      <c r="J2674" s="11"/>
      <c r="K2674" s="11"/>
      <c r="L2674">
        <f t="shared" si="503"/>
        <v>0</v>
      </c>
      <c r="M2674" s="5">
        <f t="shared" si="504"/>
        <v>0</v>
      </c>
      <c r="N2674" s="5">
        <f t="shared" si="505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506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501"/>
        <v>5</v>
      </c>
      <c r="I2675" s="7">
        <f t="shared" si="502"/>
        <v>0</v>
      </c>
      <c r="J2675" s="11"/>
      <c r="K2675" s="11"/>
      <c r="L2675">
        <f t="shared" si="503"/>
        <v>0</v>
      </c>
      <c r="M2675" s="5">
        <f t="shared" si="504"/>
        <v>0</v>
      </c>
      <c r="N2675" s="5">
        <f t="shared" si="505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506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501"/>
        <v>5</v>
      </c>
      <c r="I2676" s="7">
        <f t="shared" si="502"/>
        <v>0</v>
      </c>
      <c r="J2676" s="11"/>
      <c r="K2676" s="11"/>
      <c r="L2676">
        <f t="shared" si="503"/>
        <v>0</v>
      </c>
      <c r="M2676" s="5">
        <f t="shared" si="504"/>
        <v>0</v>
      </c>
      <c r="N2676" s="5">
        <f t="shared" si="505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506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501"/>
        <v>5</v>
      </c>
      <c r="I2677" s="7">
        <f t="shared" si="502"/>
        <v>0</v>
      </c>
      <c r="J2677" s="11"/>
      <c r="K2677" s="11"/>
      <c r="L2677">
        <f t="shared" si="503"/>
        <v>0</v>
      </c>
      <c r="M2677" s="5">
        <f t="shared" si="504"/>
        <v>0</v>
      </c>
      <c r="N2677" s="5">
        <f t="shared" si="505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506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501"/>
        <v>5</v>
      </c>
      <c r="I2678" s="7">
        <f t="shared" si="502"/>
        <v>0</v>
      </c>
      <c r="L2678">
        <f t="shared" si="503"/>
        <v>0</v>
      </c>
      <c r="M2678" s="5">
        <f t="shared" si="504"/>
        <v>0</v>
      </c>
      <c r="N2678" s="5">
        <f t="shared" si="505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506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501"/>
        <v>4</v>
      </c>
      <c r="I2679" s="7">
        <f t="shared" si="502"/>
        <v>0</v>
      </c>
      <c r="L2679">
        <f t="shared" si="503"/>
        <v>0</v>
      </c>
      <c r="M2679" s="5">
        <f t="shared" si="504"/>
        <v>0</v>
      </c>
      <c r="N2679" s="5">
        <f t="shared" si="505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506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501"/>
        <v>4</v>
      </c>
      <c r="I2680" s="7">
        <f t="shared" si="502"/>
        <v>0</v>
      </c>
      <c r="J2680" s="11"/>
      <c r="K2680" s="11"/>
      <c r="L2680">
        <f t="shared" si="503"/>
        <v>0</v>
      </c>
      <c r="M2680" s="5">
        <f t="shared" si="504"/>
        <v>0</v>
      </c>
      <c r="N2680" s="5">
        <f t="shared" si="505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506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501"/>
        <v>4</v>
      </c>
      <c r="I2681" s="7">
        <f t="shared" si="502"/>
        <v>0</v>
      </c>
      <c r="J2681" s="11"/>
      <c r="K2681" s="11"/>
      <c r="L2681">
        <f t="shared" si="503"/>
        <v>0</v>
      </c>
      <c r="M2681" s="5">
        <f t="shared" si="504"/>
        <v>0</v>
      </c>
      <c r="N2681" s="5">
        <f t="shared" si="505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506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501"/>
        <v>4</v>
      </c>
      <c r="I2682" s="7">
        <f t="shared" si="502"/>
        <v>0</v>
      </c>
      <c r="J2682" s="11"/>
      <c r="K2682" s="11"/>
      <c r="L2682">
        <f t="shared" si="503"/>
        <v>0</v>
      </c>
      <c r="M2682" s="5">
        <f t="shared" si="504"/>
        <v>0</v>
      </c>
      <c r="N2682" s="5">
        <f t="shared" si="505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506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501"/>
        <v>4</v>
      </c>
      <c r="I2683" s="7">
        <f t="shared" si="502"/>
        <v>0</v>
      </c>
      <c r="J2683" s="11"/>
      <c r="K2683" s="11"/>
      <c r="L2683">
        <f t="shared" si="503"/>
        <v>0</v>
      </c>
      <c r="M2683" s="5">
        <f t="shared" si="504"/>
        <v>0</v>
      </c>
      <c r="N2683" s="5">
        <f t="shared" si="505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506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501"/>
        <v>4</v>
      </c>
      <c r="I2684" s="7">
        <f t="shared" si="502"/>
        <v>0</v>
      </c>
      <c r="J2684" s="11"/>
      <c r="K2684" s="11"/>
      <c r="L2684">
        <f t="shared" si="503"/>
        <v>0</v>
      </c>
      <c r="M2684" s="5">
        <f t="shared" si="504"/>
        <v>0</v>
      </c>
      <c r="N2684" s="5">
        <f t="shared" si="505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506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501"/>
        <v>3</v>
      </c>
      <c r="I2685" s="7">
        <f t="shared" si="502"/>
        <v>0</v>
      </c>
      <c r="J2685" s="11"/>
      <c r="K2685" s="11"/>
      <c r="L2685">
        <f t="shared" si="503"/>
        <v>0</v>
      </c>
      <c r="M2685" s="5">
        <f t="shared" si="504"/>
        <v>0</v>
      </c>
      <c r="N2685" s="5">
        <f t="shared" si="505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506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501"/>
        <v>3</v>
      </c>
      <c r="I2686" s="7">
        <f t="shared" si="502"/>
        <v>0</v>
      </c>
      <c r="J2686" s="11"/>
      <c r="K2686" s="11"/>
      <c r="L2686">
        <f t="shared" si="503"/>
        <v>0</v>
      </c>
      <c r="M2686" s="5">
        <f t="shared" si="504"/>
        <v>0</v>
      </c>
      <c r="N2686" s="5">
        <f t="shared" si="505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506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501"/>
        <v>3</v>
      </c>
      <c r="I2687" s="7">
        <f t="shared" si="502"/>
        <v>0</v>
      </c>
      <c r="J2687" s="11"/>
      <c r="K2687" s="11"/>
      <c r="L2687">
        <f t="shared" si="503"/>
        <v>0</v>
      </c>
      <c r="M2687" s="5">
        <f t="shared" si="504"/>
        <v>0</v>
      </c>
      <c r="N2687" s="5">
        <f t="shared" si="505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506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501"/>
        <v>2</v>
      </c>
      <c r="I2688" s="7">
        <f t="shared" si="502"/>
        <v>0</v>
      </c>
      <c r="J2688" s="11"/>
      <c r="K2688" s="11"/>
      <c r="L2688">
        <f t="shared" si="503"/>
        <v>0</v>
      </c>
      <c r="M2688" s="5">
        <f t="shared" si="504"/>
        <v>0</v>
      </c>
      <c r="N2688" s="5">
        <f t="shared" si="505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506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501"/>
        <v>2</v>
      </c>
      <c r="I2689" s="7">
        <f t="shared" si="502"/>
        <v>0</v>
      </c>
      <c r="J2689" s="11"/>
      <c r="K2689" s="11"/>
      <c r="L2689">
        <f t="shared" si="503"/>
        <v>0</v>
      </c>
      <c r="M2689" s="5">
        <f t="shared" si="504"/>
        <v>0</v>
      </c>
      <c r="N2689" s="5">
        <f t="shared" si="505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506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501"/>
        <v>2</v>
      </c>
      <c r="I2690" s="7">
        <f t="shared" si="502"/>
        <v>0</v>
      </c>
      <c r="J2690" s="11"/>
      <c r="K2690" s="11"/>
      <c r="L2690">
        <f t="shared" si="503"/>
        <v>0</v>
      </c>
      <c r="M2690" s="5">
        <f t="shared" si="504"/>
        <v>0</v>
      </c>
      <c r="N2690" s="5">
        <f t="shared" si="505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506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501"/>
        <v>2</v>
      </c>
      <c r="I2691" s="7">
        <f t="shared" si="502"/>
        <v>0</v>
      </c>
      <c r="J2691" s="11"/>
      <c r="K2691" s="11"/>
      <c r="L2691">
        <f t="shared" si="503"/>
        <v>0</v>
      </c>
      <c r="M2691" s="5">
        <f t="shared" si="504"/>
        <v>0</v>
      </c>
      <c r="N2691" s="5">
        <f t="shared" si="505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506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501"/>
        <v>2</v>
      </c>
      <c r="I2692" s="7">
        <f t="shared" si="502"/>
        <v>0</v>
      </c>
      <c r="J2692" s="11"/>
      <c r="K2692" s="11"/>
      <c r="L2692">
        <f t="shared" si="503"/>
        <v>0</v>
      </c>
      <c r="M2692" s="5">
        <f t="shared" si="504"/>
        <v>0</v>
      </c>
      <c r="N2692" s="5">
        <f t="shared" si="505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506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501"/>
        <v>2</v>
      </c>
      <c r="I2693" s="7">
        <f t="shared" si="502"/>
        <v>0</v>
      </c>
      <c r="J2693" s="11"/>
      <c r="K2693" s="11"/>
      <c r="L2693">
        <f t="shared" si="503"/>
        <v>0</v>
      </c>
      <c r="M2693" s="5">
        <f t="shared" si="504"/>
        <v>0</v>
      </c>
      <c r="N2693" s="5">
        <f t="shared" si="505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506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501"/>
        <v>2</v>
      </c>
      <c r="I2694" s="7">
        <f t="shared" si="502"/>
        <v>0</v>
      </c>
      <c r="J2694" s="11"/>
      <c r="K2694" s="11"/>
      <c r="L2694">
        <f t="shared" si="503"/>
        <v>0</v>
      </c>
      <c r="M2694" s="5">
        <f t="shared" si="504"/>
        <v>0</v>
      </c>
      <c r="N2694" s="5">
        <f t="shared" si="505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506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501"/>
        <v>2</v>
      </c>
      <c r="I2695" s="7">
        <f t="shared" si="502"/>
        <v>0</v>
      </c>
      <c r="J2695" s="11"/>
      <c r="K2695" s="11"/>
      <c r="L2695">
        <f t="shared" si="503"/>
        <v>0</v>
      </c>
      <c r="M2695" s="5">
        <f t="shared" si="504"/>
        <v>0</v>
      </c>
      <c r="N2695" s="5">
        <f t="shared" si="505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506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501"/>
        <v>2</v>
      </c>
      <c r="I2696" s="7">
        <f t="shared" si="502"/>
        <v>0</v>
      </c>
      <c r="J2696" s="11"/>
      <c r="K2696" s="11"/>
      <c r="L2696">
        <f t="shared" si="503"/>
        <v>0</v>
      </c>
      <c r="M2696" s="5">
        <f t="shared" si="504"/>
        <v>0</v>
      </c>
      <c r="N2696" s="5">
        <f t="shared" si="505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506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501"/>
        <v>0</v>
      </c>
      <c r="I2697" s="7">
        <f t="shared" si="502"/>
        <v>0</v>
      </c>
      <c r="J2697" s="11"/>
      <c r="K2697" s="11"/>
      <c r="L2697">
        <f t="shared" si="503"/>
        <v>0</v>
      </c>
      <c r="M2697" s="5">
        <f t="shared" si="504"/>
        <v>0</v>
      </c>
      <c r="N2697" s="5">
        <f t="shared" si="505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506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501"/>
        <v>0</v>
      </c>
      <c r="I2698" s="7">
        <f t="shared" si="502"/>
        <v>0</v>
      </c>
      <c r="J2698" s="11"/>
      <c r="K2698" s="11"/>
      <c r="L2698">
        <f t="shared" si="503"/>
        <v>0</v>
      </c>
      <c r="M2698" s="5">
        <f t="shared" si="504"/>
        <v>0</v>
      </c>
      <c r="N2698" s="5">
        <f t="shared" si="505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506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501"/>
        <v>0</v>
      </c>
      <c r="I2699" s="7">
        <f t="shared" si="502"/>
        <v>0</v>
      </c>
      <c r="J2699" s="11"/>
      <c r="K2699" s="11"/>
      <c r="L2699">
        <f t="shared" si="503"/>
        <v>0</v>
      </c>
      <c r="M2699" s="5">
        <f t="shared" si="504"/>
        <v>0</v>
      </c>
      <c r="N2699" s="5">
        <f t="shared" si="505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506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501"/>
        <v>2</v>
      </c>
      <c r="I2700" s="7">
        <f t="shared" si="502"/>
        <v>0</v>
      </c>
      <c r="J2700" s="11"/>
      <c r="K2700" s="11"/>
      <c r="L2700">
        <f t="shared" si="503"/>
        <v>0</v>
      </c>
      <c r="M2700" s="5">
        <f t="shared" si="504"/>
        <v>0</v>
      </c>
      <c r="N2700" s="5">
        <f t="shared" si="505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506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501"/>
        <v>2</v>
      </c>
      <c r="I2701" s="7">
        <f t="shared" si="502"/>
        <v>0</v>
      </c>
      <c r="J2701" s="11"/>
      <c r="K2701" s="11"/>
      <c r="L2701">
        <f t="shared" si="503"/>
        <v>0</v>
      </c>
      <c r="M2701" s="5">
        <f t="shared" si="504"/>
        <v>0</v>
      </c>
      <c r="N2701" s="5">
        <f t="shared" si="505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506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507">ROUND(E2704*(1/(F2704/60)),0)</f>
        <v>16</v>
      </c>
      <c r="I2704" s="7">
        <f t="shared" ref="I2704:I2735" si="508">IF(J2704=0, 0, (K2704-J2704)*1440)</f>
        <v>0</v>
      </c>
      <c r="J2704" s="11"/>
      <c r="K2704" s="11"/>
      <c r="L2704">
        <f t="shared" ref="L2704:L2735" si="509">IF(I2704&gt;0, G2704, 0)</f>
        <v>0</v>
      </c>
      <c r="M2704" s="5">
        <f t="shared" ref="M2704:M2735" si="510">IF(I2704=0,0,A2704+J2704)</f>
        <v>0</v>
      </c>
      <c r="N2704" s="5">
        <f t="shared" ref="N2704:N2735" si="511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512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507"/>
        <v>12</v>
      </c>
      <c r="H2705" s="12">
        <f>F2705*(1/(G2705/60))</f>
        <v>100</v>
      </c>
      <c r="I2705" s="7">
        <f t="shared" si="508"/>
        <v>9.9999999999999645</v>
      </c>
      <c r="J2705" s="11">
        <v>0.73958333333333337</v>
      </c>
      <c r="K2705" s="11">
        <v>0.74652777777777779</v>
      </c>
      <c r="L2705">
        <f t="shared" si="509"/>
        <v>12</v>
      </c>
      <c r="M2705" s="5">
        <f t="shared" si="510"/>
        <v>45606.739583333336</v>
      </c>
      <c r="N2705" s="5">
        <f t="shared" si="511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512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507"/>
        <v>12</v>
      </c>
      <c r="I2706" s="7">
        <f t="shared" si="508"/>
        <v>0</v>
      </c>
      <c r="L2706">
        <f t="shared" si="509"/>
        <v>0</v>
      </c>
      <c r="M2706" s="5">
        <f t="shared" si="510"/>
        <v>0</v>
      </c>
      <c r="N2706" s="5">
        <f t="shared" si="511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512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507"/>
        <v>12</v>
      </c>
      <c r="I2707" s="7">
        <f t="shared" si="508"/>
        <v>0</v>
      </c>
      <c r="J2707" s="11"/>
      <c r="K2707" s="11"/>
      <c r="L2707">
        <f t="shared" si="509"/>
        <v>0</v>
      </c>
      <c r="M2707" s="5">
        <f t="shared" si="510"/>
        <v>0</v>
      </c>
      <c r="N2707" s="5">
        <f t="shared" si="511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512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507"/>
        <v>12</v>
      </c>
      <c r="I2708" s="7">
        <f t="shared" si="508"/>
        <v>0</v>
      </c>
      <c r="J2708" s="11"/>
      <c r="K2708" s="11"/>
      <c r="L2708">
        <f t="shared" si="509"/>
        <v>0</v>
      </c>
      <c r="M2708" s="5">
        <f t="shared" si="510"/>
        <v>0</v>
      </c>
      <c r="N2708" s="5">
        <f t="shared" si="511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512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507"/>
        <v>9</v>
      </c>
      <c r="I2709" s="7">
        <f t="shared" si="508"/>
        <v>0</v>
      </c>
      <c r="J2709" s="11"/>
      <c r="K2709" s="11"/>
      <c r="L2709">
        <f t="shared" si="509"/>
        <v>0</v>
      </c>
      <c r="M2709" s="5">
        <f t="shared" si="510"/>
        <v>0</v>
      </c>
      <c r="N2709" s="5">
        <f t="shared" si="511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512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507"/>
        <v>8</v>
      </c>
      <c r="I2710" s="7">
        <f t="shared" si="508"/>
        <v>0</v>
      </c>
      <c r="J2710" s="11"/>
      <c r="K2710" s="11"/>
      <c r="L2710">
        <f t="shared" si="509"/>
        <v>0</v>
      </c>
      <c r="M2710" s="5">
        <f t="shared" si="510"/>
        <v>0</v>
      </c>
      <c r="N2710" s="5">
        <f t="shared" si="511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512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507"/>
        <v>6</v>
      </c>
      <c r="I2711" s="7">
        <f t="shared" si="508"/>
        <v>0</v>
      </c>
      <c r="J2711" s="11"/>
      <c r="K2711" s="11"/>
      <c r="L2711">
        <f t="shared" si="509"/>
        <v>0</v>
      </c>
      <c r="M2711" s="5">
        <f t="shared" si="510"/>
        <v>0</v>
      </c>
      <c r="N2711" s="5">
        <f t="shared" si="511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512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507"/>
        <v>6</v>
      </c>
      <c r="I2712" s="7">
        <f t="shared" si="508"/>
        <v>0</v>
      </c>
      <c r="J2712" s="11"/>
      <c r="K2712" s="11"/>
      <c r="L2712">
        <f t="shared" si="509"/>
        <v>0</v>
      </c>
      <c r="M2712" s="5">
        <f t="shared" si="510"/>
        <v>0</v>
      </c>
      <c r="N2712" s="5">
        <f t="shared" si="511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512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507"/>
        <v>6</v>
      </c>
      <c r="I2713" s="7">
        <f t="shared" si="508"/>
        <v>0</v>
      </c>
      <c r="J2713" s="11"/>
      <c r="K2713" s="11"/>
      <c r="L2713">
        <f t="shared" si="509"/>
        <v>0</v>
      </c>
      <c r="M2713" s="5">
        <f t="shared" si="510"/>
        <v>0</v>
      </c>
      <c r="N2713" s="5">
        <f t="shared" si="511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512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507"/>
        <v>6</v>
      </c>
      <c r="I2714" s="7">
        <f t="shared" si="508"/>
        <v>0</v>
      </c>
      <c r="J2714" s="11"/>
      <c r="K2714" s="11"/>
      <c r="L2714">
        <f t="shared" si="509"/>
        <v>0</v>
      </c>
      <c r="M2714" s="5">
        <f t="shared" si="510"/>
        <v>0</v>
      </c>
      <c r="N2714" s="5">
        <f t="shared" si="511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512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507"/>
        <v>6</v>
      </c>
      <c r="I2715" s="7">
        <f t="shared" si="508"/>
        <v>0</v>
      </c>
      <c r="J2715" s="11"/>
      <c r="K2715" s="11"/>
      <c r="L2715">
        <f t="shared" si="509"/>
        <v>0</v>
      </c>
      <c r="M2715" s="5">
        <f t="shared" si="510"/>
        <v>0</v>
      </c>
      <c r="N2715" s="5">
        <f t="shared" si="511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512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507"/>
        <v>6</v>
      </c>
      <c r="I2716" s="7">
        <f t="shared" si="508"/>
        <v>0</v>
      </c>
      <c r="J2716" s="11"/>
      <c r="K2716" s="11"/>
      <c r="L2716">
        <f t="shared" si="509"/>
        <v>0</v>
      </c>
      <c r="M2716" s="5">
        <f t="shared" si="510"/>
        <v>0</v>
      </c>
      <c r="N2716" s="5">
        <f t="shared" si="511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512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507"/>
        <v>5</v>
      </c>
      <c r="I2717" s="7">
        <f t="shared" si="508"/>
        <v>-510</v>
      </c>
      <c r="J2717" s="11">
        <v>0.35416666666666669</v>
      </c>
      <c r="K2717" s="11"/>
      <c r="L2717">
        <f t="shared" si="509"/>
        <v>0</v>
      </c>
      <c r="M2717" s="5">
        <f t="shared" si="510"/>
        <v>45606.354166666664</v>
      </c>
      <c r="N2717" s="5">
        <f t="shared" si="511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512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507"/>
        <v>5</v>
      </c>
      <c r="I2718" s="7">
        <f t="shared" si="508"/>
        <v>0</v>
      </c>
      <c r="J2718" s="11"/>
      <c r="K2718" s="11"/>
      <c r="L2718">
        <f t="shared" si="509"/>
        <v>0</v>
      </c>
      <c r="M2718" s="5">
        <f t="shared" si="510"/>
        <v>0</v>
      </c>
      <c r="N2718" s="5">
        <f t="shared" si="511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512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507"/>
        <v>5</v>
      </c>
      <c r="I2719" s="7">
        <f t="shared" si="508"/>
        <v>14.999999999999947</v>
      </c>
      <c r="J2719" s="11">
        <v>0.54861111111111116</v>
      </c>
      <c r="K2719" s="11">
        <v>0.55902777777777779</v>
      </c>
      <c r="L2719">
        <f t="shared" si="509"/>
        <v>5</v>
      </c>
      <c r="M2719" s="5">
        <f t="shared" si="510"/>
        <v>45606.548611111109</v>
      </c>
      <c r="N2719" s="5">
        <f t="shared" si="511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512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507"/>
        <v>5</v>
      </c>
      <c r="I2720" s="7">
        <f t="shared" si="508"/>
        <v>0</v>
      </c>
      <c r="L2720">
        <f t="shared" si="509"/>
        <v>0</v>
      </c>
      <c r="M2720" s="5">
        <f t="shared" si="510"/>
        <v>0</v>
      </c>
      <c r="N2720" s="5">
        <f t="shared" si="511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512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507"/>
        <v>4</v>
      </c>
      <c r="I2721" s="7">
        <f t="shared" si="508"/>
        <v>0</v>
      </c>
      <c r="L2721">
        <f t="shared" si="509"/>
        <v>0</v>
      </c>
      <c r="M2721" s="5">
        <f t="shared" si="510"/>
        <v>0</v>
      </c>
      <c r="N2721" s="5">
        <f t="shared" si="511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512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507"/>
        <v>4</v>
      </c>
      <c r="I2722" s="7">
        <f t="shared" si="508"/>
        <v>0</v>
      </c>
      <c r="J2722" s="11"/>
      <c r="K2722" s="11"/>
      <c r="L2722">
        <f t="shared" si="509"/>
        <v>0</v>
      </c>
      <c r="M2722" s="5">
        <f t="shared" si="510"/>
        <v>0</v>
      </c>
      <c r="N2722" s="5">
        <f t="shared" si="511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512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507"/>
        <v>4</v>
      </c>
      <c r="I2723" s="7">
        <f t="shared" si="508"/>
        <v>0</v>
      </c>
      <c r="J2723" s="11"/>
      <c r="K2723" s="11"/>
      <c r="L2723">
        <f t="shared" si="509"/>
        <v>0</v>
      </c>
      <c r="M2723" s="5">
        <f t="shared" si="510"/>
        <v>0</v>
      </c>
      <c r="N2723" s="5">
        <f t="shared" si="511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512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507"/>
        <v>4</v>
      </c>
      <c r="I2724" s="7">
        <f t="shared" si="508"/>
        <v>0</v>
      </c>
      <c r="J2724" s="11"/>
      <c r="K2724" s="11"/>
      <c r="L2724">
        <f t="shared" si="509"/>
        <v>0</v>
      </c>
      <c r="M2724" s="5">
        <f t="shared" si="510"/>
        <v>0</v>
      </c>
      <c r="N2724" s="5">
        <f t="shared" si="511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512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507"/>
        <v>4</v>
      </c>
      <c r="I2725" s="7">
        <f t="shared" si="508"/>
        <v>0</v>
      </c>
      <c r="J2725" s="11"/>
      <c r="K2725" s="11"/>
      <c r="L2725">
        <f t="shared" si="509"/>
        <v>0</v>
      </c>
      <c r="M2725" s="5">
        <f t="shared" si="510"/>
        <v>0</v>
      </c>
      <c r="N2725" s="5">
        <f t="shared" si="511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512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507"/>
        <v>4</v>
      </c>
      <c r="I2726" s="7">
        <f t="shared" si="508"/>
        <v>0</v>
      </c>
      <c r="J2726" s="11"/>
      <c r="K2726" s="11"/>
      <c r="L2726">
        <f t="shared" si="509"/>
        <v>0</v>
      </c>
      <c r="M2726" s="5">
        <f t="shared" si="510"/>
        <v>0</v>
      </c>
      <c r="N2726" s="5">
        <f t="shared" si="511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512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507"/>
        <v>3</v>
      </c>
      <c r="I2727" s="7">
        <f t="shared" si="508"/>
        <v>0</v>
      </c>
      <c r="J2727" s="11"/>
      <c r="K2727" s="11"/>
      <c r="L2727">
        <f t="shared" si="509"/>
        <v>0</v>
      </c>
      <c r="M2727" s="5">
        <f t="shared" si="510"/>
        <v>0</v>
      </c>
      <c r="N2727" s="5">
        <f t="shared" si="511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512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507"/>
        <v>3</v>
      </c>
      <c r="I2728" s="7">
        <f t="shared" si="508"/>
        <v>0</v>
      </c>
      <c r="J2728" s="11"/>
      <c r="K2728" s="11"/>
      <c r="L2728">
        <f t="shared" si="509"/>
        <v>0</v>
      </c>
      <c r="M2728" s="5">
        <f t="shared" si="510"/>
        <v>0</v>
      </c>
      <c r="N2728" s="5">
        <f t="shared" si="511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512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507"/>
        <v>2</v>
      </c>
      <c r="I2729" s="7">
        <f t="shared" si="508"/>
        <v>0</v>
      </c>
      <c r="J2729" s="11"/>
      <c r="K2729" s="11"/>
      <c r="L2729">
        <f t="shared" si="509"/>
        <v>0</v>
      </c>
      <c r="M2729" s="5">
        <f t="shared" si="510"/>
        <v>0</v>
      </c>
      <c r="N2729" s="5">
        <f t="shared" si="511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512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507"/>
        <v>2</v>
      </c>
      <c r="I2730" s="7">
        <f t="shared" si="508"/>
        <v>0</v>
      </c>
      <c r="J2730" s="11"/>
      <c r="K2730" s="11"/>
      <c r="L2730">
        <f t="shared" si="509"/>
        <v>0</v>
      </c>
      <c r="M2730" s="5">
        <f t="shared" si="510"/>
        <v>0</v>
      </c>
      <c r="N2730" s="5">
        <f t="shared" si="511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512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507"/>
        <v>2</v>
      </c>
      <c r="I2731" s="7">
        <f t="shared" si="508"/>
        <v>0</v>
      </c>
      <c r="J2731" s="11"/>
      <c r="K2731" s="11"/>
      <c r="L2731">
        <f t="shared" si="509"/>
        <v>0</v>
      </c>
      <c r="M2731" s="5">
        <f t="shared" si="510"/>
        <v>0</v>
      </c>
      <c r="N2731" s="5">
        <f t="shared" si="511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512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507"/>
        <v>2</v>
      </c>
      <c r="I2732" s="7">
        <f t="shared" si="508"/>
        <v>0</v>
      </c>
      <c r="J2732" s="11"/>
      <c r="K2732" s="11"/>
      <c r="L2732">
        <f t="shared" si="509"/>
        <v>0</v>
      </c>
      <c r="M2732" s="5">
        <f t="shared" si="510"/>
        <v>0</v>
      </c>
      <c r="N2732" s="5">
        <f t="shared" si="511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512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507"/>
        <v>2</v>
      </c>
      <c r="I2733" s="7">
        <f t="shared" si="508"/>
        <v>0</v>
      </c>
      <c r="J2733" s="11"/>
      <c r="K2733" s="11"/>
      <c r="L2733">
        <f t="shared" si="509"/>
        <v>0</v>
      </c>
      <c r="M2733" s="5">
        <f t="shared" si="510"/>
        <v>0</v>
      </c>
      <c r="N2733" s="5">
        <f t="shared" si="511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512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507"/>
        <v>2</v>
      </c>
      <c r="I2734" s="7">
        <f t="shared" si="508"/>
        <v>0</v>
      </c>
      <c r="J2734" s="11"/>
      <c r="K2734" s="11"/>
      <c r="L2734">
        <f t="shared" si="509"/>
        <v>0</v>
      </c>
      <c r="M2734" s="5">
        <f t="shared" si="510"/>
        <v>0</v>
      </c>
      <c r="N2734" s="5">
        <f t="shared" si="511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512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507"/>
        <v>2</v>
      </c>
      <c r="I2735" s="7">
        <f t="shared" si="508"/>
        <v>0</v>
      </c>
      <c r="J2735" s="11"/>
      <c r="K2735" s="11"/>
      <c r="L2735">
        <f t="shared" si="509"/>
        <v>0</v>
      </c>
      <c r="M2735" s="5">
        <f t="shared" si="510"/>
        <v>0</v>
      </c>
      <c r="N2735" s="5">
        <f t="shared" si="511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512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513">ROUND(E2736*(1/(F2736/60)),0)</f>
        <v>2</v>
      </c>
      <c r="I2736" s="7">
        <f t="shared" ref="I2736:I2767" si="514">IF(J2736=0, 0, (K2736-J2736)*1440)</f>
        <v>0</v>
      </c>
      <c r="J2736" s="11"/>
      <c r="K2736" s="11"/>
      <c r="L2736">
        <f t="shared" ref="L2736:L2767" si="515">IF(I2736&gt;0, G2736, 0)</f>
        <v>0</v>
      </c>
      <c r="M2736" s="5">
        <f t="shared" ref="M2736:M2767" si="516">IF(I2736=0,0,A2736+J2736)</f>
        <v>0</v>
      </c>
      <c r="N2736" s="5">
        <f t="shared" ref="N2736:N2767" si="517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518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513"/>
        <v>2</v>
      </c>
      <c r="I2737" s="7">
        <f t="shared" si="514"/>
        <v>0</v>
      </c>
      <c r="J2737" s="11"/>
      <c r="K2737" s="11"/>
      <c r="L2737">
        <f t="shared" si="515"/>
        <v>0</v>
      </c>
      <c r="M2737" s="5">
        <f t="shared" si="516"/>
        <v>0</v>
      </c>
      <c r="N2737" s="5">
        <f t="shared" si="517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518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513"/>
        <v>0</v>
      </c>
      <c r="I2738" s="7">
        <f t="shared" si="514"/>
        <v>14.999999999999947</v>
      </c>
      <c r="J2738" s="11">
        <v>0.55902777777777779</v>
      </c>
      <c r="K2738" s="11">
        <v>0.56944444444444442</v>
      </c>
      <c r="L2738">
        <f t="shared" si="515"/>
        <v>0</v>
      </c>
      <c r="M2738" s="5">
        <f t="shared" si="516"/>
        <v>45606.559027777781</v>
      </c>
      <c r="N2738" s="5">
        <f t="shared" si="517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518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513"/>
        <v>0</v>
      </c>
      <c r="I2739" s="7">
        <f t="shared" si="514"/>
        <v>0</v>
      </c>
      <c r="J2739" s="11"/>
      <c r="K2739" s="11"/>
      <c r="L2739">
        <f t="shared" si="515"/>
        <v>0</v>
      </c>
      <c r="M2739" s="5">
        <f t="shared" si="516"/>
        <v>0</v>
      </c>
      <c r="N2739" s="5">
        <f t="shared" si="517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518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513"/>
        <v>0</v>
      </c>
      <c r="I2740" s="7">
        <f t="shared" si="514"/>
        <v>15.000000000000027</v>
      </c>
      <c r="J2740" s="11">
        <v>0.375</v>
      </c>
      <c r="K2740" s="11">
        <v>0.38541666666666669</v>
      </c>
      <c r="L2740">
        <f t="shared" si="515"/>
        <v>0</v>
      </c>
      <c r="M2740" s="5">
        <f t="shared" si="516"/>
        <v>45606.375</v>
      </c>
      <c r="N2740" s="5">
        <f t="shared" si="517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518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513"/>
        <v>16</v>
      </c>
      <c r="I2741" s="7">
        <f t="shared" si="514"/>
        <v>0</v>
      </c>
      <c r="J2741" s="11"/>
      <c r="K2741" s="11"/>
      <c r="L2741">
        <f t="shared" si="515"/>
        <v>0</v>
      </c>
      <c r="M2741" s="5">
        <f t="shared" si="516"/>
        <v>0</v>
      </c>
      <c r="N2741" s="5">
        <f t="shared" si="517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518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513"/>
        <v>12</v>
      </c>
      <c r="H2742" s="12">
        <f>F2742*(1/(G2742/60))</f>
        <v>100</v>
      </c>
      <c r="I2742" s="7">
        <f t="shared" si="514"/>
        <v>4.9999999999999822</v>
      </c>
      <c r="J2742" s="11">
        <v>0.5</v>
      </c>
      <c r="K2742" s="11">
        <v>0.50347222222222221</v>
      </c>
      <c r="L2742">
        <f t="shared" si="515"/>
        <v>12</v>
      </c>
      <c r="M2742" s="5">
        <f t="shared" si="516"/>
        <v>45607.5</v>
      </c>
      <c r="N2742" s="5">
        <f t="shared" si="517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518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513"/>
        <v>12</v>
      </c>
      <c r="I2743" s="7">
        <f t="shared" si="514"/>
        <v>0</v>
      </c>
      <c r="L2743">
        <f t="shared" si="515"/>
        <v>0</v>
      </c>
      <c r="M2743" s="5">
        <f t="shared" si="516"/>
        <v>0</v>
      </c>
      <c r="N2743" s="5">
        <f t="shared" si="517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518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513"/>
        <v>12</v>
      </c>
      <c r="I2744" s="7">
        <f t="shared" si="514"/>
        <v>0</v>
      </c>
      <c r="J2744" s="11"/>
      <c r="K2744" s="11"/>
      <c r="L2744">
        <f t="shared" si="515"/>
        <v>0</v>
      </c>
      <c r="M2744" s="5">
        <f t="shared" si="516"/>
        <v>0</v>
      </c>
      <c r="N2744" s="5">
        <f t="shared" si="517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518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513"/>
        <v>12</v>
      </c>
      <c r="I2745" s="7">
        <f t="shared" si="514"/>
        <v>0</v>
      </c>
      <c r="J2745" s="11"/>
      <c r="K2745" s="11"/>
      <c r="L2745">
        <f t="shared" si="515"/>
        <v>0</v>
      </c>
      <c r="M2745" s="5">
        <f t="shared" si="516"/>
        <v>0</v>
      </c>
      <c r="N2745" s="5">
        <f t="shared" si="517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518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513"/>
        <v>10</v>
      </c>
      <c r="I2746" s="7">
        <f t="shared" si="514"/>
        <v>10.000000000000124</v>
      </c>
      <c r="J2746" s="11">
        <v>0.51041666666666663</v>
      </c>
      <c r="K2746" s="11">
        <v>0.51736111111111116</v>
      </c>
      <c r="L2746">
        <f t="shared" si="515"/>
        <v>10</v>
      </c>
      <c r="M2746" s="5">
        <f t="shared" si="516"/>
        <v>45607.510416666664</v>
      </c>
      <c r="N2746" s="5">
        <f t="shared" si="517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518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513"/>
        <v>8</v>
      </c>
      <c r="I2747" s="7">
        <f t="shared" si="514"/>
        <v>25.000000000000071</v>
      </c>
      <c r="J2747" s="11">
        <v>0.60069444444444442</v>
      </c>
      <c r="K2747" s="11">
        <v>0.61805555555555558</v>
      </c>
      <c r="L2747">
        <f t="shared" si="515"/>
        <v>8</v>
      </c>
      <c r="M2747" s="5">
        <f t="shared" si="516"/>
        <v>45607.600694444445</v>
      </c>
      <c r="N2747" s="5">
        <f t="shared" si="517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518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513"/>
        <v>9</v>
      </c>
      <c r="I2748" s="7">
        <f t="shared" si="514"/>
        <v>0</v>
      </c>
      <c r="J2748" s="11"/>
      <c r="K2748" s="11"/>
      <c r="L2748">
        <f t="shared" si="515"/>
        <v>0</v>
      </c>
      <c r="M2748" s="5">
        <f t="shared" si="516"/>
        <v>0</v>
      </c>
      <c r="N2748" s="5">
        <f t="shared" si="517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518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513"/>
        <v>8</v>
      </c>
      <c r="I2749" s="7">
        <f t="shared" si="514"/>
        <v>0</v>
      </c>
      <c r="J2749" s="11"/>
      <c r="K2749" s="11"/>
      <c r="L2749">
        <f t="shared" si="515"/>
        <v>0</v>
      </c>
      <c r="M2749" s="5">
        <f t="shared" si="516"/>
        <v>0</v>
      </c>
      <c r="N2749" s="5">
        <f t="shared" si="517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518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513"/>
        <v>6</v>
      </c>
      <c r="I2750" s="7">
        <f t="shared" si="514"/>
        <v>0</v>
      </c>
      <c r="J2750" s="11"/>
      <c r="K2750" s="11"/>
      <c r="L2750">
        <f t="shared" si="515"/>
        <v>0</v>
      </c>
      <c r="M2750" s="5">
        <f t="shared" si="516"/>
        <v>0</v>
      </c>
      <c r="N2750" s="5">
        <f t="shared" si="517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518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513"/>
        <v>6</v>
      </c>
      <c r="I2751" s="7">
        <f t="shared" si="514"/>
        <v>0</v>
      </c>
      <c r="J2751" s="11"/>
      <c r="K2751" s="11"/>
      <c r="L2751">
        <f t="shared" si="515"/>
        <v>0</v>
      </c>
      <c r="M2751" s="5">
        <f t="shared" si="516"/>
        <v>0</v>
      </c>
      <c r="N2751" s="5">
        <f t="shared" si="517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518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513"/>
        <v>6</v>
      </c>
      <c r="I2752" s="7">
        <f t="shared" si="514"/>
        <v>0</v>
      </c>
      <c r="J2752" s="11"/>
      <c r="K2752" s="11"/>
      <c r="L2752">
        <f t="shared" si="515"/>
        <v>0</v>
      </c>
      <c r="M2752" s="5">
        <f t="shared" si="516"/>
        <v>0</v>
      </c>
      <c r="N2752" s="5">
        <f t="shared" si="517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518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513"/>
        <v>6</v>
      </c>
      <c r="I2753" s="7">
        <f t="shared" si="514"/>
        <v>119.99999999999989</v>
      </c>
      <c r="J2753" s="11">
        <v>0.86111111111111116</v>
      </c>
      <c r="K2753" s="11">
        <v>0.94444444444444442</v>
      </c>
      <c r="L2753">
        <f t="shared" si="515"/>
        <v>6</v>
      </c>
      <c r="M2753" s="5">
        <f t="shared" si="516"/>
        <v>45607.861111111109</v>
      </c>
      <c r="N2753" s="5">
        <f t="shared" si="517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518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513"/>
        <v>6</v>
      </c>
      <c r="I2754" s="7">
        <f t="shared" si="514"/>
        <v>0</v>
      </c>
      <c r="J2754" s="11"/>
      <c r="K2754" s="11"/>
      <c r="L2754">
        <f t="shared" si="515"/>
        <v>0</v>
      </c>
      <c r="M2754" s="5">
        <f t="shared" si="516"/>
        <v>0</v>
      </c>
      <c r="N2754" s="5">
        <f t="shared" si="517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518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513"/>
        <v>6</v>
      </c>
      <c r="I2755" s="7">
        <f t="shared" si="514"/>
        <v>0</v>
      </c>
      <c r="J2755" s="11"/>
      <c r="K2755" s="11"/>
      <c r="L2755">
        <f t="shared" si="515"/>
        <v>0</v>
      </c>
      <c r="M2755" s="5">
        <f t="shared" si="516"/>
        <v>0</v>
      </c>
      <c r="N2755" s="5">
        <f t="shared" si="517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518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513"/>
        <v>5</v>
      </c>
      <c r="I2756" s="7">
        <f t="shared" si="514"/>
        <v>20.000000000000007</v>
      </c>
      <c r="J2756" s="11">
        <v>0.34722222222222221</v>
      </c>
      <c r="K2756" s="11">
        <v>0.3611111111111111</v>
      </c>
      <c r="L2756">
        <f t="shared" si="515"/>
        <v>5</v>
      </c>
      <c r="M2756" s="5">
        <f t="shared" si="516"/>
        <v>45607.347222222219</v>
      </c>
      <c r="N2756" s="5">
        <f t="shared" si="517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518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513"/>
        <v>5</v>
      </c>
      <c r="I2757" s="7">
        <f t="shared" si="514"/>
        <v>65.000000000000014</v>
      </c>
      <c r="J2757" s="11">
        <v>6.9444444444444441E-3</v>
      </c>
      <c r="K2757" s="11">
        <v>5.2083333333333336E-2</v>
      </c>
      <c r="L2757">
        <f t="shared" si="515"/>
        <v>5</v>
      </c>
      <c r="M2757" s="5">
        <f t="shared" si="516"/>
        <v>45607.006944444445</v>
      </c>
      <c r="N2757" s="5">
        <f t="shared" si="517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518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513"/>
        <v>5</v>
      </c>
      <c r="I2758" s="7">
        <f t="shared" si="514"/>
        <v>0</v>
      </c>
      <c r="J2758" s="11"/>
      <c r="K2758" s="11"/>
      <c r="L2758">
        <f t="shared" si="515"/>
        <v>0</v>
      </c>
      <c r="M2758" s="5">
        <f t="shared" si="516"/>
        <v>0</v>
      </c>
      <c r="N2758" s="5">
        <f t="shared" si="517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518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513"/>
        <v>5</v>
      </c>
      <c r="I2759" s="7">
        <f t="shared" si="514"/>
        <v>0</v>
      </c>
      <c r="L2759">
        <f t="shared" si="515"/>
        <v>0</v>
      </c>
      <c r="M2759" s="5">
        <f t="shared" si="516"/>
        <v>0</v>
      </c>
      <c r="N2759" s="5">
        <f t="shared" si="517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518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513"/>
        <v>4</v>
      </c>
      <c r="I2760" s="7">
        <f t="shared" si="514"/>
        <v>0</v>
      </c>
      <c r="L2760">
        <f t="shared" si="515"/>
        <v>0</v>
      </c>
      <c r="M2760" s="5">
        <f t="shared" si="516"/>
        <v>0</v>
      </c>
      <c r="N2760" s="5">
        <f t="shared" si="517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518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513"/>
        <v>4</v>
      </c>
      <c r="I2761" s="7">
        <f t="shared" si="514"/>
        <v>19.999999999999929</v>
      </c>
      <c r="J2761" s="11">
        <v>0.51736111111111116</v>
      </c>
      <c r="K2761" s="11">
        <v>0.53125</v>
      </c>
      <c r="L2761">
        <f t="shared" si="515"/>
        <v>4</v>
      </c>
      <c r="M2761" s="5">
        <f t="shared" si="516"/>
        <v>45607.517361111109</v>
      </c>
      <c r="N2761" s="5">
        <f t="shared" si="517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518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513"/>
        <v>4</v>
      </c>
      <c r="I2762" s="7">
        <f t="shared" si="514"/>
        <v>0</v>
      </c>
      <c r="J2762" s="11"/>
      <c r="K2762" s="11"/>
      <c r="L2762">
        <f t="shared" si="515"/>
        <v>0</v>
      </c>
      <c r="M2762" s="5">
        <f t="shared" si="516"/>
        <v>0</v>
      </c>
      <c r="N2762" s="5">
        <f t="shared" si="517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518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513"/>
        <v>4</v>
      </c>
      <c r="I2763" s="7">
        <f t="shared" si="514"/>
        <v>0</v>
      </c>
      <c r="J2763" s="11"/>
      <c r="K2763" s="11"/>
      <c r="L2763">
        <f t="shared" si="515"/>
        <v>0</v>
      </c>
      <c r="M2763" s="5">
        <f t="shared" si="516"/>
        <v>0</v>
      </c>
      <c r="N2763" s="5">
        <f t="shared" si="517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518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513"/>
        <v>4</v>
      </c>
      <c r="I2764" s="7">
        <f t="shared" si="514"/>
        <v>0</v>
      </c>
      <c r="J2764" s="11"/>
      <c r="K2764" s="11"/>
      <c r="L2764">
        <f t="shared" si="515"/>
        <v>0</v>
      </c>
      <c r="M2764" s="5">
        <f t="shared" si="516"/>
        <v>0</v>
      </c>
      <c r="N2764" s="5">
        <f t="shared" si="517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518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513"/>
        <v>4</v>
      </c>
      <c r="I2765" s="7">
        <f t="shared" si="514"/>
        <v>0</v>
      </c>
      <c r="J2765" s="11"/>
      <c r="K2765" s="11"/>
      <c r="L2765">
        <f t="shared" si="515"/>
        <v>0</v>
      </c>
      <c r="M2765" s="5">
        <f t="shared" si="516"/>
        <v>0</v>
      </c>
      <c r="N2765" s="5">
        <f t="shared" si="517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518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513"/>
        <v>4</v>
      </c>
      <c r="I2766" s="7">
        <f t="shared" si="514"/>
        <v>0</v>
      </c>
      <c r="J2766" s="11"/>
      <c r="K2766" s="11"/>
      <c r="L2766">
        <f t="shared" si="515"/>
        <v>0</v>
      </c>
      <c r="M2766" s="5">
        <f t="shared" si="516"/>
        <v>0</v>
      </c>
      <c r="N2766" s="5">
        <f t="shared" si="517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518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513"/>
        <v>3</v>
      </c>
      <c r="I2767" s="7">
        <f t="shared" si="514"/>
        <v>90</v>
      </c>
      <c r="J2767" s="11">
        <v>0.59375</v>
      </c>
      <c r="K2767" s="11">
        <v>0.65625</v>
      </c>
      <c r="L2767">
        <f t="shared" si="515"/>
        <v>3</v>
      </c>
      <c r="M2767" s="5">
        <f t="shared" si="516"/>
        <v>45607.59375</v>
      </c>
      <c r="N2767" s="5">
        <f t="shared" si="517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518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519">ROUND(E2768*(1/(F2768/60)),0)</f>
        <v>3</v>
      </c>
      <c r="I2768" s="7">
        <f t="shared" ref="I2768:I2799" si="520">IF(J2768=0, 0, (K2768-J2768)*1440)</f>
        <v>0</v>
      </c>
      <c r="J2768" s="11"/>
      <c r="K2768" s="11"/>
      <c r="L2768">
        <f t="shared" ref="L2768:L2799" si="521">IF(I2768&gt;0, G2768, 0)</f>
        <v>0</v>
      </c>
      <c r="M2768" s="5">
        <f t="shared" ref="M2768:M2799" si="522">IF(I2768=0,0,A2768+J2768)</f>
        <v>0</v>
      </c>
      <c r="N2768" s="5">
        <f t="shared" ref="N2768:N2799" si="523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524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519"/>
        <v>3</v>
      </c>
      <c r="I2769" s="7">
        <f t="shared" si="520"/>
        <v>0</v>
      </c>
      <c r="J2769" s="11"/>
      <c r="K2769" s="11"/>
      <c r="L2769">
        <f t="shared" si="521"/>
        <v>0</v>
      </c>
      <c r="M2769" s="5">
        <f t="shared" si="522"/>
        <v>0</v>
      </c>
      <c r="N2769" s="5">
        <f t="shared" si="523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524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519"/>
        <v>2</v>
      </c>
      <c r="I2770" s="7">
        <f t="shared" si="520"/>
        <v>0</v>
      </c>
      <c r="J2770" s="11"/>
      <c r="K2770" s="11"/>
      <c r="L2770">
        <f t="shared" si="521"/>
        <v>0</v>
      </c>
      <c r="M2770" s="5">
        <f t="shared" si="522"/>
        <v>0</v>
      </c>
      <c r="N2770" s="5">
        <f t="shared" si="523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524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519"/>
        <v>2</v>
      </c>
      <c r="I2771" s="7">
        <f t="shared" si="520"/>
        <v>0</v>
      </c>
      <c r="J2771" s="11"/>
      <c r="K2771" s="11"/>
      <c r="L2771">
        <f t="shared" si="521"/>
        <v>0</v>
      </c>
      <c r="M2771" s="5">
        <f t="shared" si="522"/>
        <v>0</v>
      </c>
      <c r="N2771" s="5">
        <f t="shared" si="523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524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519"/>
        <v>2</v>
      </c>
      <c r="I2772" s="7">
        <f t="shared" si="520"/>
        <v>54.999999999999964</v>
      </c>
      <c r="J2772" s="11">
        <v>0.47222222222222221</v>
      </c>
      <c r="K2772" s="11">
        <v>0.51041666666666663</v>
      </c>
      <c r="L2772">
        <f t="shared" si="521"/>
        <v>2</v>
      </c>
      <c r="M2772" s="5">
        <f t="shared" si="522"/>
        <v>45607.472222222219</v>
      </c>
      <c r="N2772" s="5">
        <f t="shared" si="523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524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519"/>
        <v>2</v>
      </c>
      <c r="I2773" s="7">
        <f t="shared" si="520"/>
        <v>0</v>
      </c>
      <c r="J2773" s="11"/>
      <c r="K2773" s="11"/>
      <c r="L2773">
        <f t="shared" si="521"/>
        <v>0</v>
      </c>
      <c r="M2773" s="5">
        <f t="shared" si="522"/>
        <v>0</v>
      </c>
      <c r="N2773" s="5">
        <f t="shared" si="523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524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519"/>
        <v>2</v>
      </c>
      <c r="I2774" s="7">
        <f t="shared" si="520"/>
        <v>0</v>
      </c>
      <c r="J2774" s="11"/>
      <c r="K2774" s="11"/>
      <c r="L2774">
        <f t="shared" si="521"/>
        <v>0</v>
      </c>
      <c r="M2774" s="5">
        <f t="shared" si="522"/>
        <v>0</v>
      </c>
      <c r="N2774" s="5">
        <f t="shared" si="523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524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519"/>
        <v>2</v>
      </c>
      <c r="I2775" s="7">
        <f t="shared" si="520"/>
        <v>0</v>
      </c>
      <c r="J2775" s="11"/>
      <c r="K2775" s="11"/>
      <c r="L2775">
        <f t="shared" si="521"/>
        <v>0</v>
      </c>
      <c r="M2775" s="5">
        <f t="shared" si="522"/>
        <v>0</v>
      </c>
      <c r="N2775" s="5">
        <f t="shared" si="523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524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519"/>
        <v>2</v>
      </c>
      <c r="I2776" s="7">
        <f t="shared" si="520"/>
        <v>0</v>
      </c>
      <c r="J2776" s="11"/>
      <c r="K2776" s="11"/>
      <c r="L2776">
        <f t="shared" si="521"/>
        <v>0</v>
      </c>
      <c r="M2776" s="5">
        <f t="shared" si="522"/>
        <v>0</v>
      </c>
      <c r="N2776" s="5">
        <f t="shared" si="523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524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519"/>
        <v>2</v>
      </c>
      <c r="I2777" s="7">
        <f t="shared" si="520"/>
        <v>0</v>
      </c>
      <c r="J2777" s="11"/>
      <c r="K2777" s="11"/>
      <c r="L2777">
        <f t="shared" si="521"/>
        <v>0</v>
      </c>
      <c r="M2777" s="5">
        <f t="shared" si="522"/>
        <v>0</v>
      </c>
      <c r="N2777" s="5">
        <f t="shared" si="523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524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519"/>
        <v>2</v>
      </c>
      <c r="I2778" s="7">
        <f t="shared" si="520"/>
        <v>0</v>
      </c>
      <c r="J2778" s="11"/>
      <c r="K2778" s="11"/>
      <c r="L2778">
        <f t="shared" si="521"/>
        <v>0</v>
      </c>
      <c r="M2778" s="5">
        <f t="shared" si="522"/>
        <v>0</v>
      </c>
      <c r="N2778" s="5">
        <f t="shared" si="523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524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519"/>
        <v>2</v>
      </c>
      <c r="I2779" s="7">
        <f t="shared" si="520"/>
        <v>35.000000000000036</v>
      </c>
      <c r="J2779" s="11">
        <v>0.375</v>
      </c>
      <c r="K2779" s="11">
        <v>0.39930555555555558</v>
      </c>
      <c r="L2779">
        <f t="shared" si="521"/>
        <v>2</v>
      </c>
      <c r="M2779" s="5">
        <f t="shared" si="522"/>
        <v>45607.375</v>
      </c>
      <c r="N2779" s="5">
        <f t="shared" si="523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524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519"/>
        <v>0</v>
      </c>
      <c r="I2780" s="7">
        <f t="shared" si="520"/>
        <v>9.9999999999999645</v>
      </c>
      <c r="J2780" s="11">
        <v>0.55555555555555558</v>
      </c>
      <c r="K2780" s="11">
        <v>0.5625</v>
      </c>
      <c r="L2780">
        <f t="shared" si="521"/>
        <v>0</v>
      </c>
      <c r="M2780" s="5">
        <f t="shared" si="522"/>
        <v>45607.555555555555</v>
      </c>
      <c r="N2780" s="5">
        <f t="shared" si="523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524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519"/>
        <v>0</v>
      </c>
      <c r="I2781" s="7">
        <f t="shared" si="520"/>
        <v>0</v>
      </c>
      <c r="J2781" s="11"/>
      <c r="K2781" s="11"/>
      <c r="L2781">
        <f t="shared" si="521"/>
        <v>0</v>
      </c>
      <c r="M2781" s="5">
        <f t="shared" si="522"/>
        <v>0</v>
      </c>
      <c r="N2781" s="5">
        <f t="shared" si="523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524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519"/>
        <v>0</v>
      </c>
      <c r="I2782" s="7">
        <f t="shared" si="520"/>
        <v>4.9999999999999822</v>
      </c>
      <c r="J2782" s="11">
        <v>0.37152777777777779</v>
      </c>
      <c r="K2782" s="11">
        <v>0.375</v>
      </c>
      <c r="L2782">
        <f t="shared" si="521"/>
        <v>0</v>
      </c>
      <c r="M2782" s="5">
        <f t="shared" si="522"/>
        <v>45607.371527777781</v>
      </c>
      <c r="N2782" s="5">
        <f t="shared" si="523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524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519"/>
        <v>6</v>
      </c>
      <c r="I2783" s="7">
        <f t="shared" si="520"/>
        <v>0</v>
      </c>
      <c r="J2783" s="11"/>
      <c r="K2783" s="11"/>
      <c r="L2783">
        <f t="shared" si="521"/>
        <v>0</v>
      </c>
      <c r="M2783" s="5">
        <f t="shared" si="522"/>
        <v>0</v>
      </c>
      <c r="N2783" s="5">
        <f t="shared" si="523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524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519"/>
        <v>9</v>
      </c>
      <c r="I2784" s="7">
        <f t="shared" si="520"/>
        <v>0</v>
      </c>
      <c r="J2784" s="11"/>
      <c r="K2784" s="11"/>
      <c r="L2784">
        <f t="shared" si="521"/>
        <v>0</v>
      </c>
      <c r="M2784" s="5">
        <f t="shared" si="522"/>
        <v>0</v>
      </c>
      <c r="N2784" s="5">
        <f t="shared" si="523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524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519"/>
        <v>16</v>
      </c>
      <c r="I2785" s="7">
        <f t="shared" si="520"/>
        <v>0</v>
      </c>
      <c r="J2785" s="11"/>
      <c r="K2785" s="11"/>
      <c r="L2785">
        <f t="shared" si="521"/>
        <v>0</v>
      </c>
      <c r="M2785" s="5">
        <f t="shared" si="522"/>
        <v>0</v>
      </c>
      <c r="N2785" s="5">
        <f t="shared" si="523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524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519"/>
        <v>12</v>
      </c>
      <c r="H2786" s="12">
        <f>F2786*(1/(G2786/60))</f>
        <v>100</v>
      </c>
      <c r="I2786" s="7">
        <f t="shared" si="520"/>
        <v>9.9999999999999645</v>
      </c>
      <c r="J2786" s="11">
        <v>0.40625</v>
      </c>
      <c r="K2786" s="11">
        <v>0.41319444444444442</v>
      </c>
      <c r="L2786">
        <f t="shared" si="521"/>
        <v>12</v>
      </c>
      <c r="M2786" s="5">
        <f t="shared" si="522"/>
        <v>45608.40625</v>
      </c>
      <c r="N2786" s="5">
        <f t="shared" si="523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524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519"/>
        <v>12</v>
      </c>
      <c r="I2787" s="7">
        <f t="shared" si="520"/>
        <v>0</v>
      </c>
      <c r="L2787">
        <f t="shared" si="521"/>
        <v>0</v>
      </c>
      <c r="M2787" s="5">
        <f t="shared" si="522"/>
        <v>0</v>
      </c>
      <c r="N2787" s="5">
        <f t="shared" si="523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524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519"/>
        <v>12</v>
      </c>
      <c r="I2788" s="7">
        <f t="shared" si="520"/>
        <v>15.000000000000107</v>
      </c>
      <c r="J2788" s="11">
        <v>0.92013888888888884</v>
      </c>
      <c r="K2788" s="11">
        <v>0.93055555555555558</v>
      </c>
      <c r="L2788">
        <f t="shared" si="521"/>
        <v>12</v>
      </c>
      <c r="M2788" s="5">
        <f t="shared" si="522"/>
        <v>45608.920138888891</v>
      </c>
      <c r="N2788" s="5">
        <f t="shared" si="523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524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519"/>
        <v>12</v>
      </c>
      <c r="I2789" s="7">
        <f t="shared" si="520"/>
        <v>0</v>
      </c>
      <c r="J2789" s="11"/>
      <c r="K2789" s="11"/>
      <c r="L2789">
        <f t="shared" si="521"/>
        <v>0</v>
      </c>
      <c r="M2789" s="5">
        <f t="shared" si="522"/>
        <v>0</v>
      </c>
      <c r="N2789" s="5">
        <f t="shared" si="523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524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519"/>
        <v>9</v>
      </c>
      <c r="I2790" s="7">
        <f t="shared" si="520"/>
        <v>0</v>
      </c>
      <c r="J2790" s="11"/>
      <c r="K2790" s="11"/>
      <c r="L2790">
        <f t="shared" si="521"/>
        <v>0</v>
      </c>
      <c r="M2790" s="5">
        <f t="shared" si="522"/>
        <v>0</v>
      </c>
      <c r="N2790" s="5">
        <f t="shared" si="523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524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519"/>
        <v>9</v>
      </c>
      <c r="I2791" s="7">
        <f t="shared" si="520"/>
        <v>9.9999999999999645</v>
      </c>
      <c r="J2791" s="11">
        <v>0.86111111111111116</v>
      </c>
      <c r="K2791" s="11">
        <v>0.86805555555555558</v>
      </c>
      <c r="L2791">
        <f t="shared" si="521"/>
        <v>9</v>
      </c>
      <c r="M2791" s="5">
        <f t="shared" si="522"/>
        <v>45608.861111111109</v>
      </c>
      <c r="N2791" s="5">
        <f t="shared" si="523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524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519"/>
        <v>9</v>
      </c>
      <c r="I2792" s="7">
        <f t="shared" si="520"/>
        <v>0</v>
      </c>
      <c r="J2792" s="11"/>
      <c r="K2792" s="11"/>
      <c r="L2792">
        <f t="shared" si="521"/>
        <v>0</v>
      </c>
      <c r="M2792" s="5">
        <f t="shared" si="522"/>
        <v>0</v>
      </c>
      <c r="N2792" s="5">
        <f t="shared" si="523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524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519"/>
        <v>8</v>
      </c>
      <c r="I2793" s="7">
        <f t="shared" si="520"/>
        <v>0</v>
      </c>
      <c r="J2793" s="11"/>
      <c r="K2793" s="11"/>
      <c r="L2793">
        <f t="shared" si="521"/>
        <v>0</v>
      </c>
      <c r="M2793" s="5">
        <f t="shared" si="522"/>
        <v>0</v>
      </c>
      <c r="N2793" s="5">
        <f t="shared" si="523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524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519"/>
        <v>8</v>
      </c>
      <c r="I2794" s="7">
        <f t="shared" si="520"/>
        <v>20.000000000000089</v>
      </c>
      <c r="J2794" s="11">
        <v>0.82638888888888884</v>
      </c>
      <c r="K2794" s="11">
        <v>0.84027777777777779</v>
      </c>
      <c r="L2794">
        <f t="shared" si="521"/>
        <v>8</v>
      </c>
      <c r="M2794" s="5">
        <f t="shared" si="522"/>
        <v>45608.826388888891</v>
      </c>
      <c r="N2794" s="5">
        <f t="shared" si="523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524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519"/>
        <v>6</v>
      </c>
      <c r="I2795" s="7">
        <f t="shared" si="520"/>
        <v>0</v>
      </c>
      <c r="J2795" s="11"/>
      <c r="K2795" s="11"/>
      <c r="L2795">
        <f t="shared" si="521"/>
        <v>0</v>
      </c>
      <c r="M2795" s="5">
        <f t="shared" si="522"/>
        <v>0</v>
      </c>
      <c r="N2795" s="5">
        <f t="shared" si="523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524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519"/>
        <v>6</v>
      </c>
      <c r="I2796" s="7">
        <f t="shared" si="520"/>
        <v>59.999999999999943</v>
      </c>
      <c r="J2796" s="11">
        <v>0.875</v>
      </c>
      <c r="K2796" s="11">
        <v>0.91666666666666663</v>
      </c>
      <c r="L2796">
        <f t="shared" si="521"/>
        <v>6</v>
      </c>
      <c r="M2796" s="5">
        <f t="shared" si="522"/>
        <v>45608.875</v>
      </c>
      <c r="N2796" s="5">
        <f t="shared" si="523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524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519"/>
        <v>6</v>
      </c>
      <c r="I2797" s="7">
        <f t="shared" si="520"/>
        <v>20.000000000000007</v>
      </c>
      <c r="J2797" s="11">
        <v>0.41319444444444442</v>
      </c>
      <c r="K2797" s="11">
        <v>0.42708333333333331</v>
      </c>
      <c r="L2797">
        <f t="shared" si="521"/>
        <v>6</v>
      </c>
      <c r="M2797" s="5">
        <f t="shared" si="522"/>
        <v>45608.413194444445</v>
      </c>
      <c r="N2797" s="5">
        <f t="shared" si="523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524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519"/>
        <v>6</v>
      </c>
      <c r="I2798" s="7">
        <f t="shared" si="520"/>
        <v>0</v>
      </c>
      <c r="J2798" s="11"/>
      <c r="K2798" s="11"/>
      <c r="L2798">
        <f t="shared" si="521"/>
        <v>0</v>
      </c>
      <c r="M2798" s="5">
        <f t="shared" si="522"/>
        <v>0</v>
      </c>
      <c r="N2798" s="5">
        <f t="shared" si="523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524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519"/>
        <v>6</v>
      </c>
      <c r="I2799" s="7">
        <f t="shared" si="520"/>
        <v>14.999999999999947</v>
      </c>
      <c r="J2799" s="11">
        <v>0.74305555555555558</v>
      </c>
      <c r="K2799" s="11">
        <v>0.75347222222222221</v>
      </c>
      <c r="L2799">
        <f t="shared" si="521"/>
        <v>6</v>
      </c>
      <c r="M2799" s="5">
        <f t="shared" si="522"/>
        <v>45608.743055555555</v>
      </c>
      <c r="N2799" s="5">
        <f t="shared" si="523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524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525">ROUND(E2800*(1/(F2800/60)),0)</f>
        <v>6</v>
      </c>
      <c r="I2800" s="7">
        <f t="shared" ref="I2800:I2831" si="526">IF(J2800=0, 0, (K2800-J2800)*1440)</f>
        <v>0</v>
      </c>
      <c r="J2800" s="11"/>
      <c r="K2800" s="11"/>
      <c r="L2800">
        <f t="shared" ref="L2800:L2831" si="527">IF(I2800&gt;0, G2800, 0)</f>
        <v>0</v>
      </c>
      <c r="M2800" s="5">
        <f t="shared" ref="M2800:M2831" si="528">IF(I2800=0,0,A2800+J2800)</f>
        <v>0</v>
      </c>
      <c r="N2800" s="5">
        <f t="shared" ref="N2800:N2831" si="529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530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525"/>
        <v>6</v>
      </c>
      <c r="I2801" s="7">
        <f t="shared" si="526"/>
        <v>15.000000000000107</v>
      </c>
      <c r="J2801" s="11">
        <v>0.85069444444444442</v>
      </c>
      <c r="K2801" s="11">
        <v>0.86111111111111116</v>
      </c>
      <c r="L2801">
        <f t="shared" si="527"/>
        <v>6</v>
      </c>
      <c r="M2801" s="5">
        <f t="shared" si="528"/>
        <v>45608.850694444445</v>
      </c>
      <c r="N2801" s="5">
        <f t="shared" si="529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530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525"/>
        <v>5</v>
      </c>
      <c r="I2802" s="7">
        <f t="shared" si="526"/>
        <v>20.000000000000089</v>
      </c>
      <c r="J2802" s="11">
        <v>0.75694444444444442</v>
      </c>
      <c r="K2802" s="11">
        <v>0.77083333333333337</v>
      </c>
      <c r="L2802">
        <f t="shared" si="527"/>
        <v>5</v>
      </c>
      <c r="M2802" s="5">
        <f t="shared" si="528"/>
        <v>45608.756944444445</v>
      </c>
      <c r="N2802" s="5">
        <f t="shared" si="529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530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525"/>
        <v>5</v>
      </c>
      <c r="I2803" s="7">
        <f t="shared" si="526"/>
        <v>60.000000000000107</v>
      </c>
      <c r="J2803" s="11">
        <v>0.91666666666666663</v>
      </c>
      <c r="K2803" s="11">
        <v>0.95833333333333337</v>
      </c>
      <c r="L2803">
        <f t="shared" si="527"/>
        <v>5</v>
      </c>
      <c r="M2803" s="5">
        <f t="shared" si="528"/>
        <v>45608.916666666664</v>
      </c>
      <c r="N2803" s="5">
        <f t="shared" si="529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530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525"/>
        <v>5</v>
      </c>
      <c r="I2804" s="7">
        <f t="shared" si="526"/>
        <v>0</v>
      </c>
      <c r="L2804">
        <f t="shared" si="527"/>
        <v>0</v>
      </c>
      <c r="M2804" s="5">
        <f t="shared" si="528"/>
        <v>0</v>
      </c>
      <c r="N2804" s="5">
        <f t="shared" si="529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530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525"/>
        <v>4</v>
      </c>
      <c r="I2805" s="7">
        <f t="shared" si="526"/>
        <v>0</v>
      </c>
      <c r="L2805">
        <f t="shared" si="527"/>
        <v>0</v>
      </c>
      <c r="M2805" s="5">
        <f t="shared" si="528"/>
        <v>0</v>
      </c>
      <c r="N2805" s="5">
        <f t="shared" si="529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530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525"/>
        <v>4</v>
      </c>
      <c r="I2806" s="7">
        <f t="shared" si="526"/>
        <v>0</v>
      </c>
      <c r="J2806" s="11"/>
      <c r="K2806" s="11"/>
      <c r="L2806">
        <f t="shared" si="527"/>
        <v>0</v>
      </c>
      <c r="M2806" s="5">
        <f t="shared" si="528"/>
        <v>0</v>
      </c>
      <c r="N2806" s="5">
        <f t="shared" si="529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530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525"/>
        <v>4</v>
      </c>
      <c r="I2807" s="7">
        <f t="shared" si="526"/>
        <v>0</v>
      </c>
      <c r="J2807" s="11"/>
      <c r="K2807" s="11"/>
      <c r="L2807">
        <f t="shared" si="527"/>
        <v>0</v>
      </c>
      <c r="M2807" s="5">
        <f t="shared" si="528"/>
        <v>0</v>
      </c>
      <c r="N2807" s="5">
        <f t="shared" si="529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530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525"/>
        <v>4</v>
      </c>
      <c r="I2808" s="7">
        <f t="shared" si="526"/>
        <v>0</v>
      </c>
      <c r="J2808" s="11"/>
      <c r="K2808" s="11"/>
      <c r="L2808">
        <f t="shared" si="527"/>
        <v>0</v>
      </c>
      <c r="M2808" s="5">
        <f t="shared" si="528"/>
        <v>0</v>
      </c>
      <c r="N2808" s="5">
        <f t="shared" si="529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530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525"/>
        <v>4</v>
      </c>
      <c r="I2809" s="7">
        <f t="shared" si="526"/>
        <v>0</v>
      </c>
      <c r="J2809" s="11"/>
      <c r="K2809" s="11"/>
      <c r="L2809">
        <f t="shared" si="527"/>
        <v>0</v>
      </c>
      <c r="M2809" s="5">
        <f t="shared" si="528"/>
        <v>0</v>
      </c>
      <c r="N2809" s="5">
        <f t="shared" si="529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530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525"/>
        <v>4</v>
      </c>
      <c r="I2810" s="7">
        <f t="shared" si="526"/>
        <v>0</v>
      </c>
      <c r="J2810" s="11"/>
      <c r="K2810" s="11"/>
      <c r="L2810">
        <f t="shared" si="527"/>
        <v>0</v>
      </c>
      <c r="M2810" s="5">
        <f t="shared" si="528"/>
        <v>0</v>
      </c>
      <c r="N2810" s="5">
        <f t="shared" si="529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530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525"/>
        <v>3</v>
      </c>
      <c r="I2811" s="7">
        <f t="shared" si="526"/>
        <v>90</v>
      </c>
      <c r="J2811" s="11">
        <v>0.42708333333333331</v>
      </c>
      <c r="K2811" s="11">
        <v>0.48958333333333331</v>
      </c>
      <c r="L2811">
        <f t="shared" si="527"/>
        <v>3</v>
      </c>
      <c r="M2811" s="5">
        <f t="shared" si="528"/>
        <v>45608.427083333336</v>
      </c>
      <c r="N2811" s="5">
        <f t="shared" si="529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530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525"/>
        <v>3</v>
      </c>
      <c r="I2812" s="7">
        <f t="shared" si="526"/>
        <v>74.999999999999972</v>
      </c>
      <c r="J2812" s="11">
        <v>0.35416666666666669</v>
      </c>
      <c r="K2812" s="11">
        <v>0.40625</v>
      </c>
      <c r="L2812">
        <f t="shared" si="527"/>
        <v>3</v>
      </c>
      <c r="M2812" s="5">
        <f t="shared" si="528"/>
        <v>45608.354166666664</v>
      </c>
      <c r="N2812" s="5">
        <f t="shared" si="529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530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525"/>
        <v>3</v>
      </c>
      <c r="I2813" s="7">
        <f t="shared" si="526"/>
        <v>90</v>
      </c>
      <c r="J2813" s="11">
        <v>0.51041666666666663</v>
      </c>
      <c r="K2813" s="11">
        <v>0.57291666666666663</v>
      </c>
      <c r="L2813">
        <f t="shared" si="527"/>
        <v>3</v>
      </c>
      <c r="M2813" s="5">
        <f t="shared" si="528"/>
        <v>45608.510416666664</v>
      </c>
      <c r="N2813" s="5">
        <f t="shared" si="529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530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525"/>
        <v>3</v>
      </c>
      <c r="I2814" s="7">
        <f t="shared" si="526"/>
        <v>90</v>
      </c>
      <c r="J2814" s="11">
        <v>0.59375</v>
      </c>
      <c r="K2814" s="11">
        <v>0.65625</v>
      </c>
      <c r="L2814">
        <f t="shared" si="527"/>
        <v>3</v>
      </c>
      <c r="M2814" s="5">
        <f t="shared" si="528"/>
        <v>45608.59375</v>
      </c>
      <c r="N2814" s="5">
        <f t="shared" si="529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530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525"/>
        <v>3</v>
      </c>
      <c r="I2815" s="7">
        <f t="shared" si="526"/>
        <v>90</v>
      </c>
      <c r="J2815" s="11">
        <v>0.67708333333333337</v>
      </c>
      <c r="K2815" s="11">
        <v>0.73958333333333337</v>
      </c>
      <c r="L2815">
        <f t="shared" si="527"/>
        <v>3</v>
      </c>
      <c r="M2815" s="5">
        <f t="shared" si="528"/>
        <v>45608.677083333336</v>
      </c>
      <c r="N2815" s="5">
        <f t="shared" si="529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530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525"/>
        <v>3</v>
      </c>
      <c r="I2816" s="7">
        <f t="shared" si="526"/>
        <v>0</v>
      </c>
      <c r="J2816" s="11"/>
      <c r="K2816" s="11"/>
      <c r="L2816">
        <f t="shared" si="527"/>
        <v>0</v>
      </c>
      <c r="M2816" s="5">
        <f t="shared" si="528"/>
        <v>0</v>
      </c>
      <c r="N2816" s="5">
        <f t="shared" si="529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530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525"/>
        <v>2</v>
      </c>
      <c r="I2817" s="7">
        <f t="shared" si="526"/>
        <v>0</v>
      </c>
      <c r="J2817" s="11"/>
      <c r="K2817" s="11"/>
      <c r="L2817">
        <f t="shared" si="527"/>
        <v>0</v>
      </c>
      <c r="M2817" s="5">
        <f t="shared" si="528"/>
        <v>0</v>
      </c>
      <c r="N2817" s="5">
        <f t="shared" si="529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530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525"/>
        <v>2</v>
      </c>
      <c r="I2818" s="7">
        <f t="shared" si="526"/>
        <v>0</v>
      </c>
      <c r="J2818" s="11"/>
      <c r="K2818" s="11"/>
      <c r="L2818">
        <f t="shared" si="527"/>
        <v>0</v>
      </c>
      <c r="M2818" s="5">
        <f t="shared" si="528"/>
        <v>0</v>
      </c>
      <c r="N2818" s="5">
        <f t="shared" si="529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530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525"/>
        <v>2</v>
      </c>
      <c r="I2819" s="7">
        <f t="shared" si="526"/>
        <v>0</v>
      </c>
      <c r="J2819" s="11"/>
      <c r="K2819" s="11"/>
      <c r="L2819">
        <f t="shared" si="527"/>
        <v>0</v>
      </c>
      <c r="M2819" s="5">
        <f t="shared" si="528"/>
        <v>0</v>
      </c>
      <c r="N2819" s="5">
        <f t="shared" si="529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530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525"/>
        <v>2</v>
      </c>
      <c r="I2820" s="7">
        <f t="shared" si="526"/>
        <v>9.9999999999999645</v>
      </c>
      <c r="J2820" s="11">
        <v>0.62152777777777779</v>
      </c>
      <c r="K2820" s="11">
        <v>0.62847222222222221</v>
      </c>
      <c r="L2820">
        <f t="shared" si="527"/>
        <v>2</v>
      </c>
      <c r="M2820" s="5">
        <f t="shared" si="528"/>
        <v>45608.621527777781</v>
      </c>
      <c r="N2820" s="5">
        <f t="shared" si="529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530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525"/>
        <v>2</v>
      </c>
      <c r="I2821" s="7">
        <f t="shared" si="526"/>
        <v>0</v>
      </c>
      <c r="J2821" s="11"/>
      <c r="K2821" s="11"/>
      <c r="L2821">
        <f t="shared" si="527"/>
        <v>0</v>
      </c>
      <c r="M2821" s="5">
        <f t="shared" si="528"/>
        <v>0</v>
      </c>
      <c r="N2821" s="5">
        <f t="shared" si="529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530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525"/>
        <v>2</v>
      </c>
      <c r="I2822" s="7">
        <f t="shared" si="526"/>
        <v>0</v>
      </c>
      <c r="J2822" s="11"/>
      <c r="K2822" s="11"/>
      <c r="L2822">
        <f t="shared" si="527"/>
        <v>0</v>
      </c>
      <c r="M2822" s="5">
        <f t="shared" si="528"/>
        <v>0</v>
      </c>
      <c r="N2822" s="5">
        <f t="shared" si="529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530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525"/>
        <v>2</v>
      </c>
      <c r="I2823" s="7">
        <f t="shared" si="526"/>
        <v>4.9999999999999822</v>
      </c>
      <c r="J2823" s="11">
        <v>0.86805555555555558</v>
      </c>
      <c r="K2823" s="11">
        <v>0.87152777777777779</v>
      </c>
      <c r="L2823">
        <f t="shared" si="527"/>
        <v>2</v>
      </c>
      <c r="M2823" s="5">
        <f t="shared" si="528"/>
        <v>45608.868055555555</v>
      </c>
      <c r="N2823" s="5">
        <f t="shared" si="529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530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525"/>
        <v>2</v>
      </c>
      <c r="I2824" s="7">
        <f t="shared" si="526"/>
        <v>0</v>
      </c>
      <c r="J2824" s="11"/>
      <c r="K2824" s="11"/>
      <c r="L2824">
        <f t="shared" si="527"/>
        <v>0</v>
      </c>
      <c r="M2824" s="5">
        <f t="shared" si="528"/>
        <v>0</v>
      </c>
      <c r="N2824" s="5">
        <f t="shared" si="529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530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525"/>
        <v>2</v>
      </c>
      <c r="I2825" s="7">
        <f t="shared" si="526"/>
        <v>0</v>
      </c>
      <c r="J2825" s="11"/>
      <c r="K2825" s="11"/>
      <c r="L2825">
        <f t="shared" si="527"/>
        <v>0</v>
      </c>
      <c r="M2825" s="5">
        <f t="shared" si="528"/>
        <v>0</v>
      </c>
      <c r="N2825" s="5">
        <f t="shared" si="529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530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525"/>
        <v>2</v>
      </c>
      <c r="I2826" s="7">
        <f t="shared" si="526"/>
        <v>30.000000000000053</v>
      </c>
      <c r="J2826" s="11">
        <v>0.33333333333333331</v>
      </c>
      <c r="K2826" s="11">
        <v>0.35416666666666669</v>
      </c>
      <c r="L2826">
        <f t="shared" si="527"/>
        <v>2</v>
      </c>
      <c r="M2826" s="5">
        <f t="shared" si="528"/>
        <v>45608.333333333336</v>
      </c>
      <c r="N2826" s="5">
        <f t="shared" si="529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530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525"/>
        <v>2</v>
      </c>
      <c r="I2827" s="7">
        <f t="shared" si="526"/>
        <v>54.999999999999964</v>
      </c>
      <c r="J2827" s="11">
        <v>0.57986111111111116</v>
      </c>
      <c r="K2827" s="11">
        <v>0.61805555555555558</v>
      </c>
      <c r="L2827">
        <f t="shared" si="527"/>
        <v>2</v>
      </c>
      <c r="M2827" s="5">
        <f t="shared" si="528"/>
        <v>45608.579861111109</v>
      </c>
      <c r="N2827" s="5">
        <f t="shared" si="529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530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525"/>
        <v>0</v>
      </c>
      <c r="I2828" s="7">
        <f t="shared" si="526"/>
        <v>14.999999999999947</v>
      </c>
      <c r="J2828" s="11">
        <v>0.49652777777777779</v>
      </c>
      <c r="K2828" s="11">
        <v>0.50694444444444442</v>
      </c>
      <c r="L2828">
        <f t="shared" si="527"/>
        <v>0</v>
      </c>
      <c r="M2828" s="5">
        <f t="shared" si="528"/>
        <v>45608.496527777781</v>
      </c>
      <c r="N2828" s="5">
        <f t="shared" si="529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530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525"/>
        <v>0</v>
      </c>
      <c r="I2829" s="7">
        <f t="shared" si="526"/>
        <v>14.999999999999947</v>
      </c>
      <c r="J2829" s="11">
        <v>0.78125</v>
      </c>
      <c r="K2829" s="11">
        <v>0.79166666666666663</v>
      </c>
      <c r="L2829">
        <f t="shared" si="527"/>
        <v>0</v>
      </c>
      <c r="M2829" s="5">
        <f t="shared" si="528"/>
        <v>45608.78125</v>
      </c>
      <c r="N2829" s="5">
        <f t="shared" si="529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530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525"/>
        <v>0</v>
      </c>
      <c r="I2830" s="7">
        <f t="shared" si="526"/>
        <v>9.9999999999999645</v>
      </c>
      <c r="J2830" s="11">
        <v>0.3125</v>
      </c>
      <c r="K2830" s="11">
        <v>0.31944444444444442</v>
      </c>
      <c r="L2830">
        <f t="shared" si="527"/>
        <v>0</v>
      </c>
      <c r="M2830" s="5">
        <f t="shared" si="528"/>
        <v>45608.3125</v>
      </c>
      <c r="N2830" s="5">
        <f t="shared" si="529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530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525"/>
        <v>3</v>
      </c>
      <c r="I2831" s="7">
        <f t="shared" si="526"/>
        <v>0</v>
      </c>
      <c r="J2831" s="11"/>
      <c r="K2831" s="11"/>
      <c r="L2831">
        <f t="shared" si="527"/>
        <v>0</v>
      </c>
      <c r="M2831" s="5">
        <f t="shared" si="528"/>
        <v>0</v>
      </c>
      <c r="N2831" s="5">
        <f t="shared" si="529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530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 t="shared" ref="G2832" si="531">ROUND(E2832*(1/(F2832/60)),0)</f>
        <v>18</v>
      </c>
      <c r="I2832" s="7">
        <f t="shared" ref="I2832" si="532">IF(J2832=0, 0, (K2832-J2832)*1440)</f>
        <v>0</v>
      </c>
      <c r="J2832" s="11"/>
      <c r="K2832" s="11"/>
      <c r="L2832">
        <f t="shared" ref="L2832" si="533">IF(I2832&gt;0, G2832, 0)</f>
        <v>0</v>
      </c>
      <c r="M2832" s="5">
        <f t="shared" ref="M2832" si="534">IF(I2832=0,0,A2832+J2832)</f>
        <v>0</v>
      </c>
      <c r="N2832" s="5">
        <f t="shared" ref="N2832" si="535"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 t="shared" ref="S2832" si="536"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537">ROUND(E2833*(1/(F2833/60)),0)</f>
        <v>18</v>
      </c>
      <c r="I2833" s="7">
        <f t="shared" ref="I2833:I2864" si="538">IF(J2833=0, 0, (K2833-J2833)*1440)</f>
        <v>0</v>
      </c>
      <c r="J2833" s="11"/>
      <c r="K2833" s="11"/>
      <c r="L2833">
        <f t="shared" ref="L2833:L2864" si="539">IF(I2833&gt;0, G2833, 0)</f>
        <v>0</v>
      </c>
      <c r="M2833" s="5">
        <f t="shared" ref="M2833:M2864" si="540">IF(I2833=0,0,A2833+J2833)</f>
        <v>0</v>
      </c>
      <c r="N2833" s="5">
        <f t="shared" ref="N2833:N2864" si="541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542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537"/>
        <v>16</v>
      </c>
      <c r="I2834" s="7">
        <f t="shared" si="538"/>
        <v>0</v>
      </c>
      <c r="J2834" s="11"/>
      <c r="K2834" s="11"/>
      <c r="L2834">
        <f t="shared" si="539"/>
        <v>0</v>
      </c>
      <c r="M2834" s="5">
        <f t="shared" si="540"/>
        <v>0</v>
      </c>
      <c r="N2834" s="5">
        <f t="shared" si="541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542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537"/>
        <v>12</v>
      </c>
      <c r="H2835" s="12">
        <f>F2835*(1/(G2835/60))</f>
        <v>100</v>
      </c>
      <c r="I2835" s="7">
        <f t="shared" si="538"/>
        <v>9.9999999999999645</v>
      </c>
      <c r="J2835" s="11">
        <v>0.36805555555555558</v>
      </c>
      <c r="K2835" s="11">
        <v>0.375</v>
      </c>
      <c r="L2835">
        <f t="shared" si="539"/>
        <v>12</v>
      </c>
      <c r="M2835" s="5">
        <f t="shared" si="540"/>
        <v>45609.368055555555</v>
      </c>
      <c r="N2835" s="5">
        <f t="shared" si="541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542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537"/>
        <v>12</v>
      </c>
      <c r="I2836" s="7">
        <f t="shared" si="538"/>
        <v>0</v>
      </c>
      <c r="L2836">
        <f t="shared" si="539"/>
        <v>0</v>
      </c>
      <c r="M2836" s="5">
        <f t="shared" si="540"/>
        <v>0</v>
      </c>
      <c r="N2836" s="5">
        <f t="shared" si="541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542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537"/>
        <v>12</v>
      </c>
      <c r="I2837" s="7">
        <f t="shared" si="538"/>
        <v>0</v>
      </c>
      <c r="J2837" s="11"/>
      <c r="K2837" s="11"/>
      <c r="L2837">
        <f t="shared" si="539"/>
        <v>0</v>
      </c>
      <c r="M2837" s="5">
        <f t="shared" si="540"/>
        <v>0</v>
      </c>
      <c r="N2837" s="5">
        <f t="shared" si="541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542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537"/>
        <v>12</v>
      </c>
      <c r="I2838" s="7">
        <f t="shared" si="538"/>
        <v>0</v>
      </c>
      <c r="J2838" s="11"/>
      <c r="K2838" s="11"/>
      <c r="L2838">
        <f t="shared" si="539"/>
        <v>0</v>
      </c>
      <c r="M2838" s="5">
        <f t="shared" si="540"/>
        <v>0</v>
      </c>
      <c r="N2838" s="5">
        <f t="shared" si="541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542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537"/>
        <v>12</v>
      </c>
      <c r="I2839" s="7">
        <f t="shared" si="538"/>
        <v>0</v>
      </c>
      <c r="J2839" s="11"/>
      <c r="K2839" s="11"/>
      <c r="L2839">
        <f t="shared" si="539"/>
        <v>0</v>
      </c>
      <c r="M2839" s="5">
        <f t="shared" si="540"/>
        <v>0</v>
      </c>
      <c r="N2839" s="5">
        <f t="shared" si="541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542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537"/>
        <v>12</v>
      </c>
      <c r="I2840" s="7">
        <f t="shared" si="538"/>
        <v>10.000000000000124</v>
      </c>
      <c r="J2840" s="11">
        <v>0.70138888888888884</v>
      </c>
      <c r="K2840" s="11">
        <v>0.70833333333333337</v>
      </c>
      <c r="L2840">
        <f t="shared" si="539"/>
        <v>12</v>
      </c>
      <c r="M2840" s="5">
        <f t="shared" si="540"/>
        <v>45609.701388888891</v>
      </c>
      <c r="N2840" s="5">
        <f t="shared" si="541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542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537"/>
        <v>9</v>
      </c>
      <c r="I2841" s="7">
        <f t="shared" si="538"/>
        <v>0</v>
      </c>
      <c r="J2841" s="11"/>
      <c r="K2841" s="11"/>
      <c r="L2841">
        <f t="shared" si="539"/>
        <v>0</v>
      </c>
      <c r="M2841" s="5">
        <f t="shared" si="540"/>
        <v>0</v>
      </c>
      <c r="N2841" s="5">
        <f t="shared" si="541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542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537"/>
        <v>9</v>
      </c>
      <c r="I2842" s="7">
        <f t="shared" si="538"/>
        <v>0</v>
      </c>
      <c r="J2842" s="11"/>
      <c r="K2842" s="11"/>
      <c r="L2842">
        <f t="shared" si="539"/>
        <v>0</v>
      </c>
      <c r="M2842" s="5">
        <f t="shared" si="540"/>
        <v>0</v>
      </c>
      <c r="N2842" s="5">
        <f t="shared" si="541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542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537"/>
        <v>8</v>
      </c>
      <c r="I2843" s="7">
        <f t="shared" si="538"/>
        <v>0</v>
      </c>
      <c r="J2843" s="11"/>
      <c r="K2843" s="11"/>
      <c r="L2843">
        <f t="shared" si="539"/>
        <v>0</v>
      </c>
      <c r="M2843" s="5">
        <f t="shared" si="540"/>
        <v>0</v>
      </c>
      <c r="N2843" s="5">
        <f t="shared" si="541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542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537"/>
        <v>8</v>
      </c>
      <c r="I2844" s="7">
        <f t="shared" si="538"/>
        <v>14.999999999999947</v>
      </c>
      <c r="J2844" s="11">
        <v>0.73611111111111116</v>
      </c>
      <c r="K2844" s="11">
        <v>0.74652777777777779</v>
      </c>
      <c r="L2844">
        <f t="shared" si="539"/>
        <v>8</v>
      </c>
      <c r="M2844" s="5">
        <f t="shared" si="540"/>
        <v>45609.736111111109</v>
      </c>
      <c r="N2844" s="5">
        <f t="shared" si="541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542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537"/>
        <v>6</v>
      </c>
      <c r="I2845" s="7">
        <f t="shared" si="538"/>
        <v>0</v>
      </c>
      <c r="J2845" s="11"/>
      <c r="K2845" s="11"/>
      <c r="L2845">
        <f t="shared" si="539"/>
        <v>0</v>
      </c>
      <c r="M2845" s="5">
        <f t="shared" si="540"/>
        <v>0</v>
      </c>
      <c r="N2845" s="5">
        <f t="shared" si="541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542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537"/>
        <v>6</v>
      </c>
      <c r="I2846" s="7">
        <f t="shared" si="538"/>
        <v>0</v>
      </c>
      <c r="J2846" s="11"/>
      <c r="K2846" s="11"/>
      <c r="L2846">
        <f t="shared" si="539"/>
        <v>0</v>
      </c>
      <c r="M2846" s="5">
        <f t="shared" si="540"/>
        <v>0</v>
      </c>
      <c r="N2846" s="5">
        <f t="shared" si="541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542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537"/>
        <v>6</v>
      </c>
      <c r="I2847" s="7">
        <f t="shared" si="538"/>
        <v>0</v>
      </c>
      <c r="J2847" s="11"/>
      <c r="K2847" s="11"/>
      <c r="L2847">
        <f t="shared" si="539"/>
        <v>0</v>
      </c>
      <c r="M2847" s="5">
        <f t="shared" si="540"/>
        <v>0</v>
      </c>
      <c r="N2847" s="5">
        <f t="shared" si="541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542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537"/>
        <v>6</v>
      </c>
      <c r="I2848" s="7">
        <f t="shared" si="538"/>
        <v>15.000000000000107</v>
      </c>
      <c r="J2848" s="11">
        <v>0.72569444444444442</v>
      </c>
      <c r="K2848" s="11">
        <v>0.73611111111111116</v>
      </c>
      <c r="L2848">
        <f t="shared" si="539"/>
        <v>6</v>
      </c>
      <c r="M2848" s="5">
        <f t="shared" si="540"/>
        <v>45609.725694444445</v>
      </c>
      <c r="N2848" s="5">
        <f t="shared" si="541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542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537"/>
        <v>6</v>
      </c>
      <c r="I2849" s="7">
        <f t="shared" si="538"/>
        <v>0</v>
      </c>
      <c r="J2849" s="11"/>
      <c r="K2849" s="11"/>
      <c r="L2849">
        <f t="shared" si="539"/>
        <v>0</v>
      </c>
      <c r="M2849" s="5">
        <f t="shared" si="540"/>
        <v>0</v>
      </c>
      <c r="N2849" s="5">
        <f t="shared" si="541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542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537"/>
        <v>6</v>
      </c>
      <c r="I2850" s="7">
        <f t="shared" si="538"/>
        <v>14.999999999999947</v>
      </c>
      <c r="J2850" s="11">
        <v>0.52083333333333337</v>
      </c>
      <c r="K2850" s="11">
        <v>0.53125</v>
      </c>
      <c r="L2850">
        <f t="shared" si="539"/>
        <v>6</v>
      </c>
      <c r="M2850" s="5">
        <f t="shared" si="540"/>
        <v>45609.520833333336</v>
      </c>
      <c r="N2850" s="5">
        <f t="shared" si="541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542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537"/>
        <v>6</v>
      </c>
      <c r="I2851" s="7">
        <f t="shared" si="538"/>
        <v>49.999999999999986</v>
      </c>
      <c r="J2851" s="11">
        <v>0.66666666666666663</v>
      </c>
      <c r="K2851" s="11">
        <v>0.70138888888888884</v>
      </c>
      <c r="L2851">
        <f t="shared" si="539"/>
        <v>6</v>
      </c>
      <c r="M2851" s="5">
        <f t="shared" si="540"/>
        <v>45609.666666666664</v>
      </c>
      <c r="N2851" s="5">
        <f t="shared" si="541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542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537"/>
        <v>5</v>
      </c>
      <c r="I2852" s="7">
        <f t="shared" si="538"/>
        <v>9.9999999999999645</v>
      </c>
      <c r="J2852" s="11">
        <v>0.71180555555555558</v>
      </c>
      <c r="K2852" s="11">
        <v>0.71875</v>
      </c>
      <c r="L2852">
        <f t="shared" si="539"/>
        <v>5</v>
      </c>
      <c r="M2852" s="5">
        <f t="shared" si="540"/>
        <v>45609.711805555555</v>
      </c>
      <c r="N2852" s="5">
        <f t="shared" si="541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542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537"/>
        <v>5</v>
      </c>
      <c r="I2853" s="7">
        <f t="shared" si="538"/>
        <v>235.00000000000011</v>
      </c>
      <c r="J2853" s="11">
        <v>0.79513888888888884</v>
      </c>
      <c r="K2853" s="11">
        <v>0.95833333333333337</v>
      </c>
      <c r="L2853">
        <f t="shared" si="539"/>
        <v>5</v>
      </c>
      <c r="M2853" s="5">
        <f t="shared" si="540"/>
        <v>45609.795138888891</v>
      </c>
      <c r="N2853" s="5">
        <f t="shared" si="541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542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537"/>
        <v>5</v>
      </c>
      <c r="I2854" s="7">
        <f t="shared" si="538"/>
        <v>0</v>
      </c>
      <c r="L2854">
        <f t="shared" si="539"/>
        <v>0</v>
      </c>
      <c r="M2854" s="5">
        <f t="shared" si="540"/>
        <v>0</v>
      </c>
      <c r="N2854" s="5">
        <f t="shared" si="541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542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537"/>
        <v>4</v>
      </c>
      <c r="I2855" s="7">
        <f t="shared" si="538"/>
        <v>0</v>
      </c>
      <c r="L2855">
        <f t="shared" si="539"/>
        <v>0</v>
      </c>
      <c r="M2855" s="5">
        <f t="shared" si="540"/>
        <v>0</v>
      </c>
      <c r="N2855" s="5">
        <f t="shared" si="541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542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537"/>
        <v>4</v>
      </c>
      <c r="I2856" s="7">
        <f t="shared" si="538"/>
        <v>0</v>
      </c>
      <c r="J2856" s="11"/>
      <c r="K2856" s="11"/>
      <c r="L2856">
        <f t="shared" si="539"/>
        <v>0</v>
      </c>
      <c r="M2856" s="5">
        <f t="shared" si="540"/>
        <v>0</v>
      </c>
      <c r="N2856" s="5">
        <f t="shared" si="541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542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537"/>
        <v>4</v>
      </c>
      <c r="I2857" s="7">
        <f t="shared" si="538"/>
        <v>0</v>
      </c>
      <c r="J2857" s="11"/>
      <c r="K2857" s="11"/>
      <c r="L2857">
        <f t="shared" si="539"/>
        <v>0</v>
      </c>
      <c r="M2857" s="5">
        <f t="shared" si="540"/>
        <v>0</v>
      </c>
      <c r="N2857" s="5">
        <f t="shared" si="541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542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537"/>
        <v>4</v>
      </c>
      <c r="I2858" s="7">
        <f t="shared" si="538"/>
        <v>0</v>
      </c>
      <c r="J2858" s="11"/>
      <c r="K2858" s="11"/>
      <c r="L2858">
        <f t="shared" si="539"/>
        <v>0</v>
      </c>
      <c r="M2858" s="5">
        <f t="shared" si="540"/>
        <v>0</v>
      </c>
      <c r="N2858" s="5">
        <f t="shared" si="541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542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537"/>
        <v>4</v>
      </c>
      <c r="I2859" s="7">
        <f t="shared" si="538"/>
        <v>0</v>
      </c>
      <c r="J2859" s="11"/>
      <c r="K2859" s="11"/>
      <c r="L2859">
        <f t="shared" si="539"/>
        <v>0</v>
      </c>
      <c r="M2859" s="5">
        <f t="shared" si="540"/>
        <v>0</v>
      </c>
      <c r="N2859" s="5">
        <f t="shared" si="541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542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537"/>
        <v>4</v>
      </c>
      <c r="I2860" s="7">
        <f t="shared" si="538"/>
        <v>0</v>
      </c>
      <c r="J2860" s="11"/>
      <c r="K2860" s="11"/>
      <c r="L2860">
        <f t="shared" si="539"/>
        <v>0</v>
      </c>
      <c r="M2860" s="5">
        <f t="shared" si="540"/>
        <v>0</v>
      </c>
      <c r="N2860" s="5">
        <f t="shared" si="541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542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537"/>
        <v>4</v>
      </c>
      <c r="I2861" s="7">
        <f t="shared" si="538"/>
        <v>0</v>
      </c>
      <c r="J2861" s="11"/>
      <c r="K2861" s="11"/>
      <c r="L2861">
        <f t="shared" si="539"/>
        <v>0</v>
      </c>
      <c r="M2861" s="5">
        <f t="shared" si="540"/>
        <v>0</v>
      </c>
      <c r="N2861" s="5">
        <f t="shared" si="541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542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537"/>
        <v>4</v>
      </c>
      <c r="I2862" s="7">
        <f t="shared" si="538"/>
        <v>25.000000000000071</v>
      </c>
      <c r="J2862" s="11">
        <v>0.5</v>
      </c>
      <c r="K2862" s="11">
        <v>0.51736111111111116</v>
      </c>
      <c r="L2862">
        <f t="shared" si="539"/>
        <v>4</v>
      </c>
      <c r="M2862" s="5">
        <f t="shared" si="540"/>
        <v>45609.5</v>
      </c>
      <c r="N2862" s="5">
        <f t="shared" si="541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542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537"/>
        <v>3</v>
      </c>
      <c r="I2863" s="7">
        <f t="shared" si="538"/>
        <v>90</v>
      </c>
      <c r="J2863" s="11">
        <v>0.36458333333333331</v>
      </c>
      <c r="K2863" s="11">
        <v>0.42708333333333331</v>
      </c>
      <c r="L2863">
        <f t="shared" si="539"/>
        <v>3</v>
      </c>
      <c r="M2863" s="5">
        <f t="shared" si="540"/>
        <v>45609.364583333336</v>
      </c>
      <c r="N2863" s="5">
        <f t="shared" si="541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542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537"/>
        <v>3</v>
      </c>
      <c r="I2864" s="7">
        <f t="shared" si="538"/>
        <v>60.000000000000028</v>
      </c>
      <c r="J2864" s="11">
        <v>0.4375</v>
      </c>
      <c r="K2864" s="11">
        <v>0.47916666666666669</v>
      </c>
      <c r="L2864">
        <f t="shared" si="539"/>
        <v>3</v>
      </c>
      <c r="M2864" s="5">
        <f t="shared" si="540"/>
        <v>45609.4375</v>
      </c>
      <c r="N2864" s="5">
        <f t="shared" si="541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542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543">ROUND(E2865*(1/(F2865/60)),0)</f>
        <v>3</v>
      </c>
      <c r="I2865" s="7">
        <f t="shared" ref="I2865:I2896" si="544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545">IF(I2865&gt;0, G2865, 0)</f>
        <v>3</v>
      </c>
      <c r="M2865" s="5">
        <f t="shared" ref="M2865:M2896" si="546">IF(I2865=0,0,A2865+J2865)</f>
        <v>45609.642361111109</v>
      </c>
      <c r="N2865" s="5">
        <f t="shared" ref="N2865:N2896" si="547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548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543"/>
        <v>3</v>
      </c>
      <c r="I2866" s="7">
        <f t="shared" si="544"/>
        <v>0</v>
      </c>
      <c r="J2866" s="11"/>
      <c r="K2866" s="11"/>
      <c r="L2866">
        <f t="shared" si="545"/>
        <v>0</v>
      </c>
      <c r="M2866" s="5">
        <f t="shared" si="546"/>
        <v>0</v>
      </c>
      <c r="N2866" s="5">
        <f t="shared" si="547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548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543"/>
        <v>3</v>
      </c>
      <c r="I2867" s="7">
        <f t="shared" si="544"/>
        <v>0</v>
      </c>
      <c r="J2867" s="11"/>
      <c r="K2867" s="11"/>
      <c r="L2867">
        <f t="shared" si="545"/>
        <v>0</v>
      </c>
      <c r="M2867" s="5">
        <f t="shared" si="546"/>
        <v>0</v>
      </c>
      <c r="N2867" s="5">
        <f t="shared" si="547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548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543"/>
        <v>3</v>
      </c>
      <c r="I2868" s="7">
        <f t="shared" si="544"/>
        <v>0</v>
      </c>
      <c r="J2868" s="11"/>
      <c r="K2868" s="11"/>
      <c r="L2868">
        <f t="shared" si="545"/>
        <v>0</v>
      </c>
      <c r="M2868" s="5">
        <f t="shared" si="546"/>
        <v>0</v>
      </c>
      <c r="N2868" s="5">
        <f t="shared" si="547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548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543"/>
        <v>2</v>
      </c>
      <c r="I2869" s="7">
        <f t="shared" si="544"/>
        <v>0</v>
      </c>
      <c r="J2869" s="11"/>
      <c r="K2869" s="11"/>
      <c r="L2869">
        <f t="shared" si="545"/>
        <v>0</v>
      </c>
      <c r="M2869" s="5">
        <f t="shared" si="546"/>
        <v>0</v>
      </c>
      <c r="N2869" s="5">
        <f t="shared" si="547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548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543"/>
        <v>2</v>
      </c>
      <c r="I2870" s="7">
        <f t="shared" si="544"/>
        <v>0</v>
      </c>
      <c r="J2870" s="11"/>
      <c r="K2870" s="11"/>
      <c r="L2870">
        <f t="shared" si="545"/>
        <v>0</v>
      </c>
      <c r="M2870" s="5">
        <f t="shared" si="546"/>
        <v>0</v>
      </c>
      <c r="N2870" s="5">
        <f t="shared" si="547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548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543"/>
        <v>2</v>
      </c>
      <c r="I2871" s="7">
        <f t="shared" si="544"/>
        <v>0</v>
      </c>
      <c r="J2871" s="11"/>
      <c r="K2871" s="11"/>
      <c r="L2871">
        <f t="shared" si="545"/>
        <v>0</v>
      </c>
      <c r="M2871" s="5">
        <f t="shared" si="546"/>
        <v>0</v>
      </c>
      <c r="N2871" s="5">
        <f t="shared" si="547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548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543"/>
        <v>2</v>
      </c>
      <c r="I2872" s="7">
        <f t="shared" si="544"/>
        <v>0</v>
      </c>
      <c r="J2872" s="11"/>
      <c r="K2872" s="11"/>
      <c r="L2872">
        <f t="shared" si="545"/>
        <v>0</v>
      </c>
      <c r="M2872" s="5">
        <f t="shared" si="546"/>
        <v>0</v>
      </c>
      <c r="N2872" s="5">
        <f t="shared" si="547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548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543"/>
        <v>2</v>
      </c>
      <c r="I2873" s="7">
        <f t="shared" si="544"/>
        <v>0</v>
      </c>
      <c r="J2873" s="11"/>
      <c r="K2873" s="11"/>
      <c r="L2873">
        <f t="shared" si="545"/>
        <v>0</v>
      </c>
      <c r="M2873" s="5">
        <f t="shared" si="546"/>
        <v>0</v>
      </c>
      <c r="N2873" s="5">
        <f t="shared" si="547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548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543"/>
        <v>2</v>
      </c>
      <c r="I2874" s="7">
        <f t="shared" si="544"/>
        <v>0</v>
      </c>
      <c r="J2874" s="11"/>
      <c r="K2874" s="11"/>
      <c r="L2874">
        <f t="shared" si="545"/>
        <v>0</v>
      </c>
      <c r="M2874" s="5">
        <f t="shared" si="546"/>
        <v>0</v>
      </c>
      <c r="N2874" s="5">
        <f t="shared" si="547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548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543"/>
        <v>2</v>
      </c>
      <c r="I2875" s="7">
        <f t="shared" si="544"/>
        <v>0</v>
      </c>
      <c r="J2875" s="11"/>
      <c r="K2875" s="11"/>
      <c r="L2875">
        <f t="shared" si="545"/>
        <v>0</v>
      </c>
      <c r="M2875" s="5">
        <f t="shared" si="546"/>
        <v>0</v>
      </c>
      <c r="N2875" s="5">
        <f t="shared" si="547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548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543"/>
        <v>2</v>
      </c>
      <c r="I2876" s="7">
        <f t="shared" si="544"/>
        <v>90</v>
      </c>
      <c r="J2876" s="11">
        <v>0.8125</v>
      </c>
      <c r="K2876" s="11">
        <v>0.875</v>
      </c>
      <c r="L2876">
        <f t="shared" si="545"/>
        <v>2</v>
      </c>
      <c r="M2876" s="5">
        <f t="shared" si="546"/>
        <v>45609.8125</v>
      </c>
      <c r="N2876" s="5">
        <f t="shared" si="547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548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543"/>
        <v>2</v>
      </c>
      <c r="I2877" s="7">
        <f t="shared" si="544"/>
        <v>20.000000000000089</v>
      </c>
      <c r="J2877" s="11">
        <v>0.65972222222222221</v>
      </c>
      <c r="K2877" s="11">
        <v>0.67361111111111116</v>
      </c>
      <c r="L2877">
        <f t="shared" si="545"/>
        <v>2</v>
      </c>
      <c r="M2877" s="5">
        <f t="shared" si="546"/>
        <v>45609.659722222219</v>
      </c>
      <c r="N2877" s="5">
        <f t="shared" si="547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548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543"/>
        <v>2</v>
      </c>
      <c r="I2878" s="7">
        <f t="shared" si="544"/>
        <v>29.999999999999972</v>
      </c>
      <c r="J2878" s="11">
        <v>0.4861111111111111</v>
      </c>
      <c r="K2878" s="11">
        <v>0.50694444444444442</v>
      </c>
      <c r="L2878">
        <f t="shared" si="545"/>
        <v>2</v>
      </c>
      <c r="M2878" s="5">
        <f t="shared" si="546"/>
        <v>45609.486111111109</v>
      </c>
      <c r="N2878" s="5">
        <f t="shared" si="547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548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543"/>
        <v>2</v>
      </c>
      <c r="I2879" s="7">
        <f t="shared" si="544"/>
        <v>60.000000000000028</v>
      </c>
      <c r="J2879" s="11">
        <v>0.3125</v>
      </c>
      <c r="K2879" s="11">
        <v>0.35416666666666669</v>
      </c>
      <c r="L2879">
        <f t="shared" si="545"/>
        <v>2</v>
      </c>
      <c r="M2879" s="5">
        <f t="shared" si="546"/>
        <v>45609.3125</v>
      </c>
      <c r="N2879" s="5">
        <f t="shared" si="547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548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543"/>
        <v>1</v>
      </c>
      <c r="I2880" s="7">
        <f t="shared" si="544"/>
        <v>24.999999999999911</v>
      </c>
      <c r="J2880" s="11">
        <v>0.52083333333333337</v>
      </c>
      <c r="K2880" s="11">
        <v>0.53819444444444442</v>
      </c>
      <c r="L2880">
        <f t="shared" si="545"/>
        <v>1</v>
      </c>
      <c r="M2880" s="5">
        <f t="shared" si="546"/>
        <v>45609.520833333336</v>
      </c>
      <c r="N2880" s="5">
        <f t="shared" si="547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548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543"/>
        <v>1</v>
      </c>
      <c r="I2881" s="7">
        <f t="shared" si="544"/>
        <v>60.000000000000107</v>
      </c>
      <c r="J2881" s="11">
        <v>0.66666666666666663</v>
      </c>
      <c r="K2881" s="11">
        <v>0.70833333333333337</v>
      </c>
      <c r="L2881">
        <f t="shared" si="545"/>
        <v>1</v>
      </c>
      <c r="M2881" s="5">
        <f t="shared" si="546"/>
        <v>45609.666666666664</v>
      </c>
      <c r="N2881" s="5">
        <f t="shared" si="547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548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543"/>
        <v>0</v>
      </c>
      <c r="I2882" s="7">
        <f t="shared" si="544"/>
        <v>24.999999999999911</v>
      </c>
      <c r="J2882" s="11">
        <v>0.55555555555555558</v>
      </c>
      <c r="K2882" s="11">
        <v>0.57291666666666663</v>
      </c>
      <c r="L2882">
        <f t="shared" si="545"/>
        <v>0</v>
      </c>
      <c r="M2882" s="5">
        <f t="shared" si="546"/>
        <v>45609.555555555555</v>
      </c>
      <c r="N2882" s="5">
        <f t="shared" si="547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548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543"/>
        <v>0</v>
      </c>
      <c r="I2883" s="7">
        <f t="shared" si="544"/>
        <v>9.9999999999999645</v>
      </c>
      <c r="J2883" s="11">
        <v>0.71180555555555558</v>
      </c>
      <c r="K2883" s="11">
        <v>0.71875</v>
      </c>
      <c r="L2883">
        <f t="shared" si="545"/>
        <v>0</v>
      </c>
      <c r="M2883" s="5">
        <f t="shared" si="546"/>
        <v>45609.711805555555</v>
      </c>
      <c r="N2883" s="5">
        <f t="shared" si="547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548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543"/>
        <v>0</v>
      </c>
      <c r="I2884" s="7">
        <f t="shared" si="544"/>
        <v>24.999999999999993</v>
      </c>
      <c r="J2884" s="11">
        <v>0.30555555555555558</v>
      </c>
      <c r="K2884" s="11">
        <v>0.32291666666666669</v>
      </c>
      <c r="L2884">
        <f t="shared" si="545"/>
        <v>0</v>
      </c>
      <c r="M2884" s="5">
        <f t="shared" si="546"/>
        <v>45609.305555555555</v>
      </c>
      <c r="N2884" s="5">
        <f t="shared" si="547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548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543"/>
        <v>18</v>
      </c>
      <c r="I2885" s="7">
        <f t="shared" si="544"/>
        <v>0</v>
      </c>
      <c r="J2885" s="11"/>
      <c r="K2885" s="11"/>
      <c r="L2885">
        <f t="shared" si="545"/>
        <v>0</v>
      </c>
      <c r="M2885" s="5">
        <f t="shared" si="546"/>
        <v>0</v>
      </c>
      <c r="N2885" s="5">
        <f t="shared" si="547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548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543"/>
        <v>16</v>
      </c>
      <c r="I2886" s="7">
        <f t="shared" si="544"/>
        <v>0</v>
      </c>
      <c r="J2886" s="11"/>
      <c r="K2886" s="11"/>
      <c r="L2886">
        <f t="shared" si="545"/>
        <v>0</v>
      </c>
      <c r="M2886" s="5">
        <f t="shared" si="546"/>
        <v>0</v>
      </c>
      <c r="N2886" s="5">
        <f t="shared" si="547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548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543"/>
        <v>12</v>
      </c>
      <c r="H2887" s="12">
        <f>F2887*(1/(G2887/60))</f>
        <v>100</v>
      </c>
      <c r="I2887" s="7">
        <f t="shared" si="544"/>
        <v>10.000000000000124</v>
      </c>
      <c r="J2887" s="11">
        <v>0.82291666666666663</v>
      </c>
      <c r="K2887" s="11">
        <v>0.82986111111111116</v>
      </c>
      <c r="L2887">
        <f t="shared" si="545"/>
        <v>12</v>
      </c>
      <c r="M2887" s="5">
        <f t="shared" si="546"/>
        <v>45610.822916666664</v>
      </c>
      <c r="N2887" s="5">
        <f t="shared" si="547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548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543"/>
        <v>12</v>
      </c>
      <c r="I2888" s="7">
        <f t="shared" si="544"/>
        <v>0</v>
      </c>
      <c r="L2888">
        <f t="shared" si="545"/>
        <v>0</v>
      </c>
      <c r="M2888" s="5">
        <f t="shared" si="546"/>
        <v>0</v>
      </c>
      <c r="N2888" s="5">
        <f t="shared" si="547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548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543"/>
        <v>12</v>
      </c>
      <c r="I2889" s="7">
        <f t="shared" si="544"/>
        <v>0</v>
      </c>
      <c r="J2889" s="11"/>
      <c r="K2889" s="11"/>
      <c r="L2889">
        <f t="shared" si="545"/>
        <v>0</v>
      </c>
      <c r="M2889" s="5">
        <f t="shared" si="546"/>
        <v>0</v>
      </c>
      <c r="N2889" s="5">
        <f t="shared" si="547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548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543"/>
        <v>12</v>
      </c>
      <c r="I2890" s="7">
        <f t="shared" si="544"/>
        <v>0</v>
      </c>
      <c r="J2890" s="11"/>
      <c r="K2890" s="11"/>
      <c r="L2890">
        <f t="shared" si="545"/>
        <v>0</v>
      </c>
      <c r="M2890" s="5">
        <f t="shared" si="546"/>
        <v>0</v>
      </c>
      <c r="N2890" s="5">
        <f t="shared" si="547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548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543"/>
        <v>12</v>
      </c>
      <c r="I2891" s="7">
        <f t="shared" si="544"/>
        <v>0</v>
      </c>
      <c r="J2891" s="11"/>
      <c r="K2891" s="11"/>
      <c r="L2891">
        <f t="shared" si="545"/>
        <v>0</v>
      </c>
      <c r="M2891" s="5">
        <f t="shared" si="546"/>
        <v>0</v>
      </c>
      <c r="N2891" s="5">
        <f t="shared" si="547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548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543"/>
        <v>12</v>
      </c>
      <c r="I2892" s="7">
        <f t="shared" si="544"/>
        <v>0</v>
      </c>
      <c r="J2892" s="11"/>
      <c r="K2892" s="11"/>
      <c r="L2892">
        <f t="shared" si="545"/>
        <v>0</v>
      </c>
      <c r="M2892" s="5">
        <f t="shared" si="546"/>
        <v>0</v>
      </c>
      <c r="N2892" s="5">
        <f t="shared" si="547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548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543"/>
        <v>9</v>
      </c>
      <c r="I2893" s="7">
        <f t="shared" si="544"/>
        <v>0</v>
      </c>
      <c r="J2893" s="11"/>
      <c r="K2893" s="11"/>
      <c r="L2893">
        <f t="shared" si="545"/>
        <v>0</v>
      </c>
      <c r="M2893" s="5">
        <f t="shared" si="546"/>
        <v>0</v>
      </c>
      <c r="N2893" s="5">
        <f t="shared" si="547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548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543"/>
        <v>9</v>
      </c>
      <c r="I2894" s="7">
        <f t="shared" si="544"/>
        <v>0</v>
      </c>
      <c r="J2894" s="11"/>
      <c r="K2894" s="11"/>
      <c r="L2894">
        <f t="shared" si="545"/>
        <v>0</v>
      </c>
      <c r="M2894" s="5">
        <f t="shared" si="546"/>
        <v>0</v>
      </c>
      <c r="N2894" s="5">
        <f t="shared" si="547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548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543"/>
        <v>8</v>
      </c>
      <c r="I2895" s="7">
        <f t="shared" si="544"/>
        <v>0</v>
      </c>
      <c r="J2895" s="11"/>
      <c r="K2895" s="11"/>
      <c r="L2895">
        <f t="shared" si="545"/>
        <v>0</v>
      </c>
      <c r="M2895" s="5">
        <f t="shared" si="546"/>
        <v>0</v>
      </c>
      <c r="N2895" s="5">
        <f t="shared" si="547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548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543"/>
        <v>8</v>
      </c>
      <c r="I2896" s="7">
        <f t="shared" si="544"/>
        <v>19.999999999999929</v>
      </c>
      <c r="J2896" s="11">
        <v>0.80555555555555558</v>
      </c>
      <c r="K2896" s="11">
        <v>0.81944444444444442</v>
      </c>
      <c r="L2896">
        <f t="shared" si="545"/>
        <v>8</v>
      </c>
      <c r="M2896" s="5">
        <f t="shared" si="546"/>
        <v>45610.805555555555</v>
      </c>
      <c r="N2896" s="5">
        <f t="shared" si="547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548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549">ROUND(E2897*(1/(F2897/60)),0)</f>
        <v>6</v>
      </c>
      <c r="I2897" s="7">
        <f t="shared" ref="I2897:I2928" si="550">IF(J2897=0, 0, (K2897-J2897)*1440)</f>
        <v>0</v>
      </c>
      <c r="J2897" s="11"/>
      <c r="K2897" s="11"/>
      <c r="L2897">
        <f t="shared" ref="L2897:L2928" si="551">IF(I2897&gt;0, G2897, 0)</f>
        <v>0</v>
      </c>
      <c r="M2897" s="5">
        <f t="shared" ref="M2897:M2928" si="552">IF(I2897=0,0,A2897+J2897)</f>
        <v>0</v>
      </c>
      <c r="N2897" s="5">
        <f t="shared" ref="N2897:N2928" si="553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554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549"/>
        <v>6</v>
      </c>
      <c r="I2898" s="7">
        <f t="shared" si="550"/>
        <v>0</v>
      </c>
      <c r="J2898" s="11"/>
      <c r="K2898" s="11"/>
      <c r="L2898">
        <f t="shared" si="551"/>
        <v>0</v>
      </c>
      <c r="M2898" s="5">
        <f t="shared" si="552"/>
        <v>0</v>
      </c>
      <c r="N2898" s="5">
        <f t="shared" si="553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554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549"/>
        <v>6</v>
      </c>
      <c r="I2899" s="7">
        <f t="shared" si="550"/>
        <v>0</v>
      </c>
      <c r="J2899" s="11"/>
      <c r="K2899" s="11"/>
      <c r="L2899">
        <f t="shared" si="551"/>
        <v>0</v>
      </c>
      <c r="M2899" s="5">
        <f t="shared" si="552"/>
        <v>0</v>
      </c>
      <c r="N2899" s="5">
        <f t="shared" si="553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554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549"/>
        <v>6</v>
      </c>
      <c r="I2900" s="7">
        <f t="shared" si="550"/>
        <v>59.999999999999943</v>
      </c>
      <c r="J2900" s="11">
        <v>0.74305555555555558</v>
      </c>
      <c r="K2900" s="11">
        <v>0.78472222222222221</v>
      </c>
      <c r="L2900">
        <f t="shared" si="551"/>
        <v>6</v>
      </c>
      <c r="M2900" s="5">
        <f t="shared" si="552"/>
        <v>45610.743055555555</v>
      </c>
      <c r="N2900" s="5">
        <f t="shared" si="553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554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549"/>
        <v>6</v>
      </c>
      <c r="I2901" s="7">
        <f t="shared" si="550"/>
        <v>0</v>
      </c>
      <c r="J2901" s="11"/>
      <c r="K2901" s="11"/>
      <c r="L2901">
        <f t="shared" si="551"/>
        <v>0</v>
      </c>
      <c r="M2901" s="5">
        <f t="shared" si="552"/>
        <v>0</v>
      </c>
      <c r="N2901" s="5">
        <f t="shared" si="553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554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549"/>
        <v>6</v>
      </c>
      <c r="I2902" s="7">
        <f t="shared" si="550"/>
        <v>0</v>
      </c>
      <c r="J2902" s="11"/>
      <c r="K2902" s="11"/>
      <c r="L2902">
        <f t="shared" si="551"/>
        <v>0</v>
      </c>
      <c r="M2902" s="5">
        <f t="shared" si="552"/>
        <v>0</v>
      </c>
      <c r="N2902" s="5">
        <f t="shared" si="553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554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549"/>
        <v>5</v>
      </c>
      <c r="I2903" s="7">
        <f t="shared" si="550"/>
        <v>9.9999999999999645</v>
      </c>
      <c r="J2903" s="11">
        <v>0.75</v>
      </c>
      <c r="K2903" s="11">
        <v>0.75694444444444442</v>
      </c>
      <c r="L2903">
        <f t="shared" si="551"/>
        <v>5</v>
      </c>
      <c r="M2903" s="5">
        <f t="shared" si="552"/>
        <v>45610.75</v>
      </c>
      <c r="N2903" s="5">
        <f t="shared" si="553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554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549"/>
        <v>5</v>
      </c>
      <c r="I2904" s="7">
        <f t="shared" si="550"/>
        <v>0</v>
      </c>
      <c r="J2904" s="11"/>
      <c r="K2904" s="11"/>
      <c r="L2904">
        <f t="shared" si="551"/>
        <v>0</v>
      </c>
      <c r="M2904" s="5">
        <f t="shared" si="552"/>
        <v>0</v>
      </c>
      <c r="N2904" s="5">
        <f t="shared" si="553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554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549"/>
        <v>5</v>
      </c>
      <c r="I2905" s="7">
        <f t="shared" si="550"/>
        <v>0</v>
      </c>
      <c r="L2905">
        <f t="shared" si="551"/>
        <v>0</v>
      </c>
      <c r="M2905" s="5">
        <f t="shared" si="552"/>
        <v>0</v>
      </c>
      <c r="N2905" s="5">
        <f t="shared" si="553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554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549"/>
        <v>4</v>
      </c>
      <c r="I2906" s="7">
        <f t="shared" si="550"/>
        <v>0</v>
      </c>
      <c r="L2906">
        <f t="shared" si="551"/>
        <v>0</v>
      </c>
      <c r="M2906" s="5">
        <f t="shared" si="552"/>
        <v>0</v>
      </c>
      <c r="N2906" s="5">
        <f t="shared" si="553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554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549"/>
        <v>4</v>
      </c>
      <c r="I2907" s="7">
        <f t="shared" si="550"/>
        <v>0</v>
      </c>
      <c r="J2907" s="11"/>
      <c r="K2907" s="11"/>
      <c r="L2907">
        <f t="shared" si="551"/>
        <v>0</v>
      </c>
      <c r="M2907" s="5">
        <f t="shared" si="552"/>
        <v>0</v>
      </c>
      <c r="N2907" s="5">
        <f t="shared" si="553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554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549"/>
        <v>4</v>
      </c>
      <c r="I2908" s="7">
        <f t="shared" si="550"/>
        <v>0</v>
      </c>
      <c r="J2908" s="11"/>
      <c r="K2908" s="11"/>
      <c r="L2908">
        <f t="shared" si="551"/>
        <v>0</v>
      </c>
      <c r="M2908" s="5">
        <f t="shared" si="552"/>
        <v>0</v>
      </c>
      <c r="N2908" s="5">
        <f t="shared" si="553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554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549"/>
        <v>4</v>
      </c>
      <c r="I2909" s="7">
        <f t="shared" si="550"/>
        <v>0</v>
      </c>
      <c r="J2909" s="11"/>
      <c r="K2909" s="11"/>
      <c r="L2909">
        <f t="shared" si="551"/>
        <v>0</v>
      </c>
      <c r="M2909" s="5">
        <f t="shared" si="552"/>
        <v>0</v>
      </c>
      <c r="N2909" s="5">
        <f t="shared" si="553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554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549"/>
        <v>4</v>
      </c>
      <c r="I2910" s="7">
        <f t="shared" si="550"/>
        <v>0</v>
      </c>
      <c r="J2910" s="11"/>
      <c r="K2910" s="11"/>
      <c r="L2910">
        <f t="shared" si="551"/>
        <v>0</v>
      </c>
      <c r="M2910" s="5">
        <f t="shared" si="552"/>
        <v>0</v>
      </c>
      <c r="N2910" s="5">
        <f t="shared" si="553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554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549"/>
        <v>4</v>
      </c>
      <c r="I2911" s="7">
        <f t="shared" si="550"/>
        <v>0</v>
      </c>
      <c r="J2911" s="11"/>
      <c r="K2911" s="11"/>
      <c r="L2911">
        <f t="shared" si="551"/>
        <v>0</v>
      </c>
      <c r="M2911" s="5">
        <f t="shared" si="552"/>
        <v>0</v>
      </c>
      <c r="N2911" s="5">
        <f t="shared" si="553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554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549"/>
        <v>4</v>
      </c>
      <c r="I2912" s="7">
        <f t="shared" si="550"/>
        <v>0</v>
      </c>
      <c r="J2912" s="11"/>
      <c r="K2912" s="11"/>
      <c r="L2912">
        <f t="shared" si="551"/>
        <v>0</v>
      </c>
      <c r="M2912" s="5">
        <f t="shared" si="552"/>
        <v>0</v>
      </c>
      <c r="N2912" s="5">
        <f t="shared" si="553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554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549"/>
        <v>4</v>
      </c>
      <c r="I2913" s="7">
        <f t="shared" si="550"/>
        <v>15.000000000000107</v>
      </c>
      <c r="J2913" s="11">
        <v>0.66319444444444442</v>
      </c>
      <c r="K2913" s="11">
        <v>0.67361111111111116</v>
      </c>
      <c r="L2913">
        <f t="shared" si="551"/>
        <v>4</v>
      </c>
      <c r="M2913" s="5">
        <f t="shared" si="552"/>
        <v>45610.663194444445</v>
      </c>
      <c r="N2913" s="5">
        <f t="shared" si="553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554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549"/>
        <v>3</v>
      </c>
      <c r="I2914" s="7">
        <f t="shared" si="550"/>
        <v>0</v>
      </c>
      <c r="L2914">
        <f t="shared" si="551"/>
        <v>0</v>
      </c>
      <c r="M2914" s="5">
        <f t="shared" si="552"/>
        <v>0</v>
      </c>
      <c r="N2914" s="5">
        <f t="shared" si="553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554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549"/>
        <v>3</v>
      </c>
      <c r="I2915" s="7">
        <f t="shared" si="550"/>
        <v>90</v>
      </c>
      <c r="J2915" s="11">
        <v>0.59375</v>
      </c>
      <c r="K2915" s="11">
        <v>0.65625</v>
      </c>
      <c r="L2915">
        <f t="shared" si="551"/>
        <v>3</v>
      </c>
      <c r="M2915" s="5">
        <f t="shared" si="552"/>
        <v>45610.59375</v>
      </c>
      <c r="N2915" s="5">
        <f t="shared" si="553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554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549"/>
        <v>3</v>
      </c>
      <c r="I2916" s="7">
        <f t="shared" si="550"/>
        <v>0</v>
      </c>
      <c r="J2916" s="11"/>
      <c r="K2916" s="11"/>
      <c r="L2916">
        <f t="shared" si="551"/>
        <v>0</v>
      </c>
      <c r="M2916" s="5">
        <f t="shared" si="552"/>
        <v>0</v>
      </c>
      <c r="N2916" s="5">
        <f t="shared" si="553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554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549"/>
        <v>3</v>
      </c>
      <c r="I2917" s="7">
        <f t="shared" si="550"/>
        <v>0</v>
      </c>
      <c r="J2917" s="11"/>
      <c r="K2917" s="11"/>
      <c r="L2917">
        <f t="shared" si="551"/>
        <v>0</v>
      </c>
      <c r="M2917" s="5">
        <f t="shared" si="552"/>
        <v>0</v>
      </c>
      <c r="N2917" s="5">
        <f t="shared" si="553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554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549"/>
        <v>3</v>
      </c>
      <c r="I2918" s="7">
        <f t="shared" si="550"/>
        <v>0</v>
      </c>
      <c r="J2918" s="11"/>
      <c r="K2918" s="11"/>
      <c r="L2918">
        <f t="shared" si="551"/>
        <v>0</v>
      </c>
      <c r="M2918" s="5">
        <f t="shared" si="552"/>
        <v>0</v>
      </c>
      <c r="N2918" s="5">
        <f t="shared" si="553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554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549"/>
        <v>2</v>
      </c>
      <c r="I2919" s="7">
        <f t="shared" si="550"/>
        <v>0</v>
      </c>
      <c r="J2919" s="11"/>
      <c r="K2919" s="11"/>
      <c r="L2919">
        <f t="shared" si="551"/>
        <v>0</v>
      </c>
      <c r="M2919" s="5">
        <f t="shared" si="552"/>
        <v>0</v>
      </c>
      <c r="N2919" s="5">
        <f t="shared" si="553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554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549"/>
        <v>2</v>
      </c>
      <c r="I2920" s="7">
        <f t="shared" si="550"/>
        <v>0</v>
      </c>
      <c r="J2920" s="11"/>
      <c r="K2920" s="11"/>
      <c r="L2920">
        <f t="shared" si="551"/>
        <v>0</v>
      </c>
      <c r="M2920" s="5">
        <f t="shared" si="552"/>
        <v>0</v>
      </c>
      <c r="N2920" s="5">
        <f t="shared" si="553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554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549"/>
        <v>2</v>
      </c>
      <c r="I2921" s="7">
        <f t="shared" si="550"/>
        <v>0</v>
      </c>
      <c r="J2921" s="11"/>
      <c r="K2921" s="11"/>
      <c r="L2921">
        <f t="shared" si="551"/>
        <v>0</v>
      </c>
      <c r="M2921" s="5">
        <f t="shared" si="552"/>
        <v>0</v>
      </c>
      <c r="N2921" s="5">
        <f t="shared" si="553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554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549"/>
        <v>2</v>
      </c>
      <c r="I2922" s="7">
        <f t="shared" si="550"/>
        <v>0</v>
      </c>
      <c r="J2922" s="11"/>
      <c r="K2922" s="11"/>
      <c r="L2922">
        <f t="shared" si="551"/>
        <v>0</v>
      </c>
      <c r="M2922" s="5">
        <f t="shared" si="552"/>
        <v>0</v>
      </c>
      <c r="N2922" s="5">
        <f t="shared" si="553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554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549"/>
        <v>2</v>
      </c>
      <c r="I2923" s="7">
        <f t="shared" si="550"/>
        <v>0</v>
      </c>
      <c r="J2923" s="11"/>
      <c r="K2923" s="11"/>
      <c r="L2923">
        <f t="shared" si="551"/>
        <v>0</v>
      </c>
      <c r="M2923" s="5">
        <f t="shared" si="552"/>
        <v>0</v>
      </c>
      <c r="N2923" s="5">
        <f t="shared" si="553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554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549"/>
        <v>2</v>
      </c>
      <c r="I2924" s="7">
        <f t="shared" si="550"/>
        <v>0</v>
      </c>
      <c r="J2924" s="11"/>
      <c r="K2924" s="11"/>
      <c r="L2924">
        <f t="shared" si="551"/>
        <v>0</v>
      </c>
      <c r="M2924" s="5">
        <f t="shared" si="552"/>
        <v>0</v>
      </c>
      <c r="N2924" s="5">
        <f t="shared" si="553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554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549"/>
        <v>2</v>
      </c>
      <c r="I2925" s="7">
        <f t="shared" si="550"/>
        <v>0</v>
      </c>
      <c r="J2925" s="11"/>
      <c r="K2925" s="11"/>
      <c r="L2925">
        <f t="shared" si="551"/>
        <v>0</v>
      </c>
      <c r="M2925" s="5">
        <f t="shared" si="552"/>
        <v>0</v>
      </c>
      <c r="N2925" s="5">
        <f t="shared" si="553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554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549"/>
        <v>2</v>
      </c>
      <c r="I2926" s="7">
        <f t="shared" si="550"/>
        <v>54.999999999999964</v>
      </c>
      <c r="J2926" s="11">
        <v>0.82986111111111116</v>
      </c>
      <c r="K2926" s="11">
        <v>0.86805555555555558</v>
      </c>
      <c r="L2926">
        <f t="shared" si="551"/>
        <v>2</v>
      </c>
      <c r="M2926" s="5">
        <f t="shared" si="552"/>
        <v>45610.829861111109</v>
      </c>
      <c r="N2926" s="5">
        <f t="shared" si="553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554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549"/>
        <v>2</v>
      </c>
      <c r="I2927" s="7">
        <f t="shared" si="550"/>
        <v>59.999999999999943</v>
      </c>
      <c r="J2927" s="11">
        <v>0.41666666666666669</v>
      </c>
      <c r="K2927" s="11">
        <v>0.45833333333333331</v>
      </c>
      <c r="L2927">
        <f t="shared" si="551"/>
        <v>2</v>
      </c>
      <c r="M2927" s="5">
        <f t="shared" si="552"/>
        <v>45610.416666666664</v>
      </c>
      <c r="N2927" s="5">
        <f t="shared" si="553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554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549"/>
        <v>2</v>
      </c>
      <c r="I2928" s="7">
        <f t="shared" si="550"/>
        <v>29.999999999999972</v>
      </c>
      <c r="J2928" s="11">
        <v>0.47916666666666669</v>
      </c>
      <c r="K2928" s="11">
        <v>0.5</v>
      </c>
      <c r="L2928">
        <f t="shared" si="551"/>
        <v>2</v>
      </c>
      <c r="M2928" s="5">
        <f t="shared" si="552"/>
        <v>45610.479166666664</v>
      </c>
      <c r="N2928" s="5">
        <f t="shared" si="553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554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555">ROUND(E2929*(1/(F2929/60)),0)</f>
        <v>0</v>
      </c>
      <c r="I2929" s="7">
        <f t="shared" ref="I2929:I2960" si="556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557">IF(I2929&gt;0, G2929, 0)</f>
        <v>0</v>
      </c>
      <c r="M2929" s="5">
        <f t="shared" ref="M2929:M2960" si="558">IF(I2929=0,0,A2929+J2929)</f>
        <v>45610.458333333336</v>
      </c>
      <c r="N2929" s="5">
        <f t="shared" ref="N2929:N2960" si="559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560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555"/>
        <v>0</v>
      </c>
      <c r="I2930" s="7">
        <f t="shared" si="556"/>
        <v>30.000000000000053</v>
      </c>
      <c r="J2930" s="11">
        <v>0.79166666666666663</v>
      </c>
      <c r="K2930" s="11">
        <v>0.8125</v>
      </c>
      <c r="L2930">
        <f t="shared" si="557"/>
        <v>0</v>
      </c>
      <c r="M2930" s="5">
        <f t="shared" si="558"/>
        <v>45610.791666666664</v>
      </c>
      <c r="N2930" s="5">
        <f t="shared" si="559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560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555"/>
        <v>0</v>
      </c>
      <c r="I2931" s="7">
        <f t="shared" si="556"/>
        <v>10.000000000000044</v>
      </c>
      <c r="J2931" s="11">
        <v>0.33333333333333331</v>
      </c>
      <c r="K2931" s="11">
        <v>0.34027777777777779</v>
      </c>
      <c r="L2931">
        <f t="shared" si="557"/>
        <v>0</v>
      </c>
      <c r="M2931" s="5">
        <f t="shared" si="558"/>
        <v>45610.333333333336</v>
      </c>
      <c r="N2931" s="5">
        <f t="shared" si="559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560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555"/>
        <v>7</v>
      </c>
      <c r="I2932" s="13">
        <f t="shared" si="556"/>
        <v>40.000000000000014</v>
      </c>
      <c r="J2932" s="11">
        <v>0.70138888888888884</v>
      </c>
      <c r="K2932" s="11">
        <v>0.72916666666666663</v>
      </c>
      <c r="L2932">
        <f t="shared" si="557"/>
        <v>7</v>
      </c>
      <c r="M2932" s="5">
        <f t="shared" si="558"/>
        <v>45610.701388888891</v>
      </c>
      <c r="N2932" s="5">
        <f t="shared" si="559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560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555"/>
        <v>2</v>
      </c>
      <c r="I2933" s="7">
        <f t="shared" si="556"/>
        <v>90</v>
      </c>
      <c r="J2933" s="11">
        <v>0.52083333333333337</v>
      </c>
      <c r="K2933" s="11">
        <v>0.58333333333333337</v>
      </c>
      <c r="L2933">
        <f t="shared" si="557"/>
        <v>2</v>
      </c>
      <c r="M2933" s="5">
        <f t="shared" si="558"/>
        <v>45610.520833333336</v>
      </c>
      <c r="N2933" s="5">
        <f t="shared" si="559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560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555"/>
        <v>18</v>
      </c>
      <c r="I2934" s="7">
        <f t="shared" si="556"/>
        <v>0</v>
      </c>
      <c r="J2934" s="11"/>
      <c r="K2934" s="11"/>
      <c r="L2934">
        <f t="shared" si="557"/>
        <v>0</v>
      </c>
      <c r="M2934" s="5">
        <f t="shared" si="558"/>
        <v>0</v>
      </c>
      <c r="N2934" s="5">
        <f t="shared" si="559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560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555"/>
        <v>16</v>
      </c>
      <c r="I2935" s="7">
        <f t="shared" si="556"/>
        <v>0</v>
      </c>
      <c r="J2935" s="11"/>
      <c r="K2935" s="11"/>
      <c r="L2935">
        <f t="shared" si="557"/>
        <v>0</v>
      </c>
      <c r="M2935" s="5">
        <f t="shared" si="558"/>
        <v>0</v>
      </c>
      <c r="N2935" s="5">
        <f t="shared" si="559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560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555"/>
        <v>12</v>
      </c>
      <c r="H2936" s="12">
        <f>F2936*(1/(G2936/60))</f>
        <v>100</v>
      </c>
      <c r="I2936" s="7">
        <f t="shared" si="556"/>
        <v>9.9999999999999645</v>
      </c>
      <c r="J2936" s="11">
        <v>0.43055555555555558</v>
      </c>
      <c r="K2936" s="11">
        <v>0.4375</v>
      </c>
      <c r="L2936">
        <f t="shared" si="557"/>
        <v>12</v>
      </c>
      <c r="M2936" s="5">
        <f t="shared" si="558"/>
        <v>45611.430555555555</v>
      </c>
      <c r="N2936" s="5">
        <f t="shared" si="559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560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555"/>
        <v>12</v>
      </c>
      <c r="I2937" s="7">
        <f t="shared" si="556"/>
        <v>0</v>
      </c>
      <c r="L2937">
        <f t="shared" si="557"/>
        <v>0</v>
      </c>
      <c r="M2937" s="5">
        <f t="shared" si="558"/>
        <v>0</v>
      </c>
      <c r="N2937" s="5">
        <f t="shared" si="559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560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555"/>
        <v>12</v>
      </c>
      <c r="I2938" s="7">
        <f t="shared" si="556"/>
        <v>0</v>
      </c>
      <c r="J2938" s="11"/>
      <c r="K2938" s="11"/>
      <c r="L2938">
        <f t="shared" si="557"/>
        <v>0</v>
      </c>
      <c r="M2938" s="5">
        <f t="shared" si="558"/>
        <v>0</v>
      </c>
      <c r="N2938" s="5">
        <f t="shared" si="559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560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555"/>
        <v>12</v>
      </c>
      <c r="I2939" s="7">
        <f t="shared" si="556"/>
        <v>0</v>
      </c>
      <c r="J2939" s="11"/>
      <c r="K2939" s="11"/>
      <c r="L2939">
        <f t="shared" si="557"/>
        <v>0</v>
      </c>
      <c r="M2939" s="5">
        <f t="shared" si="558"/>
        <v>0</v>
      </c>
      <c r="N2939" s="5">
        <f t="shared" si="559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560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555"/>
        <v>12</v>
      </c>
      <c r="I2940" s="7">
        <f t="shared" si="556"/>
        <v>0</v>
      </c>
      <c r="J2940" s="11"/>
      <c r="K2940" s="11"/>
      <c r="L2940">
        <f t="shared" si="557"/>
        <v>0</v>
      </c>
      <c r="M2940" s="5">
        <f t="shared" si="558"/>
        <v>0</v>
      </c>
      <c r="N2940" s="5">
        <f t="shared" si="559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560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555"/>
        <v>9</v>
      </c>
      <c r="I2941" s="7">
        <f t="shared" si="556"/>
        <v>0</v>
      </c>
      <c r="J2941" s="11"/>
      <c r="K2941" s="11"/>
      <c r="L2941">
        <f t="shared" si="557"/>
        <v>0</v>
      </c>
      <c r="M2941" s="5">
        <f t="shared" si="558"/>
        <v>0</v>
      </c>
      <c r="N2941" s="5">
        <f t="shared" si="559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560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555"/>
        <v>9</v>
      </c>
      <c r="I2942" s="7">
        <f t="shared" si="556"/>
        <v>0</v>
      </c>
      <c r="J2942" s="11"/>
      <c r="K2942" s="11"/>
      <c r="L2942">
        <f t="shared" si="557"/>
        <v>0</v>
      </c>
      <c r="M2942" s="5">
        <f t="shared" si="558"/>
        <v>0</v>
      </c>
      <c r="N2942" s="5">
        <f t="shared" si="559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560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555"/>
        <v>8</v>
      </c>
      <c r="I2943" s="7">
        <f t="shared" si="556"/>
        <v>0</v>
      </c>
      <c r="J2943" s="11"/>
      <c r="K2943" s="11"/>
      <c r="L2943">
        <f t="shared" si="557"/>
        <v>0</v>
      </c>
      <c r="M2943" s="5">
        <f t="shared" si="558"/>
        <v>0</v>
      </c>
      <c r="N2943" s="5">
        <f t="shared" si="559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560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555"/>
        <v>8</v>
      </c>
      <c r="I2944" s="7">
        <f t="shared" si="556"/>
        <v>0</v>
      </c>
      <c r="J2944" s="11"/>
      <c r="K2944" s="11"/>
      <c r="L2944">
        <f t="shared" si="557"/>
        <v>0</v>
      </c>
      <c r="M2944" s="5">
        <f t="shared" si="558"/>
        <v>0</v>
      </c>
      <c r="N2944" s="5">
        <f t="shared" si="559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560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555"/>
        <v>6</v>
      </c>
      <c r="I2945" s="7">
        <f t="shared" si="556"/>
        <v>0</v>
      </c>
      <c r="J2945" s="11"/>
      <c r="K2945" s="11"/>
      <c r="L2945">
        <f t="shared" si="557"/>
        <v>0</v>
      </c>
      <c r="M2945" s="5">
        <f t="shared" si="558"/>
        <v>0</v>
      </c>
      <c r="N2945" s="5">
        <f t="shared" si="559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560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555"/>
        <v>6</v>
      </c>
      <c r="I2946" s="7">
        <f t="shared" si="556"/>
        <v>90</v>
      </c>
      <c r="J2946" s="11">
        <v>0.58333333333333337</v>
      </c>
      <c r="K2946" s="11">
        <v>0.64583333333333337</v>
      </c>
      <c r="L2946">
        <f t="shared" si="557"/>
        <v>6</v>
      </c>
      <c r="M2946" s="5">
        <f t="shared" si="558"/>
        <v>45611.583333333336</v>
      </c>
      <c r="N2946" s="5">
        <f t="shared" si="559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560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555"/>
        <v>6</v>
      </c>
      <c r="I2947" s="7">
        <f t="shared" si="556"/>
        <v>0</v>
      </c>
      <c r="J2947" s="11"/>
      <c r="K2947" s="11"/>
      <c r="L2947">
        <f t="shared" si="557"/>
        <v>0</v>
      </c>
      <c r="M2947" s="5">
        <f t="shared" si="558"/>
        <v>0</v>
      </c>
      <c r="N2947" s="5">
        <f t="shared" si="559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560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555"/>
        <v>6</v>
      </c>
      <c r="I2948" s="7">
        <f t="shared" si="556"/>
        <v>0</v>
      </c>
      <c r="J2948" s="11"/>
      <c r="K2948" s="11"/>
      <c r="L2948">
        <f t="shared" si="557"/>
        <v>0</v>
      </c>
      <c r="M2948" s="5">
        <f t="shared" si="558"/>
        <v>0</v>
      </c>
      <c r="N2948" s="5">
        <f t="shared" si="559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560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555"/>
        <v>6</v>
      </c>
      <c r="I2949" s="7">
        <f t="shared" si="556"/>
        <v>0</v>
      </c>
      <c r="J2949" s="11"/>
      <c r="K2949" s="11"/>
      <c r="L2949">
        <f t="shared" si="557"/>
        <v>0</v>
      </c>
      <c r="M2949" s="5">
        <f t="shared" si="558"/>
        <v>0</v>
      </c>
      <c r="N2949" s="5">
        <f t="shared" si="559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560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555"/>
        <v>6</v>
      </c>
      <c r="I2950" s="7">
        <f t="shared" si="556"/>
        <v>0</v>
      </c>
      <c r="J2950" s="11"/>
      <c r="K2950" s="11"/>
      <c r="L2950">
        <f t="shared" si="557"/>
        <v>0</v>
      </c>
      <c r="M2950" s="5">
        <f t="shared" si="558"/>
        <v>0</v>
      </c>
      <c r="N2950" s="5">
        <f t="shared" si="559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560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555"/>
        <v>5</v>
      </c>
      <c r="I2951" s="7">
        <f t="shared" si="556"/>
        <v>310</v>
      </c>
      <c r="J2951" s="11">
        <v>0.72222222222222221</v>
      </c>
      <c r="K2951" s="11">
        <v>0.9375</v>
      </c>
      <c r="L2951">
        <f t="shared" si="557"/>
        <v>5</v>
      </c>
      <c r="M2951" s="5">
        <f t="shared" si="558"/>
        <v>45611.722222222219</v>
      </c>
      <c r="N2951" s="5">
        <f t="shared" si="559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560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555"/>
        <v>5</v>
      </c>
      <c r="I2952" s="7">
        <f t="shared" si="556"/>
        <v>0</v>
      </c>
      <c r="J2952" s="11"/>
      <c r="K2952" s="11"/>
      <c r="L2952">
        <f t="shared" si="557"/>
        <v>0</v>
      </c>
      <c r="M2952" s="5">
        <f t="shared" si="558"/>
        <v>0</v>
      </c>
      <c r="N2952" s="5">
        <f t="shared" si="559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560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555"/>
        <v>5</v>
      </c>
      <c r="I2953" s="7">
        <f t="shared" si="556"/>
        <v>0</v>
      </c>
      <c r="L2953">
        <f t="shared" si="557"/>
        <v>0</v>
      </c>
      <c r="M2953" s="5">
        <f t="shared" si="558"/>
        <v>0</v>
      </c>
      <c r="N2953" s="5">
        <f t="shared" si="559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560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555"/>
        <v>4</v>
      </c>
      <c r="I2954" s="7">
        <f t="shared" si="556"/>
        <v>0</v>
      </c>
      <c r="L2954">
        <f t="shared" si="557"/>
        <v>0</v>
      </c>
      <c r="M2954" s="5">
        <f t="shared" si="558"/>
        <v>0</v>
      </c>
      <c r="N2954" s="5">
        <f t="shared" si="559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560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555"/>
        <v>4</v>
      </c>
      <c r="I2955" s="7">
        <f t="shared" si="556"/>
        <v>0</v>
      </c>
      <c r="J2955" s="11"/>
      <c r="K2955" s="11"/>
      <c r="L2955">
        <f t="shared" si="557"/>
        <v>0</v>
      </c>
      <c r="M2955" s="5">
        <f t="shared" si="558"/>
        <v>0</v>
      </c>
      <c r="N2955" s="5">
        <f t="shared" si="559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560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555"/>
        <v>4</v>
      </c>
      <c r="I2956" s="7">
        <f t="shared" si="556"/>
        <v>0</v>
      </c>
      <c r="J2956" s="11"/>
      <c r="K2956" s="11"/>
      <c r="L2956">
        <f t="shared" si="557"/>
        <v>0</v>
      </c>
      <c r="M2956" s="5">
        <f t="shared" si="558"/>
        <v>0</v>
      </c>
      <c r="N2956" s="5">
        <f t="shared" si="559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560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555"/>
        <v>4</v>
      </c>
      <c r="I2957" s="7">
        <f t="shared" si="556"/>
        <v>0</v>
      </c>
      <c r="J2957" s="11"/>
      <c r="K2957" s="11"/>
      <c r="L2957">
        <f t="shared" si="557"/>
        <v>0</v>
      </c>
      <c r="M2957" s="5">
        <f t="shared" si="558"/>
        <v>0</v>
      </c>
      <c r="N2957" s="5">
        <f t="shared" si="559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560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555"/>
        <v>4</v>
      </c>
      <c r="I2958" s="7">
        <f t="shared" si="556"/>
        <v>0</v>
      </c>
      <c r="J2958" s="11"/>
      <c r="K2958" s="11"/>
      <c r="L2958">
        <f t="shared" si="557"/>
        <v>0</v>
      </c>
      <c r="M2958" s="5">
        <f t="shared" si="558"/>
        <v>0</v>
      </c>
      <c r="N2958" s="5">
        <f t="shared" si="559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560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555"/>
        <v>4</v>
      </c>
      <c r="I2959" s="7">
        <f t="shared" si="556"/>
        <v>0</v>
      </c>
      <c r="J2959" s="11"/>
      <c r="K2959" s="11"/>
      <c r="L2959">
        <f t="shared" si="557"/>
        <v>0</v>
      </c>
      <c r="M2959" s="5">
        <f t="shared" si="558"/>
        <v>0</v>
      </c>
      <c r="N2959" s="5">
        <f t="shared" si="559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560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555"/>
        <v>4</v>
      </c>
      <c r="I2960" s="7">
        <f t="shared" si="556"/>
        <v>0</v>
      </c>
      <c r="J2960" s="11"/>
      <c r="K2960" s="11"/>
      <c r="L2960">
        <f t="shared" si="557"/>
        <v>0</v>
      </c>
      <c r="M2960" s="5">
        <f t="shared" si="558"/>
        <v>0</v>
      </c>
      <c r="N2960" s="5">
        <f t="shared" si="559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560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561">ROUND(E2961*(1/(F2961/60)),0)</f>
        <v>4</v>
      </c>
      <c r="I2961" s="7">
        <f t="shared" ref="I2961:I2992" si="562">IF(J2961=0, 0, (K2961-J2961)*1440)</f>
        <v>0</v>
      </c>
      <c r="J2961" s="11"/>
      <c r="K2961" s="11"/>
      <c r="L2961">
        <f t="shared" ref="L2961:L2992" si="563">IF(I2961&gt;0, G2961, 0)</f>
        <v>0</v>
      </c>
      <c r="M2961" s="5">
        <f t="shared" ref="M2961:M2992" si="564">IF(I2961=0,0,A2961+J2961)</f>
        <v>0</v>
      </c>
      <c r="N2961" s="5">
        <f t="shared" ref="N2961:N2992" si="565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566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561"/>
        <v>3</v>
      </c>
      <c r="I2962" s="7">
        <f t="shared" si="562"/>
        <v>0</v>
      </c>
      <c r="L2962">
        <f t="shared" si="563"/>
        <v>0</v>
      </c>
      <c r="M2962" s="5">
        <f t="shared" si="564"/>
        <v>0</v>
      </c>
      <c r="N2962" s="5">
        <f t="shared" si="565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566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561"/>
        <v>3</v>
      </c>
      <c r="I2963" s="7">
        <f t="shared" si="562"/>
        <v>0</v>
      </c>
      <c r="J2963" s="11"/>
      <c r="K2963" s="11"/>
      <c r="L2963">
        <f t="shared" si="563"/>
        <v>0</v>
      </c>
      <c r="M2963" s="5">
        <f t="shared" si="564"/>
        <v>0</v>
      </c>
      <c r="N2963" s="5">
        <f t="shared" si="565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566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561"/>
        <v>3</v>
      </c>
      <c r="I2964" s="7">
        <f t="shared" si="562"/>
        <v>0</v>
      </c>
      <c r="J2964" s="11"/>
      <c r="K2964" s="11"/>
      <c r="L2964">
        <f t="shared" si="563"/>
        <v>0</v>
      </c>
      <c r="M2964" s="5">
        <f t="shared" si="564"/>
        <v>0</v>
      </c>
      <c r="N2964" s="5">
        <f t="shared" si="565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566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561"/>
        <v>3</v>
      </c>
      <c r="I2965" s="7">
        <f t="shared" si="562"/>
        <v>0</v>
      </c>
      <c r="J2965" s="11"/>
      <c r="K2965" s="11"/>
      <c r="L2965">
        <f t="shared" si="563"/>
        <v>0</v>
      </c>
      <c r="M2965" s="5">
        <f t="shared" si="564"/>
        <v>0</v>
      </c>
      <c r="N2965" s="5">
        <f t="shared" si="565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566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561"/>
        <v>3</v>
      </c>
      <c r="I2966" s="7">
        <f t="shared" si="562"/>
        <v>119.99999999999997</v>
      </c>
      <c r="J2966" s="11">
        <v>0.44791666666666669</v>
      </c>
      <c r="K2966" s="11">
        <v>0.53125</v>
      </c>
      <c r="L2966">
        <f t="shared" si="563"/>
        <v>3</v>
      </c>
      <c r="M2966" s="5">
        <f t="shared" si="564"/>
        <v>45611.447916666664</v>
      </c>
      <c r="N2966" s="5">
        <f t="shared" si="565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566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561"/>
        <v>2</v>
      </c>
      <c r="I2967" s="7">
        <f t="shared" si="562"/>
        <v>0</v>
      </c>
      <c r="J2967" s="11"/>
      <c r="K2967" s="11"/>
      <c r="L2967">
        <f t="shared" si="563"/>
        <v>0</v>
      </c>
      <c r="M2967" s="5">
        <f t="shared" si="564"/>
        <v>0</v>
      </c>
      <c r="N2967" s="5">
        <f t="shared" si="565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566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561"/>
        <v>2</v>
      </c>
      <c r="I2968" s="7">
        <f t="shared" si="562"/>
        <v>0</v>
      </c>
      <c r="J2968" s="11"/>
      <c r="K2968" s="11"/>
      <c r="L2968">
        <f t="shared" si="563"/>
        <v>0</v>
      </c>
      <c r="M2968" s="5">
        <f t="shared" si="564"/>
        <v>0</v>
      </c>
      <c r="N2968" s="5">
        <f t="shared" si="565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566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561"/>
        <v>2</v>
      </c>
      <c r="I2969" s="7">
        <f t="shared" si="562"/>
        <v>0</v>
      </c>
      <c r="J2969" s="11"/>
      <c r="K2969" s="11"/>
      <c r="L2969">
        <f t="shared" si="563"/>
        <v>0</v>
      </c>
      <c r="M2969" s="5">
        <f t="shared" si="564"/>
        <v>0</v>
      </c>
      <c r="N2969" s="5">
        <f t="shared" si="565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566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561"/>
        <v>2</v>
      </c>
      <c r="I2970" s="7">
        <f t="shared" si="562"/>
        <v>0</v>
      </c>
      <c r="J2970" s="11"/>
      <c r="K2970" s="11"/>
      <c r="L2970">
        <f t="shared" si="563"/>
        <v>0</v>
      </c>
      <c r="M2970" s="5">
        <f t="shared" si="564"/>
        <v>0</v>
      </c>
      <c r="N2970" s="5">
        <f t="shared" si="565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566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561"/>
        <v>2</v>
      </c>
      <c r="I2971" s="7">
        <f t="shared" si="562"/>
        <v>0</v>
      </c>
      <c r="J2971" s="11"/>
      <c r="K2971" s="11"/>
      <c r="L2971">
        <f t="shared" si="563"/>
        <v>0</v>
      </c>
      <c r="M2971" s="5">
        <f t="shared" si="564"/>
        <v>0</v>
      </c>
      <c r="N2971" s="5">
        <f t="shared" si="565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566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561"/>
        <v>2</v>
      </c>
      <c r="I2972" s="7">
        <f t="shared" si="562"/>
        <v>99.999999999999972</v>
      </c>
      <c r="J2972" s="11">
        <v>0.375</v>
      </c>
      <c r="K2972" s="11">
        <v>0.44444444444444442</v>
      </c>
      <c r="L2972">
        <f t="shared" si="563"/>
        <v>2</v>
      </c>
      <c r="M2972" s="5">
        <f t="shared" si="564"/>
        <v>45611.375</v>
      </c>
      <c r="N2972" s="5">
        <f t="shared" si="565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566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561"/>
        <v>2</v>
      </c>
      <c r="I2973" s="7">
        <f t="shared" si="562"/>
        <v>74.999999999999886</v>
      </c>
      <c r="J2973" s="11">
        <v>0.61458333333333337</v>
      </c>
      <c r="K2973" s="11">
        <v>0.66666666666666663</v>
      </c>
      <c r="L2973">
        <f t="shared" si="563"/>
        <v>2</v>
      </c>
      <c r="M2973" s="5">
        <f t="shared" si="564"/>
        <v>45611.614583333336</v>
      </c>
      <c r="N2973" s="5">
        <f t="shared" si="565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566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561"/>
        <v>2</v>
      </c>
      <c r="I2974" s="7">
        <f t="shared" si="562"/>
        <v>0</v>
      </c>
      <c r="J2974" s="11"/>
      <c r="K2974" s="11"/>
      <c r="L2974">
        <f t="shared" si="563"/>
        <v>0</v>
      </c>
      <c r="M2974" s="5">
        <f t="shared" si="564"/>
        <v>0</v>
      </c>
      <c r="N2974" s="5">
        <f t="shared" si="565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566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561"/>
        <v>2</v>
      </c>
      <c r="I2975" s="7">
        <f t="shared" si="562"/>
        <v>40.000000000000014</v>
      </c>
      <c r="J2975" s="11">
        <v>0.70138888888888884</v>
      </c>
      <c r="K2975" s="11">
        <v>0.72916666666666663</v>
      </c>
      <c r="L2975">
        <f t="shared" si="563"/>
        <v>2</v>
      </c>
      <c r="M2975" s="5">
        <f t="shared" si="564"/>
        <v>45611.701388888891</v>
      </c>
      <c r="N2975" s="5">
        <f t="shared" si="565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566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561"/>
        <v>2</v>
      </c>
      <c r="I2976" s="7">
        <f t="shared" si="562"/>
        <v>0</v>
      </c>
      <c r="J2976" s="11"/>
      <c r="K2976" s="11"/>
      <c r="L2976">
        <f t="shared" si="563"/>
        <v>0</v>
      </c>
      <c r="M2976" s="5">
        <f t="shared" si="564"/>
        <v>0</v>
      </c>
      <c r="N2976" s="5">
        <f t="shared" si="565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566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561"/>
        <v>0</v>
      </c>
      <c r="I2977" s="7">
        <f t="shared" si="562"/>
        <v>30.000000000000053</v>
      </c>
      <c r="J2977" s="11">
        <v>0.54166666666666663</v>
      </c>
      <c r="K2977" s="11">
        <v>0.5625</v>
      </c>
      <c r="L2977">
        <f t="shared" si="563"/>
        <v>0</v>
      </c>
      <c r="M2977" s="5">
        <f t="shared" si="564"/>
        <v>45611.541666666664</v>
      </c>
      <c r="N2977" s="5">
        <f t="shared" si="565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566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561"/>
        <v>0</v>
      </c>
      <c r="I2978" s="7">
        <f t="shared" si="562"/>
        <v>19.999999999999929</v>
      </c>
      <c r="J2978" s="11">
        <v>0.68055555555555558</v>
      </c>
      <c r="K2978" s="11">
        <v>0.69444444444444442</v>
      </c>
      <c r="L2978">
        <f t="shared" si="563"/>
        <v>0</v>
      </c>
      <c r="M2978" s="5">
        <f t="shared" si="564"/>
        <v>45611.680555555555</v>
      </c>
      <c r="N2978" s="5">
        <f t="shared" si="565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566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561"/>
        <v>0</v>
      </c>
      <c r="I2979" s="7">
        <f t="shared" si="562"/>
        <v>20.000000000000007</v>
      </c>
      <c r="J2979" s="11">
        <v>0.3125</v>
      </c>
      <c r="K2979" s="11">
        <v>0.3263888888888889</v>
      </c>
      <c r="L2979">
        <f t="shared" si="563"/>
        <v>0</v>
      </c>
      <c r="M2979" s="5">
        <f t="shared" si="564"/>
        <v>45611.3125</v>
      </c>
      <c r="N2979" s="5">
        <f t="shared" si="565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566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561"/>
        <v>18</v>
      </c>
      <c r="I2980" s="7">
        <f t="shared" si="562"/>
        <v>0</v>
      </c>
      <c r="J2980" s="11"/>
      <c r="K2980" s="11"/>
      <c r="L2980">
        <f t="shared" si="563"/>
        <v>0</v>
      </c>
      <c r="M2980" s="5">
        <f t="shared" si="564"/>
        <v>0</v>
      </c>
      <c r="N2980" s="5">
        <f t="shared" si="565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566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561"/>
        <v>16</v>
      </c>
      <c r="I2981" s="7">
        <f t="shared" si="562"/>
        <v>0</v>
      </c>
      <c r="J2981" s="11"/>
      <c r="K2981" s="11"/>
      <c r="L2981">
        <f t="shared" si="563"/>
        <v>0</v>
      </c>
      <c r="M2981" s="5">
        <f t="shared" si="564"/>
        <v>0</v>
      </c>
      <c r="N2981" s="5">
        <f t="shared" si="565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566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561"/>
        <v>12</v>
      </c>
      <c r="H2982" s="12">
        <f>F2982*(1/(G2982/60))</f>
        <v>100</v>
      </c>
      <c r="I2982" s="7">
        <f t="shared" si="562"/>
        <v>9.9999999999999645</v>
      </c>
      <c r="J2982" s="11">
        <v>0.43402777777777779</v>
      </c>
      <c r="K2982" s="11">
        <v>0.44097222222222221</v>
      </c>
      <c r="L2982">
        <f t="shared" si="563"/>
        <v>12</v>
      </c>
      <c r="M2982" s="5">
        <f t="shared" si="564"/>
        <v>45612.434027777781</v>
      </c>
      <c r="N2982" s="5">
        <f t="shared" si="565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566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561"/>
        <v>12</v>
      </c>
      <c r="I2983" s="7">
        <f t="shared" si="562"/>
        <v>0</v>
      </c>
      <c r="L2983">
        <f t="shared" si="563"/>
        <v>0</v>
      </c>
      <c r="M2983" s="5">
        <f t="shared" si="564"/>
        <v>0</v>
      </c>
      <c r="N2983" s="5">
        <f t="shared" si="565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566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561"/>
        <v>12</v>
      </c>
      <c r="I2984" s="7">
        <f t="shared" si="562"/>
        <v>0</v>
      </c>
      <c r="J2984" s="11"/>
      <c r="K2984" s="11"/>
      <c r="L2984">
        <f t="shared" si="563"/>
        <v>0</v>
      </c>
      <c r="M2984" s="5">
        <f t="shared" si="564"/>
        <v>0</v>
      </c>
      <c r="N2984" s="5">
        <f t="shared" si="565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566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561"/>
        <v>12</v>
      </c>
      <c r="I2985" s="7">
        <f t="shared" si="562"/>
        <v>0</v>
      </c>
      <c r="J2985" s="11"/>
      <c r="K2985" s="11"/>
      <c r="L2985">
        <f t="shared" si="563"/>
        <v>0</v>
      </c>
      <c r="M2985" s="5">
        <f t="shared" si="564"/>
        <v>0</v>
      </c>
      <c r="N2985" s="5">
        <f t="shared" si="565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566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561"/>
        <v>12</v>
      </c>
      <c r="I2986" s="7">
        <f t="shared" si="562"/>
        <v>0</v>
      </c>
      <c r="J2986" s="11"/>
      <c r="K2986" s="11"/>
      <c r="L2986">
        <f t="shared" si="563"/>
        <v>0</v>
      </c>
      <c r="M2986" s="5">
        <f t="shared" si="564"/>
        <v>0</v>
      </c>
      <c r="N2986" s="5">
        <f t="shared" si="565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566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561"/>
        <v>9</v>
      </c>
      <c r="I2987" s="7">
        <f t="shared" si="562"/>
        <v>0</v>
      </c>
      <c r="J2987" s="11"/>
      <c r="K2987" s="11"/>
      <c r="L2987">
        <f t="shared" si="563"/>
        <v>0</v>
      </c>
      <c r="M2987" s="5">
        <f t="shared" si="564"/>
        <v>0</v>
      </c>
      <c r="N2987" s="5">
        <f t="shared" si="565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566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561"/>
        <v>9</v>
      </c>
      <c r="I2988" s="7">
        <f t="shared" si="562"/>
        <v>0</v>
      </c>
      <c r="J2988" s="11"/>
      <c r="K2988" s="11"/>
      <c r="L2988">
        <f t="shared" si="563"/>
        <v>0</v>
      </c>
      <c r="M2988" s="5">
        <f t="shared" si="564"/>
        <v>0</v>
      </c>
      <c r="N2988" s="5">
        <f t="shared" si="565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566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561"/>
        <v>8</v>
      </c>
      <c r="I2989" s="7">
        <f t="shared" si="562"/>
        <v>0</v>
      </c>
      <c r="J2989" s="11"/>
      <c r="K2989" s="11"/>
      <c r="L2989">
        <f t="shared" si="563"/>
        <v>0</v>
      </c>
      <c r="M2989" s="5">
        <f t="shared" si="564"/>
        <v>0</v>
      </c>
      <c r="N2989" s="5">
        <f t="shared" si="565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566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561"/>
        <v>8</v>
      </c>
      <c r="I2990" s="7">
        <f t="shared" si="562"/>
        <v>0</v>
      </c>
      <c r="J2990" s="11"/>
      <c r="K2990" s="11"/>
      <c r="L2990">
        <f t="shared" si="563"/>
        <v>0</v>
      </c>
      <c r="M2990" s="5">
        <f t="shared" si="564"/>
        <v>0</v>
      </c>
      <c r="N2990" s="5">
        <f t="shared" si="565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566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561"/>
        <v>6</v>
      </c>
      <c r="I2991" s="7">
        <f t="shared" si="562"/>
        <v>0</v>
      </c>
      <c r="J2991" s="11"/>
      <c r="K2991" s="11"/>
      <c r="L2991">
        <f t="shared" si="563"/>
        <v>0</v>
      </c>
      <c r="M2991" s="5">
        <f t="shared" si="564"/>
        <v>0</v>
      </c>
      <c r="N2991" s="5">
        <f t="shared" si="565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566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561"/>
        <v>6</v>
      </c>
      <c r="I2992" s="7">
        <f t="shared" si="562"/>
        <v>64.999999999999929</v>
      </c>
      <c r="J2992" s="11">
        <v>0.5625</v>
      </c>
      <c r="K2992" s="11">
        <v>0.60763888888888884</v>
      </c>
      <c r="L2992">
        <f t="shared" si="563"/>
        <v>6</v>
      </c>
      <c r="M2992" s="5">
        <f t="shared" si="564"/>
        <v>45612.5625</v>
      </c>
      <c r="N2992" s="5">
        <f t="shared" si="565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566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567">ROUND(E2993*(1/(F2993/60)),0)</f>
        <v>6</v>
      </c>
      <c r="I2993" s="7">
        <f t="shared" ref="I2993:I3024" si="568">IF(J2993=0, 0, (K2993-J2993)*1440)</f>
        <v>0</v>
      </c>
      <c r="J2993" s="11"/>
      <c r="K2993" s="11"/>
      <c r="L2993">
        <f t="shared" ref="L2993:L3024" si="569">IF(I2993&gt;0, G2993, 0)</f>
        <v>0</v>
      </c>
      <c r="M2993" s="5">
        <f t="shared" ref="M2993:M3024" si="570">IF(I2993=0,0,A2993+J2993)</f>
        <v>0</v>
      </c>
      <c r="N2993" s="5">
        <f t="shared" ref="N2993:N3024" si="571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572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567"/>
        <v>6</v>
      </c>
      <c r="I2994" s="7">
        <f t="shared" si="568"/>
        <v>0</v>
      </c>
      <c r="J2994" s="11"/>
      <c r="K2994" s="11"/>
      <c r="L2994">
        <f t="shared" si="569"/>
        <v>0</v>
      </c>
      <c r="M2994" s="5">
        <f t="shared" si="570"/>
        <v>0</v>
      </c>
      <c r="N2994" s="5">
        <f t="shared" si="571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572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567"/>
        <v>6</v>
      </c>
      <c r="I2995" s="7">
        <f t="shared" si="568"/>
        <v>0</v>
      </c>
      <c r="J2995" s="11"/>
      <c r="K2995" s="11"/>
      <c r="L2995">
        <f t="shared" si="569"/>
        <v>0</v>
      </c>
      <c r="M2995" s="5">
        <f t="shared" si="570"/>
        <v>0</v>
      </c>
      <c r="N2995" s="5">
        <f t="shared" si="571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572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567"/>
        <v>6</v>
      </c>
      <c r="I2996" s="7">
        <f t="shared" si="568"/>
        <v>0</v>
      </c>
      <c r="J2996" s="11"/>
      <c r="K2996" s="11"/>
      <c r="L2996">
        <f t="shared" si="569"/>
        <v>0</v>
      </c>
      <c r="M2996" s="5">
        <f t="shared" si="570"/>
        <v>0</v>
      </c>
      <c r="N2996" s="5">
        <f t="shared" si="571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572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567"/>
        <v>5</v>
      </c>
      <c r="I2997" s="7">
        <f t="shared" si="568"/>
        <v>0</v>
      </c>
      <c r="J2997" s="11"/>
      <c r="K2997" s="11"/>
      <c r="L2997">
        <f t="shared" si="569"/>
        <v>0</v>
      </c>
      <c r="M2997" s="5">
        <f t="shared" si="570"/>
        <v>0</v>
      </c>
      <c r="N2997" s="5">
        <f t="shared" si="571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572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567"/>
        <v>5</v>
      </c>
      <c r="I2998" s="7">
        <f t="shared" si="568"/>
        <v>0</v>
      </c>
      <c r="J2998" s="11"/>
      <c r="K2998" s="11"/>
      <c r="L2998">
        <f t="shared" si="569"/>
        <v>0</v>
      </c>
      <c r="M2998" s="5">
        <f t="shared" si="570"/>
        <v>0</v>
      </c>
      <c r="N2998" s="5">
        <f t="shared" si="571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572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567"/>
        <v>5</v>
      </c>
      <c r="I2999" s="7">
        <f t="shared" si="568"/>
        <v>0</v>
      </c>
      <c r="L2999">
        <f t="shared" si="569"/>
        <v>0</v>
      </c>
      <c r="M2999" s="5">
        <f t="shared" si="570"/>
        <v>0</v>
      </c>
      <c r="N2999" s="5">
        <f t="shared" si="571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572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567"/>
        <v>4</v>
      </c>
      <c r="I3000" s="7">
        <f t="shared" si="568"/>
        <v>0</v>
      </c>
      <c r="L3000">
        <f t="shared" si="569"/>
        <v>0</v>
      </c>
      <c r="M3000" s="5">
        <f t="shared" si="570"/>
        <v>0</v>
      </c>
      <c r="N3000" s="5">
        <f t="shared" si="571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572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567"/>
        <v>4</v>
      </c>
      <c r="I3001" s="7">
        <f t="shared" si="568"/>
        <v>0</v>
      </c>
      <c r="J3001" s="11"/>
      <c r="K3001" s="11"/>
      <c r="L3001">
        <f t="shared" si="569"/>
        <v>0</v>
      </c>
      <c r="M3001" s="5">
        <f t="shared" si="570"/>
        <v>0</v>
      </c>
      <c r="N3001" s="5">
        <f t="shared" si="571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572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567"/>
        <v>4</v>
      </c>
      <c r="I3002" s="7">
        <f t="shared" si="568"/>
        <v>190.00000000000006</v>
      </c>
      <c r="J3002" s="11">
        <v>0.42708333333333331</v>
      </c>
      <c r="K3002" s="11">
        <v>0.55902777777777779</v>
      </c>
      <c r="L3002">
        <f t="shared" si="569"/>
        <v>4</v>
      </c>
      <c r="M3002" s="5">
        <f t="shared" si="570"/>
        <v>45612.427083333336</v>
      </c>
      <c r="N3002" s="5">
        <f t="shared" si="571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572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567"/>
        <v>4</v>
      </c>
      <c r="I3003" s="7">
        <f t="shared" si="568"/>
        <v>0</v>
      </c>
      <c r="J3003" s="11"/>
      <c r="K3003" s="11"/>
      <c r="L3003">
        <f t="shared" si="569"/>
        <v>0</v>
      </c>
      <c r="M3003" s="5">
        <f t="shared" si="570"/>
        <v>0</v>
      </c>
      <c r="N3003" s="5">
        <f t="shared" si="571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572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567"/>
        <v>4</v>
      </c>
      <c r="I3004" s="7">
        <f t="shared" si="568"/>
        <v>0</v>
      </c>
      <c r="J3004" s="11"/>
      <c r="K3004" s="11"/>
      <c r="L3004">
        <f t="shared" si="569"/>
        <v>0</v>
      </c>
      <c r="M3004" s="5">
        <f t="shared" si="570"/>
        <v>0</v>
      </c>
      <c r="N3004" s="5">
        <f t="shared" si="571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572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567"/>
        <v>4</v>
      </c>
      <c r="I3005" s="7">
        <f t="shared" si="568"/>
        <v>0</v>
      </c>
      <c r="J3005" s="11"/>
      <c r="K3005" s="11"/>
      <c r="L3005">
        <f t="shared" si="569"/>
        <v>0</v>
      </c>
      <c r="M3005" s="5">
        <f t="shared" si="570"/>
        <v>0</v>
      </c>
      <c r="N3005" s="5">
        <f t="shared" si="571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572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567"/>
        <v>4</v>
      </c>
      <c r="I3006" s="7">
        <f t="shared" si="568"/>
        <v>0</v>
      </c>
      <c r="J3006" s="11"/>
      <c r="K3006" s="11"/>
      <c r="L3006">
        <f t="shared" si="569"/>
        <v>0</v>
      </c>
      <c r="M3006" s="5">
        <f t="shared" si="570"/>
        <v>0</v>
      </c>
      <c r="N3006" s="5">
        <f t="shared" si="571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572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567"/>
        <v>3</v>
      </c>
      <c r="I3007" s="7">
        <f t="shared" si="568"/>
        <v>0</v>
      </c>
      <c r="L3007">
        <f t="shared" si="569"/>
        <v>0</v>
      </c>
      <c r="M3007" s="5">
        <f t="shared" si="570"/>
        <v>0</v>
      </c>
      <c r="N3007" s="5">
        <f t="shared" si="571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572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567"/>
        <v>3</v>
      </c>
      <c r="I3008" s="7">
        <f t="shared" si="568"/>
        <v>0</v>
      </c>
      <c r="J3008" s="11"/>
      <c r="K3008" s="11"/>
      <c r="L3008">
        <f t="shared" si="569"/>
        <v>0</v>
      </c>
      <c r="M3008" s="5">
        <f t="shared" si="570"/>
        <v>0</v>
      </c>
      <c r="N3008" s="5">
        <f t="shared" si="571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572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567"/>
        <v>3</v>
      </c>
      <c r="I3009" s="7">
        <f t="shared" si="568"/>
        <v>0</v>
      </c>
      <c r="J3009" s="11"/>
      <c r="K3009" s="11"/>
      <c r="L3009">
        <f t="shared" si="569"/>
        <v>0</v>
      </c>
      <c r="M3009" s="5">
        <f t="shared" si="570"/>
        <v>0</v>
      </c>
      <c r="N3009" s="5">
        <f t="shared" si="571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572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567"/>
        <v>3</v>
      </c>
      <c r="I3010" s="7">
        <f t="shared" si="568"/>
        <v>0</v>
      </c>
      <c r="J3010" s="11"/>
      <c r="K3010" s="11"/>
      <c r="L3010">
        <f t="shared" si="569"/>
        <v>0</v>
      </c>
      <c r="M3010" s="5">
        <f t="shared" si="570"/>
        <v>0</v>
      </c>
      <c r="N3010" s="5">
        <f t="shared" si="571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572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567"/>
        <v>3</v>
      </c>
      <c r="I3011" s="7">
        <f t="shared" si="568"/>
        <v>0</v>
      </c>
      <c r="J3011" s="11"/>
      <c r="K3011" s="11"/>
      <c r="L3011">
        <f t="shared" si="569"/>
        <v>0</v>
      </c>
      <c r="M3011" s="5">
        <f t="shared" si="570"/>
        <v>0</v>
      </c>
      <c r="N3011" s="5">
        <f t="shared" si="571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572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567"/>
        <v>2</v>
      </c>
      <c r="I3012" s="7">
        <f t="shared" si="568"/>
        <v>0</v>
      </c>
      <c r="J3012" s="11"/>
      <c r="K3012" s="11"/>
      <c r="L3012">
        <f t="shared" si="569"/>
        <v>0</v>
      </c>
      <c r="M3012" s="5">
        <f t="shared" si="570"/>
        <v>0</v>
      </c>
      <c r="N3012" s="5">
        <f t="shared" si="571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572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567"/>
        <v>2</v>
      </c>
      <c r="I3013" s="7">
        <f t="shared" si="568"/>
        <v>0</v>
      </c>
      <c r="J3013" s="11"/>
      <c r="K3013" s="11"/>
      <c r="L3013">
        <f t="shared" si="569"/>
        <v>0</v>
      </c>
      <c r="M3013" s="5">
        <f t="shared" si="570"/>
        <v>0</v>
      </c>
      <c r="N3013" s="5">
        <f t="shared" si="571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572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567"/>
        <v>2</v>
      </c>
      <c r="I3014" s="7">
        <f t="shared" si="568"/>
        <v>0</v>
      </c>
      <c r="J3014" s="11"/>
      <c r="K3014" s="11"/>
      <c r="L3014">
        <f t="shared" si="569"/>
        <v>0</v>
      </c>
      <c r="M3014" s="5">
        <f t="shared" si="570"/>
        <v>0</v>
      </c>
      <c r="N3014" s="5">
        <f t="shared" si="571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572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567"/>
        <v>2</v>
      </c>
      <c r="I3015" s="7">
        <f t="shared" si="568"/>
        <v>0</v>
      </c>
      <c r="J3015" s="11"/>
      <c r="K3015" s="11"/>
      <c r="L3015">
        <f t="shared" si="569"/>
        <v>0</v>
      </c>
      <c r="M3015" s="5">
        <f t="shared" si="570"/>
        <v>0</v>
      </c>
      <c r="N3015" s="5">
        <f t="shared" si="571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572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567"/>
        <v>2</v>
      </c>
      <c r="I3016" s="7">
        <f t="shared" si="568"/>
        <v>0</v>
      </c>
      <c r="J3016" s="11"/>
      <c r="K3016" s="11"/>
      <c r="L3016">
        <f t="shared" si="569"/>
        <v>0</v>
      </c>
      <c r="M3016" s="5">
        <f t="shared" si="570"/>
        <v>0</v>
      </c>
      <c r="N3016" s="5">
        <f t="shared" si="571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572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567"/>
        <v>2</v>
      </c>
      <c r="I3017" s="7">
        <f t="shared" si="568"/>
        <v>-874.99999999999989</v>
      </c>
      <c r="J3017" s="11">
        <v>0.60763888888888884</v>
      </c>
      <c r="K3017" s="11"/>
      <c r="L3017">
        <f t="shared" si="569"/>
        <v>0</v>
      </c>
      <c r="M3017" s="5">
        <f t="shared" si="570"/>
        <v>45612.607638888891</v>
      </c>
      <c r="N3017" s="5">
        <f t="shared" si="571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572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567"/>
        <v>2</v>
      </c>
      <c r="I3018" s="7">
        <f t="shared" si="568"/>
        <v>20.000000000000007</v>
      </c>
      <c r="J3018" s="11">
        <v>0.4201388888888889</v>
      </c>
      <c r="K3018" s="11">
        <v>0.43402777777777779</v>
      </c>
      <c r="L3018">
        <f t="shared" si="569"/>
        <v>2</v>
      </c>
      <c r="M3018" s="5">
        <f t="shared" si="570"/>
        <v>45612.420138888891</v>
      </c>
      <c r="N3018" s="5">
        <f t="shared" si="571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572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567"/>
        <v>2</v>
      </c>
      <c r="I3019" s="7">
        <f t="shared" si="568"/>
        <v>0</v>
      </c>
      <c r="J3019" s="11"/>
      <c r="K3019" s="11"/>
      <c r="L3019">
        <f t="shared" si="569"/>
        <v>0</v>
      </c>
      <c r="M3019" s="5">
        <f t="shared" si="570"/>
        <v>0</v>
      </c>
      <c r="N3019" s="5">
        <f t="shared" si="571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572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567"/>
        <v>2</v>
      </c>
      <c r="I3020" s="7">
        <f t="shared" si="568"/>
        <v>0</v>
      </c>
      <c r="J3020" s="11"/>
      <c r="K3020" s="11"/>
      <c r="L3020">
        <f t="shared" si="569"/>
        <v>0</v>
      </c>
      <c r="M3020" s="5">
        <f t="shared" si="570"/>
        <v>0</v>
      </c>
      <c r="N3020" s="5">
        <f t="shared" si="571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572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567"/>
        <v>2</v>
      </c>
      <c r="I3021" s="7">
        <f t="shared" si="568"/>
        <v>59.999999999999943</v>
      </c>
      <c r="J3021" s="11">
        <v>0.35416666666666669</v>
      </c>
      <c r="K3021" s="11">
        <v>0.39583333333333331</v>
      </c>
      <c r="L3021">
        <f t="shared" si="569"/>
        <v>2</v>
      </c>
      <c r="M3021" s="5">
        <f t="shared" si="570"/>
        <v>45612.354166666664</v>
      </c>
      <c r="N3021" s="5">
        <f t="shared" si="571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572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567"/>
        <v>0</v>
      </c>
      <c r="I3022" s="7">
        <f t="shared" si="568"/>
        <v>0</v>
      </c>
      <c r="J3022" s="11"/>
      <c r="K3022" s="11"/>
      <c r="L3022">
        <f t="shared" si="569"/>
        <v>0</v>
      </c>
      <c r="M3022" s="5">
        <f t="shared" si="570"/>
        <v>0</v>
      </c>
      <c r="N3022" s="5">
        <f t="shared" si="571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572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567"/>
        <v>0</v>
      </c>
      <c r="I3023" s="7">
        <f t="shared" si="568"/>
        <v>0</v>
      </c>
      <c r="J3023" s="11"/>
      <c r="K3023" s="11"/>
      <c r="L3023">
        <f t="shared" si="569"/>
        <v>0</v>
      </c>
      <c r="M3023" s="5">
        <f t="shared" si="570"/>
        <v>0</v>
      </c>
      <c r="N3023" s="5">
        <f t="shared" si="571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572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567"/>
        <v>0</v>
      </c>
      <c r="I3024" s="7">
        <f t="shared" si="568"/>
        <v>20.000000000000007</v>
      </c>
      <c r="J3024" s="11">
        <v>0.31944444444444442</v>
      </c>
      <c r="K3024" s="11">
        <v>0.33333333333333331</v>
      </c>
      <c r="L3024">
        <f t="shared" si="569"/>
        <v>0</v>
      </c>
      <c r="M3024" s="5">
        <f t="shared" si="570"/>
        <v>45612.319444444445</v>
      </c>
      <c r="N3024" s="5">
        <f t="shared" si="571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572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573">ROUND(E3026*(1/(F3026/60)),0)</f>
        <v>18</v>
      </c>
      <c r="I3026" s="7">
        <f t="shared" ref="I3026:I3057" si="574">IF(J3026=0, 0, (K3026-J3026)*1440)</f>
        <v>0</v>
      </c>
      <c r="J3026" s="11"/>
      <c r="K3026" s="11"/>
      <c r="L3026">
        <f t="shared" ref="L3026:L3057" si="575">IF(I3026&gt;0, G3026, 0)</f>
        <v>0</v>
      </c>
      <c r="M3026" s="5">
        <f t="shared" ref="M3026:M3057" si="576">IF(I3026=0,0,A3026+J3026)</f>
        <v>0</v>
      </c>
      <c r="N3026" s="5">
        <f t="shared" ref="N3026:N3057" si="577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578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573"/>
        <v>16</v>
      </c>
      <c r="I3027" s="7">
        <f t="shared" si="574"/>
        <v>0</v>
      </c>
      <c r="J3027" s="11"/>
      <c r="K3027" s="11"/>
      <c r="L3027">
        <f t="shared" si="575"/>
        <v>0</v>
      </c>
      <c r="M3027" s="5">
        <f t="shared" si="576"/>
        <v>0</v>
      </c>
      <c r="N3027" s="5">
        <f t="shared" si="577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578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573"/>
        <v>12</v>
      </c>
      <c r="H3028" s="12">
        <f>F3028*(1/(G3028/60))</f>
        <v>100</v>
      </c>
      <c r="I3028" s="7">
        <f t="shared" si="574"/>
        <v>9.9999999999999645</v>
      </c>
      <c r="J3028" s="11">
        <v>0.43055555555555558</v>
      </c>
      <c r="K3028" s="11">
        <v>0.4375</v>
      </c>
      <c r="L3028">
        <f t="shared" si="575"/>
        <v>12</v>
      </c>
      <c r="M3028" s="5">
        <f t="shared" si="576"/>
        <v>45614.430555555555</v>
      </c>
      <c r="N3028" s="5">
        <f t="shared" si="577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578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573"/>
        <v>12</v>
      </c>
      <c r="I3029" s="7">
        <f t="shared" si="574"/>
        <v>0</v>
      </c>
      <c r="L3029">
        <f t="shared" si="575"/>
        <v>0</v>
      </c>
      <c r="M3029" s="5">
        <f t="shared" si="576"/>
        <v>0</v>
      </c>
      <c r="N3029" s="5">
        <f t="shared" si="577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578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573"/>
        <v>12</v>
      </c>
      <c r="I3030" s="7">
        <f t="shared" si="574"/>
        <v>0</v>
      </c>
      <c r="J3030" s="11"/>
      <c r="K3030" s="11"/>
      <c r="L3030">
        <f t="shared" si="575"/>
        <v>0</v>
      </c>
      <c r="M3030" s="5">
        <f t="shared" si="576"/>
        <v>0</v>
      </c>
      <c r="N3030" s="5">
        <f t="shared" si="577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578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573"/>
        <v>12</v>
      </c>
      <c r="I3031" s="7">
        <f t="shared" si="574"/>
        <v>0</v>
      </c>
      <c r="J3031" s="11"/>
      <c r="K3031" s="11"/>
      <c r="L3031">
        <f t="shared" si="575"/>
        <v>0</v>
      </c>
      <c r="M3031" s="5">
        <f t="shared" si="576"/>
        <v>0</v>
      </c>
      <c r="N3031" s="5">
        <f t="shared" si="577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578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573"/>
        <v>10</v>
      </c>
      <c r="I3032" s="7">
        <f t="shared" si="574"/>
        <v>59.999999999999943</v>
      </c>
      <c r="J3032" s="11">
        <v>0.5</v>
      </c>
      <c r="K3032" s="11">
        <v>0.54166666666666663</v>
      </c>
      <c r="L3032">
        <f t="shared" si="575"/>
        <v>10</v>
      </c>
      <c r="M3032" s="5">
        <f t="shared" si="576"/>
        <v>45614.5</v>
      </c>
      <c r="N3032" s="5">
        <f t="shared" si="577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578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573"/>
        <v>9</v>
      </c>
      <c r="I3033" s="7">
        <f t="shared" si="574"/>
        <v>0</v>
      </c>
      <c r="J3033" s="11"/>
      <c r="K3033" s="11"/>
      <c r="L3033">
        <f t="shared" si="575"/>
        <v>0</v>
      </c>
      <c r="M3033" s="5">
        <f t="shared" si="576"/>
        <v>0</v>
      </c>
      <c r="N3033" s="5">
        <f t="shared" si="577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578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573"/>
        <v>9</v>
      </c>
      <c r="I3034" s="7">
        <f t="shared" si="574"/>
        <v>0</v>
      </c>
      <c r="J3034" s="11"/>
      <c r="K3034" s="11"/>
      <c r="L3034">
        <f t="shared" si="575"/>
        <v>0</v>
      </c>
      <c r="M3034" s="5">
        <f t="shared" si="576"/>
        <v>0</v>
      </c>
      <c r="N3034" s="5">
        <f t="shared" si="577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578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573"/>
        <v>8</v>
      </c>
      <c r="I3035" s="7">
        <f t="shared" si="574"/>
        <v>0</v>
      </c>
      <c r="J3035" s="11"/>
      <c r="K3035" s="11"/>
      <c r="L3035">
        <f t="shared" si="575"/>
        <v>0</v>
      </c>
      <c r="M3035" s="5">
        <f t="shared" si="576"/>
        <v>0</v>
      </c>
      <c r="N3035" s="5">
        <f t="shared" si="577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578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573"/>
        <v>8</v>
      </c>
      <c r="I3036" s="7">
        <f t="shared" si="574"/>
        <v>0</v>
      </c>
      <c r="J3036" s="11"/>
      <c r="K3036" s="11"/>
      <c r="L3036">
        <f t="shared" si="575"/>
        <v>0</v>
      </c>
      <c r="M3036" s="5">
        <f t="shared" si="576"/>
        <v>0</v>
      </c>
      <c r="N3036" s="5">
        <f t="shared" si="577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578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573"/>
        <v>6</v>
      </c>
      <c r="I3037" s="7">
        <f t="shared" si="574"/>
        <v>0</v>
      </c>
      <c r="J3037" s="11"/>
      <c r="K3037" s="11"/>
      <c r="L3037">
        <f t="shared" si="575"/>
        <v>0</v>
      </c>
      <c r="M3037" s="5">
        <f t="shared" si="576"/>
        <v>0</v>
      </c>
      <c r="N3037" s="5">
        <f t="shared" si="577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578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573"/>
        <v>6</v>
      </c>
      <c r="I3038" s="7">
        <f t="shared" si="574"/>
        <v>0</v>
      </c>
      <c r="J3038" s="11"/>
      <c r="K3038" s="11"/>
      <c r="L3038">
        <f t="shared" si="575"/>
        <v>0</v>
      </c>
      <c r="M3038" s="5">
        <f t="shared" si="576"/>
        <v>0</v>
      </c>
      <c r="N3038" s="5">
        <f t="shared" si="577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578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573"/>
        <v>6</v>
      </c>
      <c r="I3039" s="7">
        <f t="shared" si="574"/>
        <v>29.999999999999972</v>
      </c>
      <c r="J3039" s="11">
        <v>0.2986111111111111</v>
      </c>
      <c r="K3039" s="11">
        <v>0.31944444444444442</v>
      </c>
      <c r="L3039">
        <f t="shared" si="575"/>
        <v>6</v>
      </c>
      <c r="M3039" s="5">
        <f t="shared" si="576"/>
        <v>45614.298611111109</v>
      </c>
      <c r="N3039" s="5">
        <f t="shared" si="577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578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573"/>
        <v>6</v>
      </c>
      <c r="I3040" s="7">
        <f t="shared" si="574"/>
        <v>24.999999999999911</v>
      </c>
      <c r="J3040" s="11">
        <v>0.55555555555555558</v>
      </c>
      <c r="K3040" s="11">
        <v>0.57291666666666663</v>
      </c>
      <c r="L3040">
        <f t="shared" si="575"/>
        <v>6</v>
      </c>
      <c r="M3040" s="5">
        <f t="shared" si="576"/>
        <v>45614.555555555555</v>
      </c>
      <c r="N3040" s="5">
        <f t="shared" si="577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578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573"/>
        <v>6</v>
      </c>
      <c r="I3041" s="7">
        <f t="shared" si="574"/>
        <v>0</v>
      </c>
      <c r="J3041" s="11"/>
      <c r="K3041" s="11"/>
      <c r="L3041">
        <f t="shared" si="575"/>
        <v>0</v>
      </c>
      <c r="M3041" s="5">
        <f t="shared" si="576"/>
        <v>0</v>
      </c>
      <c r="N3041" s="5">
        <f t="shared" si="577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578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573"/>
        <v>6</v>
      </c>
      <c r="I3042" s="7">
        <f t="shared" si="574"/>
        <v>0</v>
      </c>
      <c r="J3042" s="11"/>
      <c r="K3042" s="11"/>
      <c r="L3042">
        <f t="shared" si="575"/>
        <v>0</v>
      </c>
      <c r="M3042" s="5">
        <f t="shared" si="576"/>
        <v>0</v>
      </c>
      <c r="N3042" s="5">
        <f t="shared" si="577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578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573"/>
        <v>5</v>
      </c>
      <c r="I3043" s="7">
        <f t="shared" si="574"/>
        <v>65.000000000000014</v>
      </c>
      <c r="J3043" s="11">
        <v>0.28125</v>
      </c>
      <c r="K3043" s="11">
        <v>0.3263888888888889</v>
      </c>
      <c r="L3043">
        <f t="shared" si="575"/>
        <v>5</v>
      </c>
      <c r="M3043" s="5">
        <f t="shared" si="576"/>
        <v>45614.28125</v>
      </c>
      <c r="N3043" s="5">
        <f t="shared" si="577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578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573"/>
        <v>5</v>
      </c>
      <c r="I3044" s="7">
        <f t="shared" si="574"/>
        <v>20.000000000000089</v>
      </c>
      <c r="J3044" s="11">
        <v>0.54166666666666663</v>
      </c>
      <c r="K3044" s="11">
        <v>0.55555555555555558</v>
      </c>
      <c r="L3044">
        <f t="shared" si="575"/>
        <v>5</v>
      </c>
      <c r="M3044" s="5">
        <f t="shared" si="576"/>
        <v>45614.541666666664</v>
      </c>
      <c r="N3044" s="5">
        <f t="shared" si="577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578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573"/>
        <v>5</v>
      </c>
      <c r="I3045" s="7">
        <f t="shared" si="574"/>
        <v>0</v>
      </c>
      <c r="L3045">
        <f t="shared" si="575"/>
        <v>0</v>
      </c>
      <c r="M3045" s="5">
        <f t="shared" si="576"/>
        <v>0</v>
      </c>
      <c r="N3045" s="5">
        <f t="shared" si="577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578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573"/>
        <v>5</v>
      </c>
      <c r="I3046" s="7">
        <f t="shared" si="574"/>
        <v>85.000000000000014</v>
      </c>
      <c r="J3046" s="11">
        <v>0.44097222222222221</v>
      </c>
      <c r="K3046" s="11">
        <v>0.5</v>
      </c>
      <c r="L3046">
        <f t="shared" si="575"/>
        <v>5</v>
      </c>
      <c r="M3046" s="5">
        <f t="shared" si="576"/>
        <v>45614.440972222219</v>
      </c>
      <c r="N3046" s="5">
        <f t="shared" si="577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578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573"/>
        <v>4</v>
      </c>
      <c r="I3047" s="7">
        <f t="shared" si="574"/>
        <v>0</v>
      </c>
      <c r="L3047">
        <f t="shared" si="575"/>
        <v>0</v>
      </c>
      <c r="M3047" s="5">
        <f t="shared" si="576"/>
        <v>0</v>
      </c>
      <c r="N3047" s="5">
        <f t="shared" si="577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578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573"/>
        <v>4</v>
      </c>
      <c r="I3048" s="7">
        <f t="shared" si="574"/>
        <v>0</v>
      </c>
      <c r="J3048" s="11"/>
      <c r="K3048" s="11"/>
      <c r="L3048">
        <f t="shared" si="575"/>
        <v>0</v>
      </c>
      <c r="M3048" s="5">
        <f t="shared" si="576"/>
        <v>0</v>
      </c>
      <c r="N3048" s="5">
        <f t="shared" si="577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578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573"/>
        <v>4</v>
      </c>
      <c r="I3049" s="7">
        <f t="shared" si="574"/>
        <v>0</v>
      </c>
      <c r="J3049" s="11"/>
      <c r="K3049" s="11"/>
      <c r="L3049">
        <f t="shared" si="575"/>
        <v>0</v>
      </c>
      <c r="M3049" s="5">
        <f t="shared" si="576"/>
        <v>0</v>
      </c>
      <c r="N3049" s="5">
        <f t="shared" si="577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578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573"/>
        <v>4</v>
      </c>
      <c r="I3050" s="7">
        <f t="shared" si="574"/>
        <v>0</v>
      </c>
      <c r="J3050" s="11"/>
      <c r="K3050" s="11"/>
      <c r="L3050">
        <f t="shared" si="575"/>
        <v>0</v>
      </c>
      <c r="M3050" s="5">
        <f t="shared" si="576"/>
        <v>0</v>
      </c>
      <c r="N3050" s="5">
        <f t="shared" si="577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578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573"/>
        <v>4</v>
      </c>
      <c r="I3051" s="7">
        <f t="shared" si="574"/>
        <v>0</v>
      </c>
      <c r="J3051" s="11"/>
      <c r="K3051" s="11"/>
      <c r="L3051">
        <f t="shared" si="575"/>
        <v>0</v>
      </c>
      <c r="M3051" s="5">
        <f t="shared" si="576"/>
        <v>0</v>
      </c>
      <c r="N3051" s="5">
        <f t="shared" si="577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578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573"/>
        <v>4</v>
      </c>
      <c r="I3052" s="7">
        <f t="shared" si="574"/>
        <v>0</v>
      </c>
      <c r="J3052" s="11"/>
      <c r="K3052" s="11"/>
      <c r="L3052">
        <f t="shared" si="575"/>
        <v>0</v>
      </c>
      <c r="M3052" s="5">
        <f t="shared" si="576"/>
        <v>0</v>
      </c>
      <c r="N3052" s="5">
        <f t="shared" si="577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578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573"/>
        <v>4</v>
      </c>
      <c r="I3053" s="7">
        <f t="shared" si="574"/>
        <v>0</v>
      </c>
      <c r="J3053" s="11"/>
      <c r="K3053" s="11"/>
      <c r="L3053">
        <f t="shared" si="575"/>
        <v>0</v>
      </c>
      <c r="M3053" s="5">
        <f t="shared" si="576"/>
        <v>0</v>
      </c>
      <c r="N3053" s="5">
        <f t="shared" si="577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578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573"/>
        <v>3</v>
      </c>
      <c r="I3054" s="7">
        <f t="shared" si="574"/>
        <v>0</v>
      </c>
      <c r="L3054">
        <f t="shared" si="575"/>
        <v>0</v>
      </c>
      <c r="M3054" s="5">
        <f t="shared" si="576"/>
        <v>0</v>
      </c>
      <c r="N3054" s="5">
        <f t="shared" si="577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578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573"/>
        <v>3</v>
      </c>
      <c r="I3055" s="7">
        <f t="shared" si="574"/>
        <v>90</v>
      </c>
      <c r="J3055" s="11">
        <v>0.59375</v>
      </c>
      <c r="K3055" s="11">
        <v>0.65625</v>
      </c>
      <c r="L3055">
        <f t="shared" si="575"/>
        <v>3</v>
      </c>
      <c r="M3055" s="5">
        <f t="shared" si="576"/>
        <v>45614.59375</v>
      </c>
      <c r="N3055" s="5">
        <f t="shared" si="577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578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573"/>
        <v>3</v>
      </c>
      <c r="I3056" s="7">
        <f t="shared" si="574"/>
        <v>0</v>
      </c>
      <c r="J3056" s="11"/>
      <c r="K3056" s="11"/>
      <c r="L3056">
        <f t="shared" si="575"/>
        <v>0</v>
      </c>
      <c r="M3056" s="5">
        <f t="shared" si="576"/>
        <v>0</v>
      </c>
      <c r="N3056" s="5">
        <f t="shared" si="577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578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573"/>
        <v>3</v>
      </c>
      <c r="I3057" s="7">
        <f t="shared" si="574"/>
        <v>90</v>
      </c>
      <c r="J3057" s="11">
        <v>0.67708333333333337</v>
      </c>
      <c r="K3057" s="11">
        <v>0.73958333333333337</v>
      </c>
      <c r="L3057">
        <f t="shared" si="575"/>
        <v>3</v>
      </c>
      <c r="M3057" s="5">
        <f t="shared" si="576"/>
        <v>45614.677083333336</v>
      </c>
      <c r="N3057" s="5">
        <f t="shared" si="577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578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579">ROUND(E3058*(1/(F3058/60)),0)</f>
        <v>3</v>
      </c>
      <c r="I3058" s="7">
        <f t="shared" ref="I3058:I3089" si="580">IF(J3058=0, 0, (K3058-J3058)*1440)</f>
        <v>0</v>
      </c>
      <c r="J3058" s="11"/>
      <c r="K3058" s="11"/>
      <c r="L3058">
        <f t="shared" ref="L3058:L3089" si="581">IF(I3058&gt;0, G3058, 0)</f>
        <v>0</v>
      </c>
      <c r="M3058" s="5">
        <f t="shared" ref="M3058:M3089" si="582">IF(I3058=0,0,A3058+J3058)</f>
        <v>0</v>
      </c>
      <c r="N3058" s="5">
        <f t="shared" ref="N3058:N3089" si="583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584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579"/>
        <v>3</v>
      </c>
      <c r="I3059" s="7">
        <f t="shared" si="580"/>
        <v>0</v>
      </c>
      <c r="J3059" s="11"/>
      <c r="K3059" s="11"/>
      <c r="L3059">
        <f t="shared" si="581"/>
        <v>0</v>
      </c>
      <c r="M3059" s="5">
        <f t="shared" si="582"/>
        <v>0</v>
      </c>
      <c r="N3059" s="5">
        <f t="shared" si="583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584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579"/>
        <v>3</v>
      </c>
      <c r="I3060" s="7">
        <f t="shared" si="580"/>
        <v>0</v>
      </c>
      <c r="J3060" s="11"/>
      <c r="K3060" s="11"/>
      <c r="L3060">
        <f t="shared" si="581"/>
        <v>0</v>
      </c>
      <c r="M3060" s="5">
        <f t="shared" si="582"/>
        <v>0</v>
      </c>
      <c r="N3060" s="5">
        <f t="shared" si="583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584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579"/>
        <v>2</v>
      </c>
      <c r="I3061" s="7">
        <f t="shared" si="580"/>
        <v>0</v>
      </c>
      <c r="J3061" s="11"/>
      <c r="K3061" s="11"/>
      <c r="L3061">
        <f t="shared" si="581"/>
        <v>0</v>
      </c>
      <c r="M3061" s="5">
        <f t="shared" si="582"/>
        <v>0</v>
      </c>
      <c r="N3061" s="5">
        <f t="shared" si="583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584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579"/>
        <v>2</v>
      </c>
      <c r="I3062" s="7">
        <f t="shared" si="580"/>
        <v>0</v>
      </c>
      <c r="J3062" s="11"/>
      <c r="K3062" s="11"/>
      <c r="L3062">
        <f t="shared" si="581"/>
        <v>0</v>
      </c>
      <c r="M3062" s="5">
        <f t="shared" si="582"/>
        <v>0</v>
      </c>
      <c r="N3062" s="5">
        <f t="shared" si="583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584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579"/>
        <v>2</v>
      </c>
      <c r="I3063" s="7">
        <f t="shared" si="580"/>
        <v>0</v>
      </c>
      <c r="J3063" s="11"/>
      <c r="K3063" s="11"/>
      <c r="L3063">
        <f t="shared" si="581"/>
        <v>0</v>
      </c>
      <c r="M3063" s="5">
        <f t="shared" si="582"/>
        <v>0</v>
      </c>
      <c r="N3063" s="5">
        <f t="shared" si="583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584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579"/>
        <v>2</v>
      </c>
      <c r="I3064" s="7">
        <f t="shared" si="580"/>
        <v>0</v>
      </c>
      <c r="J3064" s="11"/>
      <c r="K3064" s="11"/>
      <c r="L3064">
        <f t="shared" si="581"/>
        <v>0</v>
      </c>
      <c r="M3064" s="5">
        <f t="shared" si="582"/>
        <v>0</v>
      </c>
      <c r="N3064" s="5">
        <f t="shared" si="583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584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579"/>
        <v>2</v>
      </c>
      <c r="I3065" s="7">
        <f t="shared" si="580"/>
        <v>0</v>
      </c>
      <c r="J3065" s="11"/>
      <c r="K3065" s="11"/>
      <c r="L3065">
        <f t="shared" si="581"/>
        <v>0</v>
      </c>
      <c r="M3065" s="5">
        <f t="shared" si="582"/>
        <v>0</v>
      </c>
      <c r="N3065" s="5">
        <f t="shared" si="583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584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579"/>
        <v>2</v>
      </c>
      <c r="I3066" s="7">
        <f t="shared" si="580"/>
        <v>0</v>
      </c>
      <c r="J3066" s="11"/>
      <c r="K3066" s="11"/>
      <c r="L3066">
        <f t="shared" si="581"/>
        <v>0</v>
      </c>
      <c r="M3066" s="5">
        <f t="shared" si="582"/>
        <v>0</v>
      </c>
      <c r="N3066" s="5">
        <f t="shared" si="583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584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579"/>
        <v>2</v>
      </c>
      <c r="I3067" s="7">
        <f t="shared" si="580"/>
        <v>29.999999999999972</v>
      </c>
      <c r="J3067" s="11">
        <v>0.3263888888888889</v>
      </c>
      <c r="K3067" s="11">
        <v>0.34722222222222221</v>
      </c>
      <c r="L3067">
        <f t="shared" si="581"/>
        <v>2</v>
      </c>
      <c r="M3067" s="5">
        <f t="shared" si="582"/>
        <v>45614.326388888891</v>
      </c>
      <c r="N3067" s="5">
        <f t="shared" si="583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584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579"/>
        <v>0</v>
      </c>
      <c r="I3068" s="7">
        <f t="shared" si="580"/>
        <v>10.000000000000124</v>
      </c>
      <c r="J3068" s="11">
        <v>0.57291666666666663</v>
      </c>
      <c r="K3068" s="11">
        <v>0.57986111111111116</v>
      </c>
      <c r="L3068">
        <f t="shared" si="581"/>
        <v>0</v>
      </c>
      <c r="M3068" s="5">
        <f t="shared" si="582"/>
        <v>45614.572916666664</v>
      </c>
      <c r="N3068" s="5">
        <f t="shared" si="583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584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579"/>
        <v>0</v>
      </c>
      <c r="I3069" s="7">
        <f t="shared" si="580"/>
        <v>0</v>
      </c>
      <c r="J3069" s="11"/>
      <c r="K3069" s="11"/>
      <c r="L3069">
        <f t="shared" si="581"/>
        <v>0</v>
      </c>
      <c r="M3069" s="5">
        <f t="shared" si="582"/>
        <v>0</v>
      </c>
      <c r="N3069" s="5">
        <f t="shared" si="583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584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579"/>
        <v>0</v>
      </c>
      <c r="I3070" s="7">
        <f t="shared" si="580"/>
        <v>10.000000000000044</v>
      </c>
      <c r="J3070" s="11">
        <v>0.47569444444444442</v>
      </c>
      <c r="K3070" s="11">
        <v>0.4826388888888889</v>
      </c>
      <c r="L3070">
        <f t="shared" si="581"/>
        <v>0</v>
      </c>
      <c r="M3070" s="5">
        <f t="shared" si="582"/>
        <v>45614.475694444445</v>
      </c>
      <c r="N3070" s="5">
        <f t="shared" si="583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584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579"/>
        <v>18</v>
      </c>
      <c r="I3071" s="7">
        <f t="shared" si="580"/>
        <v>0</v>
      </c>
      <c r="J3071" s="11"/>
      <c r="K3071" s="11"/>
      <c r="L3071">
        <f t="shared" si="581"/>
        <v>0</v>
      </c>
      <c r="M3071" s="5">
        <f t="shared" si="582"/>
        <v>0</v>
      </c>
      <c r="N3071" s="5">
        <f t="shared" si="583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584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579"/>
        <v>16</v>
      </c>
      <c r="I3072" s="7">
        <f t="shared" si="580"/>
        <v>0</v>
      </c>
      <c r="J3072" s="11"/>
      <c r="K3072" s="11"/>
      <c r="L3072">
        <f t="shared" si="581"/>
        <v>0</v>
      </c>
      <c r="M3072" s="5">
        <f t="shared" si="582"/>
        <v>0</v>
      </c>
      <c r="N3072" s="5">
        <f t="shared" si="583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584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579"/>
        <v>12</v>
      </c>
      <c r="H3073" s="12">
        <f>F3073*(1/(G3073/60))</f>
        <v>100</v>
      </c>
      <c r="I3073" s="7">
        <f t="shared" si="580"/>
        <v>9.9999999999999645</v>
      </c>
      <c r="J3073" s="11">
        <v>0.53125</v>
      </c>
      <c r="K3073" s="11">
        <v>0.53819444444444442</v>
      </c>
      <c r="L3073">
        <f t="shared" si="581"/>
        <v>12</v>
      </c>
      <c r="M3073" s="5">
        <f t="shared" si="582"/>
        <v>45615.53125</v>
      </c>
      <c r="N3073" s="5">
        <f t="shared" si="583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584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579"/>
        <v>12</v>
      </c>
      <c r="I3074" s="7">
        <f t="shared" si="580"/>
        <v>0</v>
      </c>
      <c r="L3074">
        <f t="shared" si="581"/>
        <v>0</v>
      </c>
      <c r="M3074" s="5">
        <f t="shared" si="582"/>
        <v>0</v>
      </c>
      <c r="N3074" s="5">
        <f t="shared" si="583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584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579"/>
        <v>12</v>
      </c>
      <c r="I3075" s="7">
        <f t="shared" si="580"/>
        <v>0</v>
      </c>
      <c r="J3075" s="11"/>
      <c r="K3075" s="11"/>
      <c r="L3075">
        <f t="shared" si="581"/>
        <v>0</v>
      </c>
      <c r="M3075" s="5">
        <f t="shared" si="582"/>
        <v>0</v>
      </c>
      <c r="N3075" s="5">
        <f t="shared" si="583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584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579"/>
        <v>12</v>
      </c>
      <c r="I3076" s="7">
        <f t="shared" si="580"/>
        <v>0</v>
      </c>
      <c r="J3076" s="11"/>
      <c r="K3076" s="11"/>
      <c r="L3076">
        <f t="shared" si="581"/>
        <v>0</v>
      </c>
      <c r="M3076" s="5">
        <f t="shared" si="582"/>
        <v>0</v>
      </c>
      <c r="N3076" s="5">
        <f t="shared" si="583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584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579"/>
        <v>10</v>
      </c>
      <c r="I3077" s="7">
        <f t="shared" si="580"/>
        <v>9.9999999999999645</v>
      </c>
      <c r="J3077" s="11">
        <v>0.81944444444444442</v>
      </c>
      <c r="K3077" s="11">
        <v>0.82638888888888884</v>
      </c>
      <c r="L3077">
        <f t="shared" si="581"/>
        <v>10</v>
      </c>
      <c r="M3077" s="5">
        <f t="shared" si="582"/>
        <v>45615.819444444445</v>
      </c>
      <c r="N3077" s="5">
        <f t="shared" si="583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584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579"/>
        <v>9</v>
      </c>
      <c r="I3078" s="7">
        <f t="shared" si="580"/>
        <v>0</v>
      </c>
      <c r="J3078" s="11"/>
      <c r="K3078" s="11"/>
      <c r="L3078">
        <f t="shared" si="581"/>
        <v>0</v>
      </c>
      <c r="M3078" s="5">
        <f t="shared" si="582"/>
        <v>0</v>
      </c>
      <c r="N3078" s="5">
        <f t="shared" si="583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584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579"/>
        <v>9</v>
      </c>
      <c r="I3079" s="7">
        <f t="shared" si="580"/>
        <v>0</v>
      </c>
      <c r="J3079" s="11"/>
      <c r="K3079" s="11"/>
      <c r="L3079">
        <f t="shared" si="581"/>
        <v>0</v>
      </c>
      <c r="M3079" s="5">
        <f t="shared" si="582"/>
        <v>0</v>
      </c>
      <c r="N3079" s="5">
        <f t="shared" si="583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584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579"/>
        <v>8</v>
      </c>
      <c r="I3080" s="7">
        <f t="shared" si="580"/>
        <v>15.000000000000027</v>
      </c>
      <c r="J3080" s="11">
        <v>0.38194444444444442</v>
      </c>
      <c r="K3080" s="11">
        <v>0.3923611111111111</v>
      </c>
      <c r="L3080">
        <f t="shared" si="581"/>
        <v>8</v>
      </c>
      <c r="M3080" s="5">
        <f t="shared" si="582"/>
        <v>45615.381944444445</v>
      </c>
      <c r="N3080" s="5">
        <f t="shared" si="583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584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579"/>
        <v>8</v>
      </c>
      <c r="I3081" s="7">
        <f t="shared" si="580"/>
        <v>4.9999999999999822</v>
      </c>
      <c r="J3081" s="11">
        <v>0.70833333333333337</v>
      </c>
      <c r="K3081" s="11">
        <v>0.71180555555555558</v>
      </c>
      <c r="L3081">
        <f t="shared" si="581"/>
        <v>8</v>
      </c>
      <c r="M3081" s="5">
        <f t="shared" si="582"/>
        <v>45615.708333333336</v>
      </c>
      <c r="N3081" s="5">
        <f t="shared" si="583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584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579"/>
        <v>8</v>
      </c>
      <c r="I3082" s="7">
        <f t="shared" si="580"/>
        <v>19.999999999999929</v>
      </c>
      <c r="J3082" s="11">
        <v>0.86111111111111116</v>
      </c>
      <c r="K3082" s="11">
        <v>0.875</v>
      </c>
      <c r="L3082">
        <f t="shared" si="581"/>
        <v>8</v>
      </c>
      <c r="M3082" s="5">
        <f t="shared" si="582"/>
        <v>45615.861111111109</v>
      </c>
      <c r="N3082" s="5">
        <f t="shared" si="583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584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579"/>
        <v>6</v>
      </c>
      <c r="I3083" s="7">
        <f t="shared" si="580"/>
        <v>0</v>
      </c>
      <c r="J3083" s="11"/>
      <c r="K3083" s="11"/>
      <c r="L3083">
        <f t="shared" si="581"/>
        <v>0</v>
      </c>
      <c r="M3083" s="5">
        <f t="shared" si="582"/>
        <v>0</v>
      </c>
      <c r="N3083" s="5">
        <f t="shared" si="583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584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579"/>
        <v>6</v>
      </c>
      <c r="I3084" s="7">
        <f t="shared" si="580"/>
        <v>0</v>
      </c>
      <c r="J3084" s="11"/>
      <c r="K3084" s="11"/>
      <c r="L3084">
        <f t="shared" si="581"/>
        <v>0</v>
      </c>
      <c r="M3084" s="5">
        <f t="shared" si="582"/>
        <v>0</v>
      </c>
      <c r="N3084" s="5">
        <f t="shared" si="583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584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579"/>
        <v>6</v>
      </c>
      <c r="I3085" s="7">
        <f t="shared" si="580"/>
        <v>0</v>
      </c>
      <c r="J3085" s="11"/>
      <c r="K3085" s="11"/>
      <c r="L3085">
        <f t="shared" si="581"/>
        <v>0</v>
      </c>
      <c r="M3085" s="5">
        <f t="shared" si="582"/>
        <v>0</v>
      </c>
      <c r="N3085" s="5">
        <f t="shared" si="583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584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579"/>
        <v>6</v>
      </c>
      <c r="I3086" s="7">
        <f t="shared" si="580"/>
        <v>0</v>
      </c>
      <c r="J3086" s="11"/>
      <c r="K3086" s="11"/>
      <c r="L3086">
        <f t="shared" si="581"/>
        <v>0</v>
      </c>
      <c r="M3086" s="5">
        <f t="shared" si="582"/>
        <v>0</v>
      </c>
      <c r="N3086" s="5">
        <f t="shared" si="583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584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579"/>
        <v>6</v>
      </c>
      <c r="I3087" s="7">
        <f t="shared" si="580"/>
        <v>0</v>
      </c>
      <c r="J3087" s="11"/>
      <c r="K3087" s="11"/>
      <c r="L3087">
        <f t="shared" si="581"/>
        <v>0</v>
      </c>
      <c r="M3087" s="5">
        <f t="shared" si="582"/>
        <v>0</v>
      </c>
      <c r="N3087" s="5">
        <f t="shared" si="583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584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579"/>
        <v>6</v>
      </c>
      <c r="I3088" s="7">
        <f t="shared" si="580"/>
        <v>0</v>
      </c>
      <c r="J3088" s="11"/>
      <c r="K3088" s="11"/>
      <c r="L3088">
        <f t="shared" si="581"/>
        <v>0</v>
      </c>
      <c r="M3088" s="5">
        <f t="shared" si="582"/>
        <v>0</v>
      </c>
      <c r="N3088" s="5">
        <f t="shared" si="583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584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579"/>
        <v>5</v>
      </c>
      <c r="I3089" s="7">
        <f t="shared" si="580"/>
        <v>20.000000000000007</v>
      </c>
      <c r="J3089" s="11">
        <v>0.3125</v>
      </c>
      <c r="K3089" s="11">
        <v>0.3263888888888889</v>
      </c>
      <c r="L3089">
        <f t="shared" si="581"/>
        <v>5</v>
      </c>
      <c r="M3089" s="5">
        <f t="shared" si="582"/>
        <v>45615.3125</v>
      </c>
      <c r="N3089" s="5">
        <f t="shared" si="583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584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585">ROUND(E3090*(1/(F3090/60)),0)</f>
        <v>5</v>
      </c>
      <c r="I3090" s="7">
        <f t="shared" ref="I3090:I3121" si="586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587">IF(I3090&gt;0, G3090, 0)</f>
        <v>5</v>
      </c>
      <c r="M3090" s="5">
        <f t="shared" ref="M3090:M3121" si="588">IF(I3090=0,0,A3090+J3090)</f>
        <v>45615.729166666664</v>
      </c>
      <c r="N3090" s="5">
        <f t="shared" ref="N3090:N3121" si="589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590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585"/>
        <v>5</v>
      </c>
      <c r="I3091" s="7">
        <f t="shared" si="586"/>
        <v>35.000000000000036</v>
      </c>
      <c r="J3091" s="11">
        <v>0.94444444444444442</v>
      </c>
      <c r="K3091" s="11">
        <v>0.96875</v>
      </c>
      <c r="L3091">
        <f t="shared" si="587"/>
        <v>5</v>
      </c>
      <c r="M3091" s="5">
        <f t="shared" si="588"/>
        <v>45615.944444444445</v>
      </c>
      <c r="N3091" s="5">
        <f t="shared" si="589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590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585"/>
        <v>5</v>
      </c>
      <c r="I3092" s="7">
        <f t="shared" si="586"/>
        <v>0</v>
      </c>
      <c r="L3092">
        <f t="shared" si="587"/>
        <v>0</v>
      </c>
      <c r="M3092" s="5">
        <f t="shared" si="588"/>
        <v>0</v>
      </c>
      <c r="N3092" s="5">
        <f t="shared" si="589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590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585"/>
        <v>5</v>
      </c>
      <c r="I3093" s="7">
        <f t="shared" si="586"/>
        <v>0</v>
      </c>
      <c r="J3093" s="11"/>
      <c r="K3093" s="11"/>
      <c r="L3093">
        <f t="shared" si="587"/>
        <v>0</v>
      </c>
      <c r="M3093" s="5">
        <f t="shared" si="588"/>
        <v>0</v>
      </c>
      <c r="N3093" s="5">
        <f t="shared" si="589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590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585"/>
        <v>4</v>
      </c>
      <c r="I3094" s="7">
        <f t="shared" si="586"/>
        <v>0</v>
      </c>
      <c r="L3094">
        <f t="shared" si="587"/>
        <v>0</v>
      </c>
      <c r="M3094" s="5">
        <f t="shared" si="588"/>
        <v>0</v>
      </c>
      <c r="N3094" s="5">
        <f t="shared" si="589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590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585"/>
        <v>4</v>
      </c>
      <c r="I3095" s="7">
        <f t="shared" si="586"/>
        <v>0</v>
      </c>
      <c r="J3095" s="11"/>
      <c r="K3095" s="11"/>
      <c r="L3095">
        <f t="shared" si="587"/>
        <v>0</v>
      </c>
      <c r="M3095" s="5">
        <f t="shared" si="588"/>
        <v>0</v>
      </c>
      <c r="N3095" s="5">
        <f t="shared" si="589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590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585"/>
        <v>4</v>
      </c>
      <c r="I3096" s="7">
        <f t="shared" si="586"/>
        <v>40.000000000000014</v>
      </c>
      <c r="J3096" s="11">
        <v>0.68055555555555558</v>
      </c>
      <c r="K3096" s="11">
        <v>0.70833333333333337</v>
      </c>
      <c r="L3096">
        <f t="shared" si="587"/>
        <v>4</v>
      </c>
      <c r="M3096" s="5">
        <f t="shared" si="588"/>
        <v>45615.680555555555</v>
      </c>
      <c r="N3096" s="5">
        <f t="shared" si="589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590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585"/>
        <v>4</v>
      </c>
      <c r="I3097" s="7">
        <f t="shared" si="586"/>
        <v>0</v>
      </c>
      <c r="J3097" s="11"/>
      <c r="K3097" s="11"/>
      <c r="L3097">
        <f t="shared" si="587"/>
        <v>0</v>
      </c>
      <c r="M3097" s="5">
        <f t="shared" si="588"/>
        <v>0</v>
      </c>
      <c r="N3097" s="5">
        <f t="shared" si="589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590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585"/>
        <v>4</v>
      </c>
      <c r="I3098" s="7">
        <f t="shared" si="586"/>
        <v>0</v>
      </c>
      <c r="J3098" s="11"/>
      <c r="K3098" s="11"/>
      <c r="L3098">
        <f t="shared" si="587"/>
        <v>0</v>
      </c>
      <c r="M3098" s="5">
        <f t="shared" si="588"/>
        <v>0</v>
      </c>
      <c r="N3098" s="5">
        <f t="shared" si="589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590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585"/>
        <v>4</v>
      </c>
      <c r="I3099" s="7">
        <f t="shared" si="586"/>
        <v>0</v>
      </c>
      <c r="J3099" s="11"/>
      <c r="K3099" s="11"/>
      <c r="L3099">
        <f t="shared" si="587"/>
        <v>0</v>
      </c>
      <c r="M3099" s="5">
        <f t="shared" si="588"/>
        <v>0</v>
      </c>
      <c r="N3099" s="5">
        <f t="shared" si="589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590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585"/>
        <v>4</v>
      </c>
      <c r="I3100" s="7">
        <f t="shared" si="586"/>
        <v>0</v>
      </c>
      <c r="J3100" s="11"/>
      <c r="K3100" s="11"/>
      <c r="L3100">
        <f t="shared" si="587"/>
        <v>0</v>
      </c>
      <c r="M3100" s="5">
        <f t="shared" si="588"/>
        <v>0</v>
      </c>
      <c r="N3100" s="5">
        <f t="shared" si="589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590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585"/>
        <v>3</v>
      </c>
      <c r="I3101" s="7">
        <f t="shared" si="586"/>
        <v>0</v>
      </c>
      <c r="L3101">
        <f t="shared" si="587"/>
        <v>0</v>
      </c>
      <c r="M3101" s="5">
        <f t="shared" si="588"/>
        <v>0</v>
      </c>
      <c r="N3101" s="5">
        <f t="shared" si="589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590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585"/>
        <v>3</v>
      </c>
      <c r="I3102" s="7">
        <f t="shared" si="586"/>
        <v>105.00000000000003</v>
      </c>
      <c r="J3102" s="11">
        <v>0.42708333333333331</v>
      </c>
      <c r="K3102" s="11">
        <v>0.5</v>
      </c>
      <c r="L3102">
        <f t="shared" si="587"/>
        <v>3</v>
      </c>
      <c r="M3102" s="5">
        <f t="shared" si="588"/>
        <v>45615.427083333336</v>
      </c>
      <c r="N3102" s="5">
        <f t="shared" si="589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590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585"/>
        <v>3</v>
      </c>
      <c r="I3103" s="7">
        <f t="shared" si="586"/>
        <v>95.000000000000142</v>
      </c>
      <c r="J3103" s="11">
        <v>0.51388888888888884</v>
      </c>
      <c r="K3103" s="11">
        <v>0.57986111111111116</v>
      </c>
      <c r="L3103">
        <f t="shared" si="587"/>
        <v>3</v>
      </c>
      <c r="M3103" s="5">
        <f t="shared" si="588"/>
        <v>45615.513888888891</v>
      </c>
      <c r="N3103" s="5">
        <f t="shared" si="589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590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585"/>
        <v>3</v>
      </c>
      <c r="I3104" s="7">
        <f t="shared" si="586"/>
        <v>90</v>
      </c>
      <c r="J3104" s="11">
        <v>0.59375</v>
      </c>
      <c r="K3104" s="11">
        <v>0.65625</v>
      </c>
      <c r="L3104">
        <f t="shared" si="587"/>
        <v>3</v>
      </c>
      <c r="M3104" s="5">
        <f t="shared" si="588"/>
        <v>45615.59375</v>
      </c>
      <c r="N3104" s="5">
        <f t="shared" si="589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590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585"/>
        <v>3</v>
      </c>
      <c r="I3105" s="7">
        <f t="shared" si="586"/>
        <v>90</v>
      </c>
      <c r="J3105" s="11">
        <v>0.67708333333333337</v>
      </c>
      <c r="K3105" s="11">
        <v>0.73958333333333337</v>
      </c>
      <c r="L3105">
        <f t="shared" si="587"/>
        <v>3</v>
      </c>
      <c r="M3105" s="5">
        <f t="shared" si="588"/>
        <v>45615.677083333336</v>
      </c>
      <c r="N3105" s="5">
        <f t="shared" si="589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590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585"/>
        <v>3</v>
      </c>
      <c r="I3106" s="7">
        <f t="shared" si="586"/>
        <v>0</v>
      </c>
      <c r="J3106" s="11"/>
      <c r="K3106" s="11"/>
      <c r="L3106">
        <f t="shared" si="587"/>
        <v>0</v>
      </c>
      <c r="M3106" s="5">
        <f t="shared" si="588"/>
        <v>0</v>
      </c>
      <c r="N3106" s="5">
        <f t="shared" si="589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590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585"/>
        <v>3</v>
      </c>
      <c r="I3107" s="7">
        <f t="shared" si="586"/>
        <v>0</v>
      </c>
      <c r="J3107" s="11"/>
      <c r="K3107" s="11"/>
      <c r="L3107">
        <f t="shared" si="587"/>
        <v>0</v>
      </c>
      <c r="M3107" s="5">
        <f t="shared" si="588"/>
        <v>0</v>
      </c>
      <c r="N3107" s="5">
        <f t="shared" si="589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590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585"/>
        <v>3</v>
      </c>
      <c r="I3108" s="7">
        <f t="shared" si="586"/>
        <v>0</v>
      </c>
      <c r="J3108" s="11"/>
      <c r="K3108" s="11"/>
      <c r="L3108">
        <f t="shared" si="587"/>
        <v>0</v>
      </c>
      <c r="M3108" s="5">
        <f t="shared" si="588"/>
        <v>0</v>
      </c>
      <c r="N3108" s="5">
        <f t="shared" si="589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590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585"/>
        <v>2</v>
      </c>
      <c r="I3109" s="7">
        <f t="shared" si="586"/>
        <v>0</v>
      </c>
      <c r="J3109" s="11"/>
      <c r="K3109" s="11"/>
      <c r="L3109">
        <f t="shared" si="587"/>
        <v>0</v>
      </c>
      <c r="M3109" s="5">
        <f t="shared" si="588"/>
        <v>0</v>
      </c>
      <c r="N3109" s="5">
        <f t="shared" si="589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590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585"/>
        <v>2</v>
      </c>
      <c r="I3110" s="7">
        <f t="shared" si="586"/>
        <v>0</v>
      </c>
      <c r="J3110" s="11"/>
      <c r="K3110" s="11"/>
      <c r="L3110">
        <f t="shared" si="587"/>
        <v>0</v>
      </c>
      <c r="M3110" s="5">
        <f t="shared" si="588"/>
        <v>0</v>
      </c>
      <c r="N3110" s="5">
        <f t="shared" si="589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590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585"/>
        <v>2</v>
      </c>
      <c r="I3111" s="7">
        <f t="shared" si="586"/>
        <v>0</v>
      </c>
      <c r="J3111" s="11"/>
      <c r="K3111" s="11"/>
      <c r="L3111">
        <f t="shared" si="587"/>
        <v>0</v>
      </c>
      <c r="M3111" s="5">
        <f t="shared" si="588"/>
        <v>0</v>
      </c>
      <c r="N3111" s="5">
        <f t="shared" si="589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590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585"/>
        <v>2</v>
      </c>
      <c r="I3112" s="7">
        <f t="shared" si="586"/>
        <v>0</v>
      </c>
      <c r="J3112" s="11"/>
      <c r="K3112" s="11"/>
      <c r="L3112">
        <f t="shared" si="587"/>
        <v>0</v>
      </c>
      <c r="M3112" s="5">
        <f t="shared" si="588"/>
        <v>0</v>
      </c>
      <c r="N3112" s="5">
        <f t="shared" si="589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590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585"/>
        <v>2</v>
      </c>
      <c r="I3113" s="7">
        <f t="shared" si="586"/>
        <v>0</v>
      </c>
      <c r="J3113" s="11"/>
      <c r="K3113" s="11"/>
      <c r="L3113">
        <f t="shared" si="587"/>
        <v>0</v>
      </c>
      <c r="M3113" s="5">
        <f t="shared" si="588"/>
        <v>0</v>
      </c>
      <c r="N3113" s="5">
        <f t="shared" si="589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590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585"/>
        <v>2</v>
      </c>
      <c r="I3114" s="7">
        <f t="shared" si="586"/>
        <v>24.999999999999911</v>
      </c>
      <c r="J3114" s="11">
        <v>0.71180555555555558</v>
      </c>
      <c r="K3114" s="11">
        <v>0.72916666666666663</v>
      </c>
      <c r="L3114">
        <f t="shared" si="587"/>
        <v>2</v>
      </c>
      <c r="M3114" s="5">
        <f t="shared" si="588"/>
        <v>45615.711805555555</v>
      </c>
      <c r="N3114" s="5">
        <f t="shared" si="589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590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585"/>
        <v>2</v>
      </c>
      <c r="I3115" s="7">
        <f t="shared" si="586"/>
        <v>29.999999999999972</v>
      </c>
      <c r="J3115" s="11">
        <v>0.40277777777777779</v>
      </c>
      <c r="K3115" s="11">
        <v>0.4236111111111111</v>
      </c>
      <c r="L3115">
        <f t="shared" si="587"/>
        <v>2</v>
      </c>
      <c r="M3115" s="5">
        <f t="shared" si="588"/>
        <v>45615.402777777781</v>
      </c>
      <c r="N3115" s="5">
        <f t="shared" si="589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590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585"/>
        <v>0</v>
      </c>
      <c r="I3116" s="7">
        <f t="shared" si="586"/>
        <v>4.9999999999999822</v>
      </c>
      <c r="J3116" s="11">
        <v>0.52777777777777779</v>
      </c>
      <c r="K3116" s="11">
        <v>0.53125</v>
      </c>
      <c r="L3116">
        <f t="shared" si="587"/>
        <v>0</v>
      </c>
      <c r="M3116" s="5">
        <f t="shared" si="588"/>
        <v>45615.527777777781</v>
      </c>
      <c r="N3116" s="5">
        <f t="shared" si="589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590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585"/>
        <v>0</v>
      </c>
      <c r="I3117" s="7">
        <f t="shared" si="586"/>
        <v>14.999999999999947</v>
      </c>
      <c r="J3117" s="11">
        <v>0.77083333333333337</v>
      </c>
      <c r="K3117" s="11">
        <v>0.78125</v>
      </c>
      <c r="L3117">
        <f t="shared" si="587"/>
        <v>0</v>
      </c>
      <c r="M3117" s="5">
        <f t="shared" si="588"/>
        <v>45615.770833333336</v>
      </c>
      <c r="N3117" s="5">
        <f t="shared" si="589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590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585"/>
        <v>0</v>
      </c>
      <c r="I3118" s="7">
        <f t="shared" si="586"/>
        <v>15.000000000000027</v>
      </c>
      <c r="J3118" s="11">
        <v>0.3263888888888889</v>
      </c>
      <c r="K3118" s="11">
        <v>0.33680555555555558</v>
      </c>
      <c r="L3118">
        <f t="shared" si="587"/>
        <v>0</v>
      </c>
      <c r="M3118" s="5">
        <f t="shared" si="588"/>
        <v>45615.326388888891</v>
      </c>
      <c r="N3118" s="5">
        <f t="shared" si="589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590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585"/>
        <v>18</v>
      </c>
      <c r="I3119" s="7">
        <f t="shared" si="586"/>
        <v>0</v>
      </c>
      <c r="J3119" s="11"/>
      <c r="K3119" s="11"/>
      <c r="L3119">
        <f t="shared" si="587"/>
        <v>0</v>
      </c>
      <c r="M3119" s="5">
        <f t="shared" si="588"/>
        <v>0</v>
      </c>
      <c r="N3119" s="5">
        <f t="shared" si="589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590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585"/>
        <v>16</v>
      </c>
      <c r="I3120" s="7">
        <f t="shared" si="586"/>
        <v>0</v>
      </c>
      <c r="J3120" s="11"/>
      <c r="K3120" s="11"/>
      <c r="L3120">
        <f t="shared" si="587"/>
        <v>0</v>
      </c>
      <c r="M3120" s="5">
        <f t="shared" si="588"/>
        <v>0</v>
      </c>
      <c r="N3120" s="5">
        <f t="shared" si="589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590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585"/>
        <v>12</v>
      </c>
      <c r="H3121" s="12">
        <f>F3121*(1/(G3121/60))</f>
        <v>100</v>
      </c>
      <c r="I3121" s="7">
        <f t="shared" si="586"/>
        <v>9.9999999999999645</v>
      </c>
      <c r="J3121" s="11">
        <v>0.50347222222222221</v>
      </c>
      <c r="K3121" s="11">
        <v>0.51041666666666663</v>
      </c>
      <c r="L3121">
        <f t="shared" si="587"/>
        <v>12</v>
      </c>
      <c r="M3121" s="5">
        <f t="shared" si="588"/>
        <v>45616.503472222219</v>
      </c>
      <c r="N3121" s="5">
        <f t="shared" si="589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590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591">ROUND(E3122*(1/(F3122/60)),0)</f>
        <v>12</v>
      </c>
      <c r="I3122" s="7">
        <f t="shared" ref="I3122:I3153" si="592">IF(J3122=0, 0, (K3122-J3122)*1440)</f>
        <v>0</v>
      </c>
      <c r="L3122">
        <f t="shared" ref="L3122:L3153" si="593">IF(I3122&gt;0, G3122, 0)</f>
        <v>0</v>
      </c>
      <c r="M3122" s="5">
        <f t="shared" ref="M3122:M3153" si="594">IF(I3122=0,0,A3122+J3122)</f>
        <v>0</v>
      </c>
      <c r="N3122" s="5">
        <f t="shared" ref="N3122:N3153" si="595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596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591"/>
        <v>12</v>
      </c>
      <c r="I3123" s="7">
        <f t="shared" si="592"/>
        <v>0</v>
      </c>
      <c r="J3123" s="11"/>
      <c r="K3123" s="11"/>
      <c r="L3123">
        <f t="shared" si="593"/>
        <v>0</v>
      </c>
      <c r="M3123" s="5">
        <f t="shared" si="594"/>
        <v>0</v>
      </c>
      <c r="N3123" s="5">
        <f t="shared" si="595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596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591"/>
        <v>12</v>
      </c>
      <c r="I3124" s="7">
        <f t="shared" si="592"/>
        <v>0</v>
      </c>
      <c r="J3124" s="11"/>
      <c r="K3124" s="11"/>
      <c r="L3124">
        <f t="shared" si="593"/>
        <v>0</v>
      </c>
      <c r="M3124" s="5">
        <f t="shared" si="594"/>
        <v>0</v>
      </c>
      <c r="N3124" s="5">
        <f t="shared" si="595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596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591"/>
        <v>10</v>
      </c>
      <c r="I3125" s="7">
        <f t="shared" si="592"/>
        <v>0</v>
      </c>
      <c r="J3125" s="11"/>
      <c r="K3125" s="11"/>
      <c r="L3125">
        <f t="shared" si="593"/>
        <v>0</v>
      </c>
      <c r="M3125" s="5">
        <f t="shared" si="594"/>
        <v>0</v>
      </c>
      <c r="N3125" s="5">
        <f t="shared" si="595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596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591"/>
        <v>9</v>
      </c>
      <c r="I3126" s="7">
        <f t="shared" si="592"/>
        <v>0</v>
      </c>
      <c r="J3126" s="11"/>
      <c r="K3126" s="11"/>
      <c r="L3126">
        <f t="shared" si="593"/>
        <v>0</v>
      </c>
      <c r="M3126" s="5">
        <f t="shared" si="594"/>
        <v>0</v>
      </c>
      <c r="N3126" s="5">
        <f t="shared" si="595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596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591"/>
        <v>9</v>
      </c>
      <c r="I3127" s="7">
        <f t="shared" si="592"/>
        <v>0</v>
      </c>
      <c r="J3127" s="11"/>
      <c r="K3127" s="11"/>
      <c r="L3127">
        <f t="shared" si="593"/>
        <v>0</v>
      </c>
      <c r="M3127" s="5">
        <f t="shared" si="594"/>
        <v>0</v>
      </c>
      <c r="N3127" s="5">
        <f t="shared" si="595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596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591"/>
        <v>8</v>
      </c>
      <c r="I3128" s="7">
        <f t="shared" si="592"/>
        <v>0</v>
      </c>
      <c r="J3128" s="11"/>
      <c r="K3128" s="11"/>
      <c r="L3128">
        <f t="shared" si="593"/>
        <v>0</v>
      </c>
      <c r="M3128" s="5">
        <f t="shared" si="594"/>
        <v>0</v>
      </c>
      <c r="N3128" s="5">
        <f t="shared" si="595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596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591"/>
        <v>8</v>
      </c>
      <c r="I3129" s="7">
        <f t="shared" si="592"/>
        <v>130.00000000000003</v>
      </c>
      <c r="J3129" s="11">
        <v>0.88194444444444442</v>
      </c>
      <c r="K3129" s="11">
        <v>0.97222222222222221</v>
      </c>
      <c r="L3129">
        <f t="shared" si="593"/>
        <v>8</v>
      </c>
      <c r="M3129" s="5">
        <f t="shared" si="594"/>
        <v>45616.881944444445</v>
      </c>
      <c r="N3129" s="5">
        <f t="shared" si="595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596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591"/>
        <v>6</v>
      </c>
      <c r="I3130" s="7">
        <f t="shared" si="592"/>
        <v>0</v>
      </c>
      <c r="J3130" s="11"/>
      <c r="K3130" s="11"/>
      <c r="L3130">
        <f t="shared" si="593"/>
        <v>0</v>
      </c>
      <c r="M3130" s="5">
        <f t="shared" si="594"/>
        <v>0</v>
      </c>
      <c r="N3130" s="5">
        <f t="shared" si="595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596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591"/>
        <v>6</v>
      </c>
      <c r="I3131" s="7">
        <f t="shared" si="592"/>
        <v>40.000000000000014</v>
      </c>
      <c r="J3131" s="11">
        <v>0.63541666666666663</v>
      </c>
      <c r="K3131" s="11">
        <v>0.66319444444444442</v>
      </c>
      <c r="L3131">
        <f t="shared" si="593"/>
        <v>6</v>
      </c>
      <c r="M3131" s="5">
        <f t="shared" si="594"/>
        <v>45616.635416666664</v>
      </c>
      <c r="N3131" s="5">
        <f t="shared" si="595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596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591"/>
        <v>6</v>
      </c>
      <c r="I3132" s="7">
        <f t="shared" si="592"/>
        <v>30.000000000000053</v>
      </c>
      <c r="J3132" s="11">
        <v>0.54166666666666663</v>
      </c>
      <c r="K3132" s="11">
        <v>0.5625</v>
      </c>
      <c r="L3132">
        <f t="shared" si="593"/>
        <v>6</v>
      </c>
      <c r="M3132" s="5">
        <f t="shared" si="594"/>
        <v>45616.541666666664</v>
      </c>
      <c r="N3132" s="5">
        <f t="shared" si="595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596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591"/>
        <v>6</v>
      </c>
      <c r="I3133" s="7">
        <f t="shared" si="592"/>
        <v>70.000000000000071</v>
      </c>
      <c r="J3133" s="11">
        <v>0.56597222222222221</v>
      </c>
      <c r="K3133" s="11">
        <v>0.61458333333333337</v>
      </c>
      <c r="L3133">
        <f t="shared" si="593"/>
        <v>6</v>
      </c>
      <c r="M3133" s="5">
        <f t="shared" si="594"/>
        <v>45616.565972222219</v>
      </c>
      <c r="N3133" s="5">
        <f t="shared" si="595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596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591"/>
        <v>6</v>
      </c>
      <c r="I3134" s="7">
        <f t="shared" si="592"/>
        <v>0</v>
      </c>
      <c r="J3134" s="11"/>
      <c r="K3134" s="11"/>
      <c r="L3134">
        <f t="shared" si="593"/>
        <v>0</v>
      </c>
      <c r="M3134" s="5">
        <f t="shared" si="594"/>
        <v>0</v>
      </c>
      <c r="N3134" s="5">
        <f t="shared" si="595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596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591"/>
        <v>8</v>
      </c>
      <c r="I3135" s="7">
        <f t="shared" si="592"/>
        <v>25.000000000000071</v>
      </c>
      <c r="J3135" s="11">
        <v>0.78125</v>
      </c>
      <c r="K3135" s="11">
        <v>0.79861111111111116</v>
      </c>
      <c r="L3135">
        <f t="shared" si="593"/>
        <v>8</v>
      </c>
      <c r="M3135" s="5">
        <f t="shared" si="594"/>
        <v>45616.78125</v>
      </c>
      <c r="N3135" s="5">
        <f t="shared" si="595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596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591"/>
        <v>5</v>
      </c>
      <c r="I3136" s="7">
        <f t="shared" si="592"/>
        <v>45</v>
      </c>
      <c r="J3136" s="11">
        <v>0.59375</v>
      </c>
      <c r="K3136" s="11">
        <v>0.625</v>
      </c>
      <c r="L3136">
        <f t="shared" si="593"/>
        <v>5</v>
      </c>
      <c r="M3136" s="5">
        <f t="shared" si="594"/>
        <v>45616.59375</v>
      </c>
      <c r="N3136" s="5">
        <f t="shared" si="595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596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591"/>
        <v>5</v>
      </c>
      <c r="I3137" s="7">
        <f t="shared" si="592"/>
        <v>0</v>
      </c>
      <c r="J3137" s="11"/>
      <c r="K3137" s="11"/>
      <c r="L3137">
        <f t="shared" si="593"/>
        <v>0</v>
      </c>
      <c r="M3137" s="5">
        <f t="shared" si="594"/>
        <v>0</v>
      </c>
      <c r="N3137" s="5">
        <f t="shared" si="595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596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591"/>
        <v>5</v>
      </c>
      <c r="I3138" s="7">
        <f t="shared" si="592"/>
        <v>0</v>
      </c>
      <c r="L3138">
        <f t="shared" si="593"/>
        <v>0</v>
      </c>
      <c r="M3138" s="5">
        <f t="shared" si="594"/>
        <v>0</v>
      </c>
      <c r="N3138" s="5">
        <f t="shared" si="595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596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591"/>
        <v>4</v>
      </c>
      <c r="I3139" s="7">
        <f t="shared" si="592"/>
        <v>0</v>
      </c>
      <c r="L3139">
        <f t="shared" si="593"/>
        <v>0</v>
      </c>
      <c r="M3139" s="5">
        <f t="shared" si="594"/>
        <v>0</v>
      </c>
      <c r="N3139" s="5">
        <f t="shared" si="595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596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591"/>
        <v>4</v>
      </c>
      <c r="I3140" s="7">
        <f t="shared" si="592"/>
        <v>0</v>
      </c>
      <c r="J3140" s="11"/>
      <c r="K3140" s="11"/>
      <c r="L3140">
        <f t="shared" si="593"/>
        <v>0</v>
      </c>
      <c r="M3140" s="5">
        <f t="shared" si="594"/>
        <v>0</v>
      </c>
      <c r="N3140" s="5">
        <f t="shared" si="595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596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591"/>
        <v>4</v>
      </c>
      <c r="I3141" s="7">
        <f t="shared" si="592"/>
        <v>0</v>
      </c>
      <c r="J3141" s="11"/>
      <c r="K3141" s="11"/>
      <c r="L3141">
        <f t="shared" si="593"/>
        <v>0</v>
      </c>
      <c r="M3141" s="5">
        <f t="shared" si="594"/>
        <v>0</v>
      </c>
      <c r="N3141" s="5">
        <f t="shared" si="595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596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591"/>
        <v>4</v>
      </c>
      <c r="I3142" s="7">
        <f t="shared" si="592"/>
        <v>0</v>
      </c>
      <c r="J3142" s="11"/>
      <c r="K3142" s="11"/>
      <c r="L3142">
        <f t="shared" si="593"/>
        <v>0</v>
      </c>
      <c r="M3142" s="5">
        <f t="shared" si="594"/>
        <v>0</v>
      </c>
      <c r="N3142" s="5">
        <f t="shared" si="595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596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591"/>
        <v>4</v>
      </c>
      <c r="I3143" s="7">
        <f t="shared" si="592"/>
        <v>0</v>
      </c>
      <c r="J3143" s="11"/>
      <c r="K3143" s="11"/>
      <c r="L3143">
        <f t="shared" si="593"/>
        <v>0</v>
      </c>
      <c r="M3143" s="5">
        <f t="shared" si="594"/>
        <v>0</v>
      </c>
      <c r="N3143" s="5">
        <f t="shared" si="595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596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591"/>
        <v>4</v>
      </c>
      <c r="I3144" s="7">
        <f t="shared" si="592"/>
        <v>0</v>
      </c>
      <c r="J3144" s="11"/>
      <c r="K3144" s="11"/>
      <c r="L3144">
        <f t="shared" si="593"/>
        <v>0</v>
      </c>
      <c r="M3144" s="5">
        <f t="shared" si="594"/>
        <v>0</v>
      </c>
      <c r="N3144" s="5">
        <f t="shared" si="595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596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591"/>
        <v>4</v>
      </c>
      <c r="I3145" s="7">
        <f t="shared" si="592"/>
        <v>4.9999999999999822</v>
      </c>
      <c r="J3145" s="11">
        <v>0.80555555555555558</v>
      </c>
      <c r="K3145" s="11">
        <v>0.80902777777777779</v>
      </c>
      <c r="L3145">
        <f t="shared" si="593"/>
        <v>4</v>
      </c>
      <c r="M3145" s="5">
        <f t="shared" si="594"/>
        <v>45616.805555555555</v>
      </c>
      <c r="N3145" s="5">
        <f t="shared" si="595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596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591"/>
        <v>3</v>
      </c>
      <c r="I3146" s="7">
        <f t="shared" si="592"/>
        <v>0</v>
      </c>
      <c r="L3146">
        <f t="shared" si="593"/>
        <v>0</v>
      </c>
      <c r="M3146" s="5">
        <f t="shared" si="594"/>
        <v>0</v>
      </c>
      <c r="N3146" s="5">
        <f t="shared" si="595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596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591"/>
        <v>3</v>
      </c>
      <c r="I3147" s="7">
        <f t="shared" si="592"/>
        <v>105.00000000000003</v>
      </c>
      <c r="J3147" s="11">
        <v>0.36458333333333331</v>
      </c>
      <c r="K3147" s="11">
        <v>0.4375</v>
      </c>
      <c r="L3147">
        <f t="shared" si="593"/>
        <v>3</v>
      </c>
      <c r="M3147" s="5">
        <f t="shared" si="594"/>
        <v>45616.364583333336</v>
      </c>
      <c r="N3147" s="5">
        <f t="shared" si="595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596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591"/>
        <v>3</v>
      </c>
      <c r="I3148" s="7">
        <f t="shared" si="592"/>
        <v>69.999999999999986</v>
      </c>
      <c r="J3148" s="11">
        <v>0.4375</v>
      </c>
      <c r="K3148" s="11">
        <v>0.4861111111111111</v>
      </c>
      <c r="L3148">
        <f t="shared" si="593"/>
        <v>3</v>
      </c>
      <c r="M3148" s="5">
        <f t="shared" si="594"/>
        <v>45616.4375</v>
      </c>
      <c r="N3148" s="5">
        <f t="shared" si="595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596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591"/>
        <v>3</v>
      </c>
      <c r="I3149" s="7">
        <f t="shared" si="592"/>
        <v>75.000000000000057</v>
      </c>
      <c r="J3149" s="11">
        <v>0.51041666666666663</v>
      </c>
      <c r="K3149" s="11">
        <v>0.5625</v>
      </c>
      <c r="L3149">
        <f t="shared" si="593"/>
        <v>3</v>
      </c>
      <c r="M3149" s="5">
        <f t="shared" si="594"/>
        <v>45616.510416666664</v>
      </c>
      <c r="N3149" s="5">
        <f t="shared" si="595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596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591"/>
        <v>3</v>
      </c>
      <c r="I3150" s="7">
        <f t="shared" si="592"/>
        <v>0</v>
      </c>
      <c r="J3150" s="11"/>
      <c r="K3150" s="11"/>
      <c r="L3150">
        <f t="shared" si="593"/>
        <v>0</v>
      </c>
      <c r="M3150" s="5">
        <f t="shared" si="594"/>
        <v>0</v>
      </c>
      <c r="N3150" s="5">
        <f t="shared" si="595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596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591"/>
        <v>3</v>
      </c>
      <c r="I3151" s="7">
        <f t="shared" si="592"/>
        <v>0</v>
      </c>
      <c r="J3151" s="11"/>
      <c r="K3151" s="11"/>
      <c r="L3151">
        <f t="shared" si="593"/>
        <v>0</v>
      </c>
      <c r="M3151" s="5">
        <f t="shared" si="594"/>
        <v>0</v>
      </c>
      <c r="N3151" s="5">
        <f t="shared" si="595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596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591"/>
        <v>3</v>
      </c>
      <c r="I3152" s="7">
        <f t="shared" si="592"/>
        <v>0</v>
      </c>
      <c r="J3152" s="11"/>
      <c r="K3152" s="11"/>
      <c r="L3152">
        <f t="shared" si="593"/>
        <v>0</v>
      </c>
      <c r="M3152" s="5">
        <f t="shared" si="594"/>
        <v>0</v>
      </c>
      <c r="N3152" s="5">
        <f t="shared" si="595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596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591"/>
        <v>2</v>
      </c>
      <c r="I3153" s="7">
        <f t="shared" si="592"/>
        <v>0</v>
      </c>
      <c r="J3153" s="11"/>
      <c r="K3153" s="11"/>
      <c r="L3153">
        <f t="shared" si="593"/>
        <v>0</v>
      </c>
      <c r="M3153" s="5">
        <f t="shared" si="594"/>
        <v>0</v>
      </c>
      <c r="N3153" s="5">
        <f t="shared" si="595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596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597">ROUND(E3154*(1/(F3154/60)),0)</f>
        <v>2</v>
      </c>
      <c r="I3154" s="7">
        <f t="shared" ref="I3154:I3186" si="598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599">IF(I3154&gt;0, G3154, 0)</f>
        <v>2</v>
      </c>
      <c r="M3154" s="5">
        <f t="shared" ref="M3154:M3186" si="600">IF(I3154=0,0,A3154+J3154)</f>
        <v>45616.819444444445</v>
      </c>
      <c r="N3154" s="5">
        <f t="shared" ref="N3154:N3186" si="601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602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597"/>
        <v>2</v>
      </c>
      <c r="I3155" s="7">
        <f t="shared" si="598"/>
        <v>0</v>
      </c>
      <c r="J3155" s="11"/>
      <c r="K3155" s="11"/>
      <c r="L3155">
        <f t="shared" si="599"/>
        <v>0</v>
      </c>
      <c r="M3155" s="5">
        <f t="shared" si="600"/>
        <v>0</v>
      </c>
      <c r="N3155" s="5">
        <f t="shared" si="601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602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597"/>
        <v>2</v>
      </c>
      <c r="I3156" s="7">
        <f t="shared" si="598"/>
        <v>0</v>
      </c>
      <c r="J3156" s="11"/>
      <c r="K3156" s="11"/>
      <c r="L3156">
        <f t="shared" si="599"/>
        <v>0</v>
      </c>
      <c r="M3156" s="5">
        <f t="shared" si="600"/>
        <v>0</v>
      </c>
      <c r="N3156" s="5">
        <f t="shared" si="601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602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597"/>
        <v>2</v>
      </c>
      <c r="I3157" s="7">
        <f t="shared" si="598"/>
        <v>0</v>
      </c>
      <c r="J3157" s="11"/>
      <c r="K3157" s="11"/>
      <c r="L3157">
        <f t="shared" si="599"/>
        <v>0</v>
      </c>
      <c r="M3157" s="5">
        <f t="shared" si="600"/>
        <v>0</v>
      </c>
      <c r="N3157" s="5">
        <f t="shared" si="601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602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597"/>
        <v>2</v>
      </c>
      <c r="I3158" s="7">
        <f t="shared" si="598"/>
        <v>9.9999999999999645</v>
      </c>
      <c r="J3158" s="11">
        <v>0.625</v>
      </c>
      <c r="K3158" s="11">
        <v>0.63194444444444442</v>
      </c>
      <c r="L3158">
        <f t="shared" si="599"/>
        <v>2</v>
      </c>
      <c r="M3158" s="5">
        <f t="shared" si="600"/>
        <v>45616.625</v>
      </c>
      <c r="N3158" s="5">
        <f t="shared" si="601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602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597"/>
        <v>2</v>
      </c>
      <c r="I3159" s="7">
        <f t="shared" si="598"/>
        <v>40.000000000000014</v>
      </c>
      <c r="J3159" s="11">
        <v>0.56597222222222221</v>
      </c>
      <c r="K3159" s="11">
        <v>0.59375</v>
      </c>
      <c r="L3159">
        <f t="shared" si="599"/>
        <v>2</v>
      </c>
      <c r="M3159" s="5">
        <f t="shared" si="600"/>
        <v>45616.565972222219</v>
      </c>
      <c r="N3159" s="5">
        <f t="shared" si="601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602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597"/>
        <v>2</v>
      </c>
      <c r="I3160" s="7">
        <f t="shared" si="598"/>
        <v>24.999999999999993</v>
      </c>
      <c r="J3160" s="11">
        <v>0.34375</v>
      </c>
      <c r="K3160" s="11">
        <v>0.3611111111111111</v>
      </c>
      <c r="L3160">
        <f t="shared" si="599"/>
        <v>2</v>
      </c>
      <c r="M3160" s="5">
        <f t="shared" si="600"/>
        <v>45616.34375</v>
      </c>
      <c r="N3160" s="5">
        <f t="shared" si="601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602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597"/>
        <v>2</v>
      </c>
      <c r="I3161" s="7">
        <f t="shared" si="598"/>
        <v>10.000000000000124</v>
      </c>
      <c r="J3161" s="11">
        <v>0.70138888888888884</v>
      </c>
      <c r="K3161" s="11">
        <v>0.70833333333333337</v>
      </c>
      <c r="L3161">
        <f t="shared" si="599"/>
        <v>2</v>
      </c>
      <c r="M3161" s="5">
        <f t="shared" si="600"/>
        <v>45616.701388888891</v>
      </c>
      <c r="N3161" s="5">
        <f t="shared" si="601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602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597"/>
        <v>2</v>
      </c>
      <c r="I3162" s="7">
        <f t="shared" si="598"/>
        <v>19.999999999999929</v>
      </c>
      <c r="J3162" s="11">
        <v>0.73611111111111116</v>
      </c>
      <c r="K3162" s="11">
        <v>0.75</v>
      </c>
      <c r="L3162">
        <f t="shared" si="599"/>
        <v>2</v>
      </c>
      <c r="M3162" s="5">
        <f t="shared" si="600"/>
        <v>45616.736111111109</v>
      </c>
      <c r="N3162" s="5">
        <f t="shared" si="601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602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597"/>
        <v>2</v>
      </c>
      <c r="I3163" s="7">
        <f t="shared" si="598"/>
        <v>45</v>
      </c>
      <c r="J3163" s="11">
        <v>0.66666666666666663</v>
      </c>
      <c r="K3163" s="11">
        <v>0.69791666666666663</v>
      </c>
      <c r="L3163">
        <f t="shared" si="599"/>
        <v>2</v>
      </c>
      <c r="M3163" s="5">
        <f t="shared" si="600"/>
        <v>45616.666666666664</v>
      </c>
      <c r="N3163" s="5">
        <f t="shared" si="601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602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597"/>
        <v>2</v>
      </c>
      <c r="I3164" s="13">
        <f t="shared" si="598"/>
        <v>40.000000000000014</v>
      </c>
      <c r="J3164" s="11">
        <v>0.70833333333333337</v>
      </c>
      <c r="K3164" s="11">
        <v>0.73611111111111116</v>
      </c>
      <c r="L3164">
        <f t="shared" si="599"/>
        <v>2</v>
      </c>
      <c r="M3164" s="5">
        <f t="shared" si="600"/>
        <v>45616.708333333336</v>
      </c>
      <c r="N3164" s="5">
        <f t="shared" si="601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602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597"/>
        <v>2</v>
      </c>
      <c r="I3165" s="13">
        <f t="shared" si="598"/>
        <v>69.999999999999915</v>
      </c>
      <c r="J3165" s="11">
        <v>0.77083333333333337</v>
      </c>
      <c r="K3165" s="11">
        <v>0.81944444444444442</v>
      </c>
      <c r="L3165">
        <f t="shared" si="599"/>
        <v>2</v>
      </c>
      <c r="M3165" s="5">
        <f t="shared" si="600"/>
        <v>45616.770833333336</v>
      </c>
      <c r="N3165" s="5">
        <f t="shared" si="601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602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597"/>
        <v>0</v>
      </c>
      <c r="I3166" s="7">
        <f t="shared" si="598"/>
        <v>20.000000000000007</v>
      </c>
      <c r="J3166" s="11">
        <v>0.4861111111111111</v>
      </c>
      <c r="K3166" s="11">
        <v>0.5</v>
      </c>
      <c r="L3166">
        <f t="shared" si="599"/>
        <v>0</v>
      </c>
      <c r="M3166" s="5">
        <f t="shared" si="600"/>
        <v>45616.486111111109</v>
      </c>
      <c r="N3166" s="5">
        <f t="shared" si="601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602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597"/>
        <v>0</v>
      </c>
      <c r="I3167" s="7">
        <f t="shared" si="598"/>
        <v>0</v>
      </c>
      <c r="J3167" s="11"/>
      <c r="K3167" s="11"/>
      <c r="L3167">
        <f t="shared" si="599"/>
        <v>0</v>
      </c>
      <c r="M3167" s="5">
        <f t="shared" si="600"/>
        <v>0</v>
      </c>
      <c r="N3167" s="5">
        <f t="shared" si="601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602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597"/>
        <v>0</v>
      </c>
      <c r="I3168" s="7">
        <f t="shared" si="598"/>
        <v>20.000000000000007</v>
      </c>
      <c r="J3168" s="11">
        <v>0.3125</v>
      </c>
      <c r="K3168" s="11">
        <v>0.3263888888888889</v>
      </c>
      <c r="L3168">
        <f t="shared" si="599"/>
        <v>0</v>
      </c>
      <c r="M3168" s="5">
        <f t="shared" si="600"/>
        <v>45616.3125</v>
      </c>
      <c r="N3168" s="5">
        <f t="shared" si="601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602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597"/>
        <v>18</v>
      </c>
      <c r="I3169" s="7">
        <f t="shared" si="598"/>
        <v>0</v>
      </c>
      <c r="J3169" s="11"/>
      <c r="K3169" s="11"/>
      <c r="L3169">
        <f t="shared" si="599"/>
        <v>0</v>
      </c>
      <c r="M3169" s="5">
        <f t="shared" si="600"/>
        <v>0</v>
      </c>
      <c r="N3169" s="5">
        <f t="shared" si="601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602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597"/>
        <v>16</v>
      </c>
      <c r="I3170" s="7">
        <f t="shared" si="598"/>
        <v>0</v>
      </c>
      <c r="J3170" s="11"/>
      <c r="K3170" s="11"/>
      <c r="L3170">
        <f t="shared" si="599"/>
        <v>0</v>
      </c>
      <c r="M3170" s="5">
        <f t="shared" si="600"/>
        <v>0</v>
      </c>
      <c r="N3170" s="5">
        <f t="shared" si="601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602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597"/>
        <v>12</v>
      </c>
      <c r="H3171" s="12">
        <f>F3171*(1/(G3171/60))</f>
        <v>100</v>
      </c>
      <c r="I3171" s="7">
        <f t="shared" si="598"/>
        <v>9.9999999999999645</v>
      </c>
      <c r="J3171" s="11">
        <v>0.49652777777777779</v>
      </c>
      <c r="K3171" s="11">
        <v>0.50347222222222221</v>
      </c>
      <c r="L3171">
        <f t="shared" si="599"/>
        <v>12</v>
      </c>
      <c r="M3171" s="5">
        <f t="shared" si="600"/>
        <v>45617.496527777781</v>
      </c>
      <c r="N3171" s="5">
        <f t="shared" si="601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602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597"/>
        <v>12</v>
      </c>
      <c r="I3172" s="7">
        <f t="shared" si="598"/>
        <v>0</v>
      </c>
      <c r="L3172">
        <f t="shared" si="599"/>
        <v>0</v>
      </c>
      <c r="M3172" s="5">
        <f t="shared" si="600"/>
        <v>0</v>
      </c>
      <c r="N3172" s="5">
        <f t="shared" si="601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602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597"/>
        <v>12</v>
      </c>
      <c r="I3173" s="7">
        <f t="shared" si="598"/>
        <v>0</v>
      </c>
      <c r="J3173" s="11"/>
      <c r="K3173" s="11"/>
      <c r="L3173">
        <f t="shared" si="599"/>
        <v>0</v>
      </c>
      <c r="M3173" s="5">
        <f t="shared" si="600"/>
        <v>0</v>
      </c>
      <c r="N3173" s="5">
        <f t="shared" si="601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602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597"/>
        <v>12</v>
      </c>
      <c r="I3174" s="7">
        <f t="shared" si="598"/>
        <v>0</v>
      </c>
      <c r="J3174" s="11"/>
      <c r="K3174" s="11"/>
      <c r="L3174">
        <f t="shared" si="599"/>
        <v>0</v>
      </c>
      <c r="M3174" s="5">
        <f t="shared" si="600"/>
        <v>0</v>
      </c>
      <c r="N3174" s="5">
        <f t="shared" si="601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602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597"/>
        <v>10</v>
      </c>
      <c r="I3175" s="7">
        <f t="shared" si="598"/>
        <v>0</v>
      </c>
      <c r="J3175" s="11"/>
      <c r="K3175" s="11"/>
      <c r="L3175">
        <f t="shared" si="599"/>
        <v>0</v>
      </c>
      <c r="M3175" s="5">
        <f t="shared" si="600"/>
        <v>0</v>
      </c>
      <c r="N3175" s="5">
        <f t="shared" si="601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602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597"/>
        <v>9</v>
      </c>
      <c r="I3176" s="7">
        <f t="shared" si="598"/>
        <v>0</v>
      </c>
      <c r="J3176" s="11"/>
      <c r="K3176" s="11"/>
      <c r="L3176">
        <f t="shared" si="599"/>
        <v>0</v>
      </c>
      <c r="M3176" s="5">
        <f t="shared" si="600"/>
        <v>0</v>
      </c>
      <c r="N3176" s="5">
        <f t="shared" si="601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602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597"/>
        <v>9</v>
      </c>
      <c r="I3177" s="7">
        <f t="shared" si="598"/>
        <v>0</v>
      </c>
      <c r="J3177" s="11"/>
      <c r="K3177" s="11"/>
      <c r="L3177">
        <f t="shared" si="599"/>
        <v>0</v>
      </c>
      <c r="M3177" s="5">
        <f t="shared" si="600"/>
        <v>0</v>
      </c>
      <c r="N3177" s="5">
        <f t="shared" si="601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602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597"/>
        <v>8</v>
      </c>
      <c r="I3178" s="7">
        <f t="shared" si="598"/>
        <v>20.000000000000007</v>
      </c>
      <c r="J3178" s="11">
        <v>0.3611111111111111</v>
      </c>
      <c r="K3178" s="11">
        <v>0.375</v>
      </c>
      <c r="L3178">
        <f t="shared" si="599"/>
        <v>8</v>
      </c>
      <c r="M3178" s="5">
        <f t="shared" si="600"/>
        <v>45617.361111111109</v>
      </c>
      <c r="N3178" s="5">
        <f t="shared" si="601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602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 t="shared" ref="G3179" si="603">ROUND(E3179*(1/(F3179/60)),0)</f>
        <v>8</v>
      </c>
      <c r="I3179" s="7">
        <f t="shared" ref="I3179" si="604">IF(J3179=0, 0, (K3179-J3179)*1440)</f>
        <v>50.000000000000064</v>
      </c>
      <c r="J3179" s="11">
        <v>0.38194444444444442</v>
      </c>
      <c r="K3179" s="11">
        <v>0.41666666666666669</v>
      </c>
      <c r="L3179">
        <f t="shared" ref="L3179" si="605">IF(I3179&gt;0, G3179, 0)</f>
        <v>8</v>
      </c>
      <c r="M3179" s="5">
        <f t="shared" ref="M3179" si="606">IF(I3179=0,0,A3179+J3179)</f>
        <v>45617.381944444445</v>
      </c>
      <c r="N3179" s="5">
        <f t="shared" ref="N3179" si="607"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 t="shared" ref="S3179" si="608"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597"/>
        <v>8</v>
      </c>
      <c r="I3180" s="7">
        <f t="shared" si="598"/>
        <v>70.000000000000071</v>
      </c>
      <c r="J3180" s="11">
        <v>0.53125</v>
      </c>
      <c r="K3180" s="11">
        <v>0.57986111111111116</v>
      </c>
      <c r="L3180">
        <f t="shared" si="599"/>
        <v>8</v>
      </c>
      <c r="M3180" s="5">
        <f t="shared" si="600"/>
        <v>45617.53125</v>
      </c>
      <c r="N3180" s="5">
        <f t="shared" si="601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602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597"/>
        <v>8</v>
      </c>
      <c r="I3181" s="7">
        <f t="shared" si="598"/>
        <v>10.000000000000124</v>
      </c>
      <c r="J3181" s="11">
        <v>0.60763888888888884</v>
      </c>
      <c r="K3181" s="11">
        <v>0.61458333333333337</v>
      </c>
      <c r="L3181">
        <f t="shared" si="599"/>
        <v>8</v>
      </c>
      <c r="M3181" s="5">
        <f t="shared" si="600"/>
        <v>45617.607638888891</v>
      </c>
      <c r="N3181" s="5">
        <f t="shared" si="601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602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597"/>
        <v>6</v>
      </c>
      <c r="I3182" s="7">
        <f t="shared" si="598"/>
        <v>0</v>
      </c>
      <c r="J3182" s="11"/>
      <c r="K3182" s="11"/>
      <c r="L3182">
        <f t="shared" si="599"/>
        <v>0</v>
      </c>
      <c r="M3182" s="5">
        <f t="shared" si="600"/>
        <v>0</v>
      </c>
      <c r="N3182" s="5">
        <f t="shared" si="601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602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597"/>
        <v>6</v>
      </c>
      <c r="I3183" s="7">
        <f t="shared" si="598"/>
        <v>0</v>
      </c>
      <c r="J3183" s="11"/>
      <c r="K3183" s="11"/>
      <c r="L3183">
        <f t="shared" si="599"/>
        <v>0</v>
      </c>
      <c r="M3183" s="5">
        <f t="shared" si="600"/>
        <v>0</v>
      </c>
      <c r="N3183" s="5">
        <f t="shared" si="601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602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597"/>
        <v>6</v>
      </c>
      <c r="I3184" s="7">
        <f t="shared" si="598"/>
        <v>0</v>
      </c>
      <c r="J3184" s="11"/>
      <c r="K3184" s="11"/>
      <c r="L3184">
        <f t="shared" si="599"/>
        <v>0</v>
      </c>
      <c r="M3184" s="5">
        <f t="shared" si="600"/>
        <v>0</v>
      </c>
      <c r="N3184" s="5">
        <f t="shared" si="601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602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597"/>
        <v>6</v>
      </c>
      <c r="I3185" s="7">
        <f t="shared" si="598"/>
        <v>0</v>
      </c>
      <c r="J3185" s="11"/>
      <c r="K3185" s="11"/>
      <c r="L3185">
        <f t="shared" si="599"/>
        <v>0</v>
      </c>
      <c r="M3185" s="5">
        <f t="shared" si="600"/>
        <v>0</v>
      </c>
      <c r="N3185" s="5">
        <f t="shared" si="601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602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597"/>
        <v>6</v>
      </c>
      <c r="I3186" s="7">
        <f t="shared" si="598"/>
        <v>24.999999999999993</v>
      </c>
      <c r="J3186" s="11">
        <v>0.47222222222222221</v>
      </c>
      <c r="K3186" s="11">
        <v>0.48958333333333331</v>
      </c>
      <c r="L3186">
        <f t="shared" si="599"/>
        <v>6</v>
      </c>
      <c r="M3186" s="5">
        <f t="shared" si="600"/>
        <v>45617.472222222219</v>
      </c>
      <c r="N3186" s="5">
        <f t="shared" si="601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602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609">ROUND(E3187*(1/(F3187/60)),0)</f>
        <v>5</v>
      </c>
      <c r="I3187" s="7">
        <f t="shared" ref="I3187:I3228" si="610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611">IF(I3187&gt;0, G3187, 0)</f>
        <v>5</v>
      </c>
      <c r="M3187" s="5">
        <f t="shared" ref="M3187:M3228" si="612">IF(I3187=0,0,A3187+J3187)</f>
        <v>45617.336805555555</v>
      </c>
      <c r="N3187" s="5">
        <f t="shared" ref="N3187:N3228" si="613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614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609"/>
        <v>5</v>
      </c>
      <c r="I3188" s="7">
        <f t="shared" si="610"/>
        <v>30.000000000000053</v>
      </c>
      <c r="J3188" s="11">
        <v>0.625</v>
      </c>
      <c r="K3188" s="11">
        <v>0.64583333333333337</v>
      </c>
      <c r="L3188">
        <f t="shared" si="611"/>
        <v>5</v>
      </c>
      <c r="M3188" s="5">
        <f t="shared" si="612"/>
        <v>45617.625</v>
      </c>
      <c r="N3188" s="5">
        <f t="shared" si="613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614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609"/>
        <v>5</v>
      </c>
      <c r="I3189" s="7">
        <f t="shared" si="610"/>
        <v>0</v>
      </c>
      <c r="L3189">
        <f t="shared" si="611"/>
        <v>0</v>
      </c>
      <c r="M3189" s="5">
        <f t="shared" si="612"/>
        <v>0</v>
      </c>
      <c r="N3189" s="5">
        <f t="shared" si="613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614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609"/>
        <v>4</v>
      </c>
      <c r="I3190" s="7">
        <f t="shared" si="610"/>
        <v>0</v>
      </c>
      <c r="L3190">
        <f t="shared" si="611"/>
        <v>0</v>
      </c>
      <c r="M3190" s="5">
        <f t="shared" si="612"/>
        <v>0</v>
      </c>
      <c r="N3190" s="5">
        <f t="shared" si="613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614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609"/>
        <v>4</v>
      </c>
      <c r="I3191" s="7">
        <f t="shared" si="610"/>
        <v>85.000000000000014</v>
      </c>
      <c r="J3191" s="11">
        <v>0.64583333333333337</v>
      </c>
      <c r="K3191" s="11">
        <v>0.70486111111111116</v>
      </c>
      <c r="L3191">
        <f t="shared" si="611"/>
        <v>4</v>
      </c>
      <c r="M3191" s="5">
        <f t="shared" si="612"/>
        <v>45617.645833333336</v>
      </c>
      <c r="N3191" s="5">
        <f t="shared" si="613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614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609"/>
        <v>4</v>
      </c>
      <c r="I3192" s="7">
        <f t="shared" si="610"/>
        <v>0</v>
      </c>
      <c r="J3192" s="11"/>
      <c r="K3192" s="11"/>
      <c r="L3192">
        <f t="shared" si="611"/>
        <v>0</v>
      </c>
      <c r="M3192" s="5">
        <f t="shared" si="612"/>
        <v>0</v>
      </c>
      <c r="N3192" s="5">
        <f t="shared" si="613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614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609"/>
        <v>4</v>
      </c>
      <c r="I3193" s="7">
        <f t="shared" si="610"/>
        <v>0</v>
      </c>
      <c r="J3193" s="11"/>
      <c r="K3193" s="11"/>
      <c r="L3193">
        <f t="shared" si="611"/>
        <v>0</v>
      </c>
      <c r="M3193" s="5">
        <f t="shared" si="612"/>
        <v>0</v>
      </c>
      <c r="N3193" s="5">
        <f t="shared" si="613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614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609"/>
        <v>4</v>
      </c>
      <c r="I3194" s="7">
        <f t="shared" si="610"/>
        <v>0</v>
      </c>
      <c r="J3194" s="11"/>
      <c r="K3194" s="11"/>
      <c r="L3194">
        <f t="shared" si="611"/>
        <v>0</v>
      </c>
      <c r="M3194" s="5">
        <f t="shared" si="612"/>
        <v>0</v>
      </c>
      <c r="N3194" s="5">
        <f t="shared" si="613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614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609"/>
        <v>4</v>
      </c>
      <c r="I3195" s="7">
        <f t="shared" si="610"/>
        <v>0</v>
      </c>
      <c r="J3195" s="11"/>
      <c r="K3195" s="11"/>
      <c r="L3195">
        <f t="shared" si="611"/>
        <v>0</v>
      </c>
      <c r="M3195" s="5">
        <f t="shared" si="612"/>
        <v>0</v>
      </c>
      <c r="N3195" s="5">
        <f t="shared" si="613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614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609"/>
        <v>3</v>
      </c>
      <c r="I3196" s="7">
        <f t="shared" si="610"/>
        <v>0</v>
      </c>
      <c r="L3196">
        <f t="shared" si="611"/>
        <v>0</v>
      </c>
      <c r="M3196" s="5">
        <f t="shared" si="612"/>
        <v>0</v>
      </c>
      <c r="N3196" s="5">
        <f t="shared" si="613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614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609"/>
        <v>3</v>
      </c>
      <c r="I3197" s="7">
        <f t="shared" si="610"/>
        <v>0</v>
      </c>
      <c r="J3197" s="11"/>
      <c r="K3197" s="11"/>
      <c r="L3197">
        <f t="shared" si="611"/>
        <v>0</v>
      </c>
      <c r="M3197" s="5">
        <f t="shared" si="612"/>
        <v>0</v>
      </c>
      <c r="N3197" s="5">
        <f t="shared" si="613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614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609"/>
        <v>3</v>
      </c>
      <c r="I3198" s="7">
        <f t="shared" si="610"/>
        <v>0</v>
      </c>
      <c r="J3198" s="11"/>
      <c r="K3198" s="11"/>
      <c r="L3198">
        <f t="shared" si="611"/>
        <v>0</v>
      </c>
      <c r="M3198" s="5">
        <f t="shared" si="612"/>
        <v>0</v>
      </c>
      <c r="N3198" s="5">
        <f t="shared" si="613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614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609"/>
        <v>3</v>
      </c>
      <c r="I3199" s="7">
        <f t="shared" si="610"/>
        <v>0</v>
      </c>
      <c r="J3199" s="11"/>
      <c r="K3199" s="11"/>
      <c r="L3199">
        <f t="shared" si="611"/>
        <v>0</v>
      </c>
      <c r="M3199" s="5">
        <f t="shared" si="612"/>
        <v>0</v>
      </c>
      <c r="N3199" s="5">
        <f t="shared" si="613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614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 t="shared" ref="G3200:G3202" si="615">ROUND(E3200*(1/(F3200/60)),0)</f>
        <v>2</v>
      </c>
      <c r="I3200" s="7">
        <f t="shared" ref="I3200:I3202" si="616">IF(J3200=0, 0, (K3200-J3200)*1440)</f>
        <v>45</v>
      </c>
      <c r="J3200" s="11">
        <v>0.5</v>
      </c>
      <c r="K3200" s="11">
        <v>0.53125</v>
      </c>
      <c r="L3200">
        <f t="shared" ref="L3200:L3202" si="617">IF(I3200&gt;0, G3200, 0)</f>
        <v>2</v>
      </c>
      <c r="M3200" s="5">
        <f t="shared" ref="M3200:M3202" si="618">IF(I3200=0,0,A3200+J3200)</f>
        <v>45617.5</v>
      </c>
      <c r="N3200" s="5">
        <f t="shared" ref="N3200:N3202" si="619"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 t="shared" ref="S3200:S3202" si="620"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 t="shared" si="615"/>
        <v>2</v>
      </c>
      <c r="I3201" s="7">
        <f t="shared" si="616"/>
        <v>39.999999999999858</v>
      </c>
      <c r="J3201" s="11">
        <v>0.57986111111111116</v>
      </c>
      <c r="K3201" s="11">
        <v>0.60763888888888884</v>
      </c>
      <c r="L3201">
        <f t="shared" si="617"/>
        <v>2</v>
      </c>
      <c r="M3201" s="5">
        <f t="shared" si="618"/>
        <v>45617.579861111109</v>
      </c>
      <c r="N3201" s="5">
        <f t="shared" si="619"/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 t="shared" si="620"/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 t="shared" si="615"/>
        <v>2</v>
      </c>
      <c r="I3202" s="7">
        <f t="shared" si="616"/>
        <v>14.999999999999947</v>
      </c>
      <c r="J3202" s="11">
        <v>0.61458333333333337</v>
      </c>
      <c r="K3202" s="11">
        <v>0.625</v>
      </c>
      <c r="L3202">
        <f t="shared" si="617"/>
        <v>2</v>
      </c>
      <c r="M3202" s="5">
        <f t="shared" si="618"/>
        <v>45617.614583333336</v>
      </c>
      <c r="N3202" s="5">
        <f t="shared" si="619"/>
        <v>45617.625</v>
      </c>
      <c r="O3202" t="s">
        <v>56</v>
      </c>
      <c r="P3202" t="s">
        <v>57</v>
      </c>
      <c r="Q3202">
        <v>0</v>
      </c>
      <c r="R3202">
        <v>0</v>
      </c>
      <c r="S3202">
        <f t="shared" si="620"/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609"/>
        <v>2</v>
      </c>
      <c r="I3203" s="7">
        <f t="shared" si="610"/>
        <v>0</v>
      </c>
      <c r="J3203" s="11"/>
      <c r="K3203" s="11"/>
      <c r="L3203">
        <f t="shared" si="611"/>
        <v>0</v>
      </c>
      <c r="M3203" s="5">
        <f t="shared" si="612"/>
        <v>0</v>
      </c>
      <c r="N3203" s="5">
        <f t="shared" si="613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614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609"/>
        <v>2</v>
      </c>
      <c r="I3204" s="7">
        <f t="shared" si="610"/>
        <v>0</v>
      </c>
      <c r="J3204" s="11"/>
      <c r="K3204" s="11"/>
      <c r="L3204">
        <f t="shared" si="611"/>
        <v>0</v>
      </c>
      <c r="M3204" s="5">
        <f t="shared" si="612"/>
        <v>0</v>
      </c>
      <c r="N3204" s="5">
        <f t="shared" si="613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614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609"/>
        <v>2</v>
      </c>
      <c r="I3205" s="7">
        <f t="shared" si="610"/>
        <v>0</v>
      </c>
      <c r="J3205" s="11"/>
      <c r="K3205" s="11"/>
      <c r="L3205">
        <f t="shared" si="611"/>
        <v>0</v>
      </c>
      <c r="M3205" s="5">
        <f t="shared" si="612"/>
        <v>0</v>
      </c>
      <c r="N3205" s="5">
        <f t="shared" si="613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614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609"/>
        <v>2</v>
      </c>
      <c r="I3206" s="7">
        <f t="shared" si="610"/>
        <v>0</v>
      </c>
      <c r="J3206" s="11"/>
      <c r="K3206" s="11"/>
      <c r="L3206">
        <f t="shared" si="611"/>
        <v>0</v>
      </c>
      <c r="M3206" s="5">
        <f t="shared" si="612"/>
        <v>0</v>
      </c>
      <c r="N3206" s="5">
        <f t="shared" si="613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614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609"/>
        <v>2</v>
      </c>
      <c r="I3207" s="7">
        <f t="shared" si="610"/>
        <v>0</v>
      </c>
      <c r="J3207" s="11"/>
      <c r="K3207" s="11"/>
      <c r="L3207">
        <f t="shared" si="611"/>
        <v>0</v>
      </c>
      <c r="M3207" s="5">
        <f t="shared" si="612"/>
        <v>0</v>
      </c>
      <c r="N3207" s="5">
        <f t="shared" si="613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614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609"/>
        <v>0</v>
      </c>
      <c r="I3208" s="7">
        <f t="shared" si="610"/>
        <v>30.000000000000053</v>
      </c>
      <c r="J3208" s="11">
        <v>0.53125</v>
      </c>
      <c r="K3208" s="11">
        <v>0.55208333333333337</v>
      </c>
      <c r="L3208">
        <f t="shared" si="611"/>
        <v>0</v>
      </c>
      <c r="M3208" s="5">
        <f t="shared" si="612"/>
        <v>45617.53125</v>
      </c>
      <c r="N3208" s="5">
        <f t="shared" si="613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614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609"/>
        <v>0</v>
      </c>
      <c r="I3209" s="7">
        <f t="shared" si="610"/>
        <v>0</v>
      </c>
      <c r="J3209" s="11"/>
      <c r="K3209" s="11"/>
      <c r="L3209">
        <f t="shared" si="611"/>
        <v>0</v>
      </c>
      <c r="M3209" s="5">
        <f t="shared" si="612"/>
        <v>0</v>
      </c>
      <c r="N3209" s="5">
        <f t="shared" si="613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614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609"/>
        <v>0</v>
      </c>
      <c r="I3210" s="7">
        <f t="shared" si="610"/>
        <v>29.999999999999972</v>
      </c>
      <c r="J3210" s="11">
        <v>0.3888888888888889</v>
      </c>
      <c r="K3210" s="11">
        <v>0.40972222222222221</v>
      </c>
      <c r="L3210">
        <f t="shared" si="611"/>
        <v>0</v>
      </c>
      <c r="M3210" s="5">
        <f t="shared" si="612"/>
        <v>45617.388888888891</v>
      </c>
      <c r="N3210" s="5">
        <f t="shared" si="613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614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609"/>
        <v>16</v>
      </c>
      <c r="I3211" s="7">
        <f t="shared" si="610"/>
        <v>0</v>
      </c>
      <c r="J3211" s="11"/>
      <c r="K3211" s="11"/>
      <c r="L3211">
        <f t="shared" si="611"/>
        <v>0</v>
      </c>
      <c r="M3211" s="5">
        <f t="shared" si="612"/>
        <v>0</v>
      </c>
      <c r="N3211" s="5">
        <f t="shared" si="613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614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609"/>
        <v>12</v>
      </c>
      <c r="H3212" s="12">
        <f>F3212*(1/(G3212/60))</f>
        <v>100</v>
      </c>
      <c r="I3212" s="7">
        <f t="shared" si="610"/>
        <v>9.9999999999999645</v>
      </c>
      <c r="J3212" s="11">
        <v>0.62847222222222221</v>
      </c>
      <c r="K3212" s="11">
        <v>0.63541666666666663</v>
      </c>
      <c r="L3212">
        <f t="shared" si="611"/>
        <v>12</v>
      </c>
      <c r="M3212" s="5">
        <f t="shared" si="612"/>
        <v>45618.628472222219</v>
      </c>
      <c r="N3212" s="5">
        <f t="shared" si="613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614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609"/>
        <v>12</v>
      </c>
      <c r="I3213" s="7">
        <f t="shared" si="610"/>
        <v>0</v>
      </c>
      <c r="L3213">
        <f t="shared" si="611"/>
        <v>0</v>
      </c>
      <c r="M3213" s="5">
        <f t="shared" si="612"/>
        <v>0</v>
      </c>
      <c r="N3213" s="5">
        <f t="shared" si="613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614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609"/>
        <v>12</v>
      </c>
      <c r="I3214" s="7">
        <f t="shared" si="610"/>
        <v>0</v>
      </c>
      <c r="J3214" s="11"/>
      <c r="K3214" s="11"/>
      <c r="L3214">
        <f t="shared" si="611"/>
        <v>0</v>
      </c>
      <c r="M3214" s="5">
        <f t="shared" si="612"/>
        <v>0</v>
      </c>
      <c r="N3214" s="5">
        <f t="shared" si="613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614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609"/>
        <v>12</v>
      </c>
      <c r="I3215" s="7">
        <f t="shared" si="610"/>
        <v>0</v>
      </c>
      <c r="J3215" s="11"/>
      <c r="K3215" s="11"/>
      <c r="L3215">
        <f t="shared" si="611"/>
        <v>0</v>
      </c>
      <c r="M3215" s="5">
        <f t="shared" si="612"/>
        <v>0</v>
      </c>
      <c r="N3215" s="5">
        <f t="shared" si="613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614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609"/>
        <v>10</v>
      </c>
      <c r="I3216" s="7">
        <f t="shared" si="610"/>
        <v>0</v>
      </c>
      <c r="J3216" s="11"/>
      <c r="K3216" s="11"/>
      <c r="L3216">
        <f t="shared" si="611"/>
        <v>0</v>
      </c>
      <c r="M3216" s="5">
        <f t="shared" si="612"/>
        <v>0</v>
      </c>
      <c r="N3216" s="5">
        <f t="shared" si="613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614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609"/>
        <v>9</v>
      </c>
      <c r="I3217" s="7">
        <f t="shared" si="610"/>
        <v>0</v>
      </c>
      <c r="J3217" s="11"/>
      <c r="K3217" s="11"/>
      <c r="L3217">
        <f t="shared" si="611"/>
        <v>0</v>
      </c>
      <c r="M3217" s="5">
        <f t="shared" si="612"/>
        <v>0</v>
      </c>
      <c r="N3217" s="5">
        <f t="shared" si="613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614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609"/>
        <v>9</v>
      </c>
      <c r="I3218" s="7">
        <f t="shared" si="610"/>
        <v>0</v>
      </c>
      <c r="J3218" s="11"/>
      <c r="K3218" s="11"/>
      <c r="L3218">
        <f t="shared" si="611"/>
        <v>0</v>
      </c>
      <c r="M3218" s="5">
        <f t="shared" si="612"/>
        <v>0</v>
      </c>
      <c r="N3218" s="5">
        <f t="shared" si="613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614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609"/>
        <v>8</v>
      </c>
      <c r="I3219" s="7">
        <f t="shared" si="610"/>
        <v>25.000000000000071</v>
      </c>
      <c r="J3219" s="11">
        <v>0.5625</v>
      </c>
      <c r="K3219" s="11">
        <v>0.57986111111111116</v>
      </c>
      <c r="L3219">
        <f t="shared" si="611"/>
        <v>8</v>
      </c>
      <c r="M3219" s="5">
        <f t="shared" si="612"/>
        <v>45618.5625</v>
      </c>
      <c r="N3219" s="5">
        <f t="shared" si="613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614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609"/>
        <v>8</v>
      </c>
      <c r="I3220" s="7">
        <f t="shared" si="610"/>
        <v>80.000000000000028</v>
      </c>
      <c r="J3220" s="11">
        <v>0.375</v>
      </c>
      <c r="K3220" s="11">
        <v>0.43055555555555558</v>
      </c>
      <c r="L3220">
        <f t="shared" si="611"/>
        <v>8</v>
      </c>
      <c r="M3220" s="5">
        <f t="shared" si="612"/>
        <v>45618.375</v>
      </c>
      <c r="N3220" s="5">
        <f t="shared" si="613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614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 t="shared" ref="G3221" si="621">ROUND(E3221*(1/(F3221/60)),0)</f>
        <v>8</v>
      </c>
      <c r="I3221" s="7">
        <f t="shared" ref="I3221" si="622">IF(J3221=0, 0, (K3221-J3221)*1440)</f>
        <v>70.000000000000071</v>
      </c>
      <c r="J3221" s="11">
        <v>0.69444444444444442</v>
      </c>
      <c r="K3221" s="11">
        <v>0.74305555555555558</v>
      </c>
      <c r="L3221">
        <f t="shared" ref="L3221" si="623">IF(I3221&gt;0, G3221, 0)</f>
        <v>8</v>
      </c>
      <c r="M3221" s="5">
        <f t="shared" ref="M3221" si="624">IF(I3221=0,0,A3221+J3221)</f>
        <v>45618.694444444445</v>
      </c>
      <c r="N3221" s="5">
        <f t="shared" ref="N3221" si="625"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 t="shared" ref="S3221" si="626"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609"/>
        <v>8</v>
      </c>
      <c r="I3222" s="7">
        <f t="shared" si="610"/>
        <v>59.999999999999943</v>
      </c>
      <c r="J3222" s="11">
        <v>0.83333333333333337</v>
      </c>
      <c r="K3222" s="11">
        <v>0.875</v>
      </c>
      <c r="L3222">
        <f t="shared" si="611"/>
        <v>8</v>
      </c>
      <c r="M3222" s="5">
        <f t="shared" si="612"/>
        <v>45618.833333333336</v>
      </c>
      <c r="N3222" s="5">
        <f t="shared" si="613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614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609"/>
        <v>8</v>
      </c>
      <c r="I3223" s="7">
        <f t="shared" si="610"/>
        <v>0</v>
      </c>
      <c r="J3223" s="11"/>
      <c r="K3223" s="11"/>
      <c r="L3223">
        <f t="shared" si="611"/>
        <v>0</v>
      </c>
      <c r="M3223" s="5">
        <f t="shared" si="612"/>
        <v>0</v>
      </c>
      <c r="N3223" s="5">
        <f t="shared" si="613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614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609"/>
        <v>6</v>
      </c>
      <c r="I3224" s="7">
        <f t="shared" si="610"/>
        <v>0</v>
      </c>
      <c r="J3224" s="11"/>
      <c r="K3224" s="11"/>
      <c r="L3224">
        <f t="shared" si="611"/>
        <v>0</v>
      </c>
      <c r="M3224" s="5">
        <f t="shared" si="612"/>
        <v>0</v>
      </c>
      <c r="N3224" s="5">
        <f t="shared" si="613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614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609"/>
        <v>6</v>
      </c>
      <c r="I3225" s="7">
        <f t="shared" si="610"/>
        <v>0</v>
      </c>
      <c r="J3225" s="11"/>
      <c r="K3225" s="11"/>
      <c r="L3225">
        <f t="shared" si="611"/>
        <v>0</v>
      </c>
      <c r="M3225" s="5">
        <f t="shared" si="612"/>
        <v>0</v>
      </c>
      <c r="N3225" s="5">
        <f t="shared" si="613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614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609"/>
        <v>6</v>
      </c>
      <c r="I3226" s="7">
        <f t="shared" si="610"/>
        <v>30.000000000000053</v>
      </c>
      <c r="J3226" s="11">
        <v>0.53819444444444442</v>
      </c>
      <c r="K3226" s="11">
        <v>0.55902777777777779</v>
      </c>
      <c r="L3226">
        <f t="shared" si="611"/>
        <v>6</v>
      </c>
      <c r="M3226" s="5">
        <f t="shared" si="612"/>
        <v>45618.538194444445</v>
      </c>
      <c r="N3226" s="5">
        <f t="shared" si="613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614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609"/>
        <v>6</v>
      </c>
      <c r="I3227" s="7">
        <f t="shared" si="610"/>
        <v>0</v>
      </c>
      <c r="J3227" s="11"/>
      <c r="K3227" s="11"/>
      <c r="L3227">
        <f t="shared" si="611"/>
        <v>0</v>
      </c>
      <c r="M3227" s="5">
        <f t="shared" si="612"/>
        <v>0</v>
      </c>
      <c r="N3227" s="5">
        <f t="shared" si="613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614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609"/>
        <v>8</v>
      </c>
      <c r="I3228" s="7">
        <f t="shared" si="610"/>
        <v>30.000000000000053</v>
      </c>
      <c r="J3228" s="11">
        <v>0.79166666666666663</v>
      </c>
      <c r="K3228" s="11">
        <v>0.8125</v>
      </c>
      <c r="L3228">
        <f t="shared" si="611"/>
        <v>8</v>
      </c>
      <c r="M3228" s="5">
        <f t="shared" si="612"/>
        <v>45618.791666666664</v>
      </c>
      <c r="N3228" s="5">
        <f t="shared" si="613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614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627">ROUND(E3229*(1/(F3229/60)),0)</f>
        <v>5</v>
      </c>
      <c r="I3229" s="7">
        <f t="shared" ref="I3229:I3252" si="628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629">IF(I3229&gt;0, G3229, 0)</f>
        <v>5</v>
      </c>
      <c r="M3229" s="5">
        <f t="shared" ref="M3229:M3252" si="630">IF(I3229=0,0,A3229+J3229)</f>
        <v>45618.743055555555</v>
      </c>
      <c r="N3229" s="5">
        <f t="shared" ref="N3229:N3252" si="631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632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627"/>
        <v>5</v>
      </c>
      <c r="I3230" s="7">
        <f t="shared" si="628"/>
        <v>0</v>
      </c>
      <c r="J3230" s="11"/>
      <c r="K3230" s="11"/>
      <c r="L3230">
        <f t="shared" si="629"/>
        <v>0</v>
      </c>
      <c r="M3230" s="5">
        <f t="shared" si="630"/>
        <v>0</v>
      </c>
      <c r="N3230" s="5">
        <f t="shared" si="631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632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627"/>
        <v>5</v>
      </c>
      <c r="I3231" s="7">
        <f t="shared" si="628"/>
        <v>0</v>
      </c>
      <c r="L3231">
        <f t="shared" si="629"/>
        <v>0</v>
      </c>
      <c r="M3231" s="5">
        <f t="shared" si="630"/>
        <v>0</v>
      </c>
      <c r="N3231" s="5">
        <f t="shared" si="631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632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 t="shared" ref="G3232" si="633">ROUND(E3232*(1/(F3232/60)),0)</f>
        <v>4</v>
      </c>
      <c r="I3232" s="7">
        <f t="shared" ref="I3232" si="634">IF(J3232=0, 0, (K3232-J3232)*1440)</f>
        <v>85.000000000000014</v>
      </c>
      <c r="J3232" s="11">
        <v>0.63541666666666663</v>
      </c>
      <c r="K3232" s="11">
        <v>0.69444444444444442</v>
      </c>
      <c r="L3232">
        <f t="shared" ref="L3232" si="635">IF(I3232&gt;0, G3232, 0)</f>
        <v>4</v>
      </c>
      <c r="M3232" s="5">
        <f t="shared" ref="M3232" si="636">IF(I3232=0,0,A3232+J3232)</f>
        <v>45618.635416666664</v>
      </c>
      <c r="N3232" s="5">
        <f t="shared" ref="N3232" si="637"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 t="shared" ref="S3232" si="638"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627"/>
        <v>4</v>
      </c>
      <c r="I3233" s="7">
        <f t="shared" si="628"/>
        <v>40.000000000000014</v>
      </c>
      <c r="J3233" s="11">
        <v>0.8125</v>
      </c>
      <c r="K3233" s="11">
        <v>0.84027777777777779</v>
      </c>
      <c r="L3233">
        <f t="shared" si="629"/>
        <v>4</v>
      </c>
      <c r="M3233" s="5">
        <f t="shared" si="630"/>
        <v>45618.8125</v>
      </c>
      <c r="N3233" s="5">
        <f t="shared" si="631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632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627"/>
        <v>4</v>
      </c>
      <c r="I3234" s="7">
        <f t="shared" si="628"/>
        <v>0</v>
      </c>
      <c r="J3234" s="11"/>
      <c r="K3234" s="11"/>
      <c r="L3234">
        <f t="shared" si="629"/>
        <v>0</v>
      </c>
      <c r="M3234" s="5">
        <f t="shared" si="630"/>
        <v>0</v>
      </c>
      <c r="N3234" s="5">
        <f t="shared" si="631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632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627"/>
        <v>4</v>
      </c>
      <c r="I3235" s="7">
        <f t="shared" si="628"/>
        <v>0</v>
      </c>
      <c r="J3235" s="11"/>
      <c r="K3235" s="11"/>
      <c r="L3235">
        <f t="shared" si="629"/>
        <v>0</v>
      </c>
      <c r="M3235" s="5">
        <f t="shared" si="630"/>
        <v>0</v>
      </c>
      <c r="N3235" s="5">
        <f t="shared" si="631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632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627"/>
        <v>4</v>
      </c>
      <c r="I3236" s="7">
        <f t="shared" si="628"/>
        <v>0</v>
      </c>
      <c r="J3236" s="11"/>
      <c r="K3236" s="11"/>
      <c r="L3236">
        <f t="shared" si="629"/>
        <v>0</v>
      </c>
      <c r="M3236" s="5">
        <f t="shared" si="630"/>
        <v>0</v>
      </c>
      <c r="N3236" s="5">
        <f t="shared" si="631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632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627"/>
        <v>4</v>
      </c>
      <c r="I3237" s="7">
        <f t="shared" si="628"/>
        <v>0</v>
      </c>
      <c r="J3237" s="11"/>
      <c r="K3237" s="11"/>
      <c r="L3237">
        <f t="shared" si="629"/>
        <v>0</v>
      </c>
      <c r="M3237" s="5">
        <f t="shared" si="630"/>
        <v>0</v>
      </c>
      <c r="N3237" s="5">
        <f t="shared" si="631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632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627"/>
        <v>4</v>
      </c>
      <c r="I3238" s="7">
        <f t="shared" si="628"/>
        <v>0</v>
      </c>
      <c r="J3238" s="11"/>
      <c r="K3238" s="11"/>
      <c r="L3238">
        <f t="shared" si="629"/>
        <v>0</v>
      </c>
      <c r="M3238" s="5">
        <f t="shared" si="630"/>
        <v>0</v>
      </c>
      <c r="N3238" s="5">
        <f t="shared" si="631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632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627"/>
        <v>3</v>
      </c>
      <c r="I3239" s="7">
        <f t="shared" si="628"/>
        <v>0</v>
      </c>
      <c r="L3239">
        <f t="shared" si="629"/>
        <v>0</v>
      </c>
      <c r="M3239" s="5">
        <f t="shared" si="630"/>
        <v>0</v>
      </c>
      <c r="N3239" s="5">
        <f t="shared" si="631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632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627"/>
        <v>3</v>
      </c>
      <c r="I3240" s="7">
        <f t="shared" si="628"/>
        <v>0</v>
      </c>
      <c r="J3240" s="11"/>
      <c r="K3240" s="11"/>
      <c r="L3240">
        <f t="shared" si="629"/>
        <v>0</v>
      </c>
      <c r="M3240" s="5">
        <f t="shared" si="630"/>
        <v>0</v>
      </c>
      <c r="N3240" s="5">
        <f t="shared" si="631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632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627"/>
        <v>3</v>
      </c>
      <c r="I3241" s="7">
        <f t="shared" si="628"/>
        <v>0</v>
      </c>
      <c r="J3241" s="11"/>
      <c r="K3241" s="11"/>
      <c r="L3241">
        <f t="shared" si="629"/>
        <v>0</v>
      </c>
      <c r="M3241" s="5">
        <f t="shared" si="630"/>
        <v>0</v>
      </c>
      <c r="N3241" s="5">
        <f t="shared" si="631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632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627"/>
        <v>3</v>
      </c>
      <c r="I3242" s="7">
        <f t="shared" si="628"/>
        <v>0</v>
      </c>
      <c r="J3242" s="11"/>
      <c r="K3242" s="11"/>
      <c r="L3242">
        <f t="shared" si="629"/>
        <v>0</v>
      </c>
      <c r="M3242" s="5">
        <f t="shared" si="630"/>
        <v>0</v>
      </c>
      <c r="N3242" s="5">
        <f t="shared" si="631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632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627"/>
        <v>2</v>
      </c>
      <c r="I3243" s="7">
        <f t="shared" si="628"/>
        <v>0</v>
      </c>
      <c r="J3243" s="11"/>
      <c r="K3243" s="11"/>
      <c r="L3243">
        <f t="shared" si="629"/>
        <v>0</v>
      </c>
      <c r="M3243" s="5">
        <f t="shared" si="630"/>
        <v>0</v>
      </c>
      <c r="N3243" s="5">
        <f t="shared" si="631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632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 t="shared" ref="G3244" si="639">ROUND(E3244*(1/(F3244/60)),0)</f>
        <v>2</v>
      </c>
      <c r="I3244" s="7">
        <f t="shared" ref="I3244" si="640">IF(J3244=0, 0, (K3244-J3244)*1440)</f>
        <v>0</v>
      </c>
      <c r="J3244" s="11"/>
      <c r="K3244" s="11"/>
      <c r="L3244">
        <f t="shared" ref="L3244" si="641">IF(I3244&gt;0, G3244, 0)</f>
        <v>0</v>
      </c>
      <c r="M3244" s="5">
        <f t="shared" ref="M3244" si="642">IF(I3244=0,0,A3244+J3244)</f>
        <v>0</v>
      </c>
      <c r="N3244" s="5">
        <f t="shared" ref="N3244" si="643"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 t="shared" ref="S3244" si="644"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627"/>
        <v>2</v>
      </c>
      <c r="I3245" s="7">
        <f t="shared" si="628"/>
        <v>80.000000000000028</v>
      </c>
      <c r="J3245" s="11">
        <v>0.55555555555555558</v>
      </c>
      <c r="K3245" s="11">
        <v>0.61111111111111116</v>
      </c>
      <c r="L3245">
        <f t="shared" si="629"/>
        <v>2</v>
      </c>
      <c r="M3245" s="5">
        <f t="shared" si="630"/>
        <v>45618.555555555555</v>
      </c>
      <c r="N3245" s="5">
        <f t="shared" si="631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632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627"/>
        <v>2</v>
      </c>
      <c r="I3246" s="7">
        <f t="shared" si="628"/>
        <v>0</v>
      </c>
      <c r="J3246" s="11"/>
      <c r="K3246" s="11"/>
      <c r="L3246">
        <f t="shared" si="629"/>
        <v>0</v>
      </c>
      <c r="M3246" s="5">
        <f t="shared" si="630"/>
        <v>0</v>
      </c>
      <c r="N3246" s="5">
        <f t="shared" si="631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632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627"/>
        <v>2</v>
      </c>
      <c r="I3247" s="7">
        <f t="shared" si="628"/>
        <v>0</v>
      </c>
      <c r="J3247" s="11"/>
      <c r="K3247" s="11"/>
      <c r="L3247">
        <f t="shared" si="629"/>
        <v>0</v>
      </c>
      <c r="M3247" s="5">
        <f t="shared" si="630"/>
        <v>0</v>
      </c>
      <c r="N3247" s="5">
        <f t="shared" si="631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632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627"/>
        <v>2</v>
      </c>
      <c r="I3248" s="7">
        <f t="shared" si="628"/>
        <v>0</v>
      </c>
      <c r="J3248" s="11"/>
      <c r="K3248" s="11"/>
      <c r="L3248">
        <f t="shared" si="629"/>
        <v>0</v>
      </c>
      <c r="M3248" s="5">
        <f t="shared" si="630"/>
        <v>0</v>
      </c>
      <c r="N3248" s="5">
        <f t="shared" si="631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632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627"/>
        <v>2</v>
      </c>
      <c r="I3249" s="7">
        <f t="shared" si="628"/>
        <v>0</v>
      </c>
      <c r="J3249" s="11"/>
      <c r="K3249" s="11"/>
      <c r="L3249">
        <f t="shared" si="629"/>
        <v>0</v>
      </c>
      <c r="M3249" s="5">
        <f t="shared" si="630"/>
        <v>0</v>
      </c>
      <c r="N3249" s="5">
        <f t="shared" si="631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632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627"/>
        <v>0</v>
      </c>
      <c r="I3250" s="7">
        <f t="shared" si="628"/>
        <v>25.000000000000071</v>
      </c>
      <c r="J3250" s="11">
        <v>0.51388888888888884</v>
      </c>
      <c r="K3250" s="11">
        <v>0.53125</v>
      </c>
      <c r="L3250">
        <f t="shared" si="629"/>
        <v>0</v>
      </c>
      <c r="M3250" s="5">
        <f t="shared" si="630"/>
        <v>45618.513888888891</v>
      </c>
      <c r="N3250" s="5">
        <f t="shared" si="631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632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627"/>
        <v>0</v>
      </c>
      <c r="I3251" s="7">
        <f t="shared" si="628"/>
        <v>0</v>
      </c>
      <c r="J3251" s="11"/>
      <c r="K3251" s="11"/>
      <c r="L3251">
        <f t="shared" si="629"/>
        <v>0</v>
      </c>
      <c r="M3251" s="5">
        <f t="shared" si="630"/>
        <v>0</v>
      </c>
      <c r="N3251" s="5">
        <f t="shared" si="631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632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627"/>
        <v>0</v>
      </c>
      <c r="I3252" s="7">
        <f t="shared" si="628"/>
        <v>20.000000000000007</v>
      </c>
      <c r="J3252" s="11">
        <v>0.375</v>
      </c>
      <c r="K3252" s="11">
        <v>0.3888888888888889</v>
      </c>
      <c r="L3252">
        <f t="shared" si="629"/>
        <v>0</v>
      </c>
      <c r="M3252" s="5">
        <f t="shared" si="630"/>
        <v>45618.375</v>
      </c>
      <c r="N3252" s="5">
        <f t="shared" si="631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632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 t="shared" ref="G3256" si="645">ROUND(E3256*(1/(F3256/60)),0)</f>
        <v>16</v>
      </c>
      <c r="I3256" s="7">
        <f t="shared" ref="I3256" si="646">IF(J3256=0, 0, (K3256-J3256)*1440)</f>
        <v>0</v>
      </c>
      <c r="J3256" s="11"/>
      <c r="K3256" s="11"/>
      <c r="L3256">
        <f t="shared" ref="L3256" si="647">IF(I3256&gt;0, G3256, 0)</f>
        <v>0</v>
      </c>
      <c r="M3256" s="5">
        <f t="shared" ref="M3256" si="648">IF(I3256=0,0,A3256+J3256)</f>
        <v>0</v>
      </c>
      <c r="N3256" s="5">
        <f t="shared" ref="N3256" si="649"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 t="shared" ref="S3256" si="650"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>ROUND(E3257*(1/(F3257/60)),0)</f>
        <v>12</v>
      </c>
      <c r="H3257" s="12">
        <f>F3257*(1/(G3257/60))</f>
        <v>100</v>
      </c>
      <c r="I3257" s="7">
        <f>IF(J3257=0, 0, (K3257-J3257)*1440)</f>
        <v>9.9999999999999645</v>
      </c>
      <c r="J3257" s="11">
        <v>0.59722222222222221</v>
      </c>
      <c r="K3257" s="11">
        <v>0.60416666666666663</v>
      </c>
      <c r="L3257">
        <f>IF(I3257&gt;0, G3257, 0)</f>
        <v>12</v>
      </c>
      <c r="M3257" s="5">
        <f>IF(I3257=0,0,A3257+J3257)</f>
        <v>45621.597222222219</v>
      </c>
      <c r="N3257" s="5">
        <f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>ROUND(E3258*(1/(F3258/60)),0)</f>
        <v>12</v>
      </c>
      <c r="I3258" s="7">
        <f>IF(J3258=0, 0, (K3258-J3258)*1440)</f>
        <v>0</v>
      </c>
      <c r="L3258">
        <f>IF(I3258&gt;0, G3258, 0)</f>
        <v>0</v>
      </c>
      <c r="M3258" s="5">
        <f>IF(I3258=0,0,A3258+J3258)</f>
        <v>0</v>
      </c>
      <c r="N3258" s="5">
        <f>IF(I3258&gt;0,A3258+K3258,0)</f>
        <v>0</v>
      </c>
      <c r="O3258" t="s">
        <v>56</v>
      </c>
      <c r="P3258" t="s">
        <v>57</v>
      </c>
      <c r="Q3258">
        <v>0</v>
      </c>
      <c r="R3258">
        <v>0</v>
      </c>
      <c r="S3258">
        <f>IF(I3258&gt;0, A3258, 0)</f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>ROUND(E3259*(1/(F3259/60)),0)</f>
        <v>12</v>
      </c>
      <c r="I3259" s="7">
        <f>IF(J3259=0, 0, (K3259-J3259)*1440)</f>
        <v>0</v>
      </c>
      <c r="J3259" s="11"/>
      <c r="K3259" s="11"/>
      <c r="L3259">
        <f>IF(I3259&gt;0, G3259, 0)</f>
        <v>0</v>
      </c>
      <c r="M3259" s="5">
        <f>IF(I3259=0,0,A3259+J3259)</f>
        <v>0</v>
      </c>
      <c r="N3259" s="5">
        <f>IF(I3259&gt;0,A3259+K3259,0)</f>
        <v>0</v>
      </c>
      <c r="O3259" t="s">
        <v>56</v>
      </c>
      <c r="P3259" t="s">
        <v>57</v>
      </c>
      <c r="Q3259">
        <v>0</v>
      </c>
      <c r="R3259">
        <v>0</v>
      </c>
      <c r="S3259">
        <f>IF(I3259&gt;0, A3259, 0)</f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>ROUND(E3260*(1/(F3260/60)),0)</f>
        <v>12</v>
      </c>
      <c r="I3260" s="7">
        <f>IF(J3260=0, 0, (K3260-J3260)*1440)</f>
        <v>0</v>
      </c>
      <c r="J3260" s="11"/>
      <c r="K3260" s="11"/>
      <c r="L3260">
        <f>IF(I3260&gt;0, G3260, 0)</f>
        <v>0</v>
      </c>
      <c r="M3260" s="5">
        <f>IF(I3260=0,0,A3260+J3260)</f>
        <v>0</v>
      </c>
      <c r="N3260" s="5">
        <f>IF(I3260&gt;0,A3260+K3260,0)</f>
        <v>0</v>
      </c>
      <c r="O3260" t="s">
        <v>56</v>
      </c>
      <c r="P3260" t="s">
        <v>57</v>
      </c>
      <c r="Q3260">
        <v>0</v>
      </c>
      <c r="R3260">
        <v>0</v>
      </c>
      <c r="S3260">
        <f>IF(I3260&gt;0, A3260, 0)</f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>ROUND(E3261*(1/(F3261/60)),0)</f>
        <v>10</v>
      </c>
      <c r="I3261" s="7">
        <f>IF(J3261=0, 0, (K3261-J3261)*1440)</f>
        <v>0</v>
      </c>
      <c r="J3261" s="11"/>
      <c r="K3261" s="11"/>
      <c r="L3261">
        <f>IF(I3261&gt;0, G3261, 0)</f>
        <v>0</v>
      </c>
      <c r="M3261" s="5">
        <f>IF(I3261=0,0,A3261+J3261)</f>
        <v>0</v>
      </c>
      <c r="N3261" s="5">
        <f>IF(I3261&gt;0,A3261+K3261,0)</f>
        <v>0</v>
      </c>
      <c r="O3261" t="s">
        <v>56</v>
      </c>
      <c r="P3261" t="s">
        <v>57</v>
      </c>
      <c r="Q3261">
        <v>0</v>
      </c>
      <c r="R3261">
        <v>0</v>
      </c>
      <c r="S3261">
        <f>IF(I3261&gt;0, A3261, 0)</f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>ROUND(E3262*(1/(F3262/60)),0)</f>
        <v>9</v>
      </c>
      <c r="I3262" s="7">
        <f>IF(J3262=0, 0, (K3262-J3262)*1440)</f>
        <v>0</v>
      </c>
      <c r="J3262" s="11"/>
      <c r="K3262" s="11"/>
      <c r="L3262">
        <f>IF(I3262&gt;0, G3262, 0)</f>
        <v>0</v>
      </c>
      <c r="M3262" s="5">
        <f>IF(I3262=0,0,A3262+J3262)</f>
        <v>0</v>
      </c>
      <c r="N3262" s="5">
        <f>IF(I3262&gt;0,A3262+K3262,0)</f>
        <v>0</v>
      </c>
      <c r="O3262" t="s">
        <v>56</v>
      </c>
      <c r="P3262" t="s">
        <v>57</v>
      </c>
      <c r="Q3262">
        <v>0</v>
      </c>
      <c r="R3262">
        <v>0</v>
      </c>
      <c r="S3262">
        <f>IF(I3262&gt;0, A3262, 0)</f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>ROUND(E3263*(1/(F3263/60)),0)</f>
        <v>9</v>
      </c>
      <c r="I3263" s="7">
        <f>IF(J3263=0, 0, (K3263-J3263)*1440)</f>
        <v>0</v>
      </c>
      <c r="J3263" s="11"/>
      <c r="K3263" s="11"/>
      <c r="L3263">
        <f>IF(I3263&gt;0, G3263, 0)</f>
        <v>0</v>
      </c>
      <c r="M3263" s="5">
        <f>IF(I3263=0,0,A3263+J3263)</f>
        <v>0</v>
      </c>
      <c r="N3263" s="5">
        <f>IF(I3263&gt;0,A3263+K3263,0)</f>
        <v>0</v>
      </c>
      <c r="O3263" t="s">
        <v>56</v>
      </c>
      <c r="P3263" t="s">
        <v>57</v>
      </c>
      <c r="Q3263">
        <v>0</v>
      </c>
      <c r="R3263">
        <v>0</v>
      </c>
      <c r="S3263">
        <f>IF(I3263&gt;0, A3263, 0)</f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>ROUND(E3264*(1/(F3264/60)),0)</f>
        <v>8</v>
      </c>
      <c r="I3264" s="7">
        <f>IF(J3264=0, 0, (K3264-J3264)*1440)</f>
        <v>0</v>
      </c>
      <c r="J3264" s="11"/>
      <c r="K3264" s="11"/>
      <c r="L3264">
        <f>IF(I3264&gt;0, G3264, 0)</f>
        <v>0</v>
      </c>
      <c r="M3264" s="5">
        <f>IF(I3264=0,0,A3264+J3264)</f>
        <v>0</v>
      </c>
      <c r="N3264" s="5">
        <f>IF(I3264&gt;0,A3264+K3264,0)</f>
        <v>0</v>
      </c>
      <c r="O3264" t="s">
        <v>56</v>
      </c>
      <c r="P3264" t="s">
        <v>57</v>
      </c>
      <c r="Q3264">
        <v>0</v>
      </c>
      <c r="R3264">
        <v>0</v>
      </c>
      <c r="S3264">
        <f>IF(I3264&gt;0, A3264, 0)</f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>ROUND(E3265*(1/(F3265/60)),0)</f>
        <v>8</v>
      </c>
      <c r="I3265" s="7">
        <f>IF(J3265=0, 0, (K3265-J3265)*1440)</f>
        <v>0</v>
      </c>
      <c r="J3265" s="11"/>
      <c r="K3265" s="11"/>
      <c r="L3265">
        <f>IF(I3265&gt;0, G3265, 0)</f>
        <v>0</v>
      </c>
      <c r="M3265" s="5">
        <f>IF(I3265=0,0,A3265+J3265)</f>
        <v>0</v>
      </c>
      <c r="N3265" s="5">
        <f>IF(I3265&gt;0,A3265+K3265,0)</f>
        <v>0</v>
      </c>
      <c r="O3265" t="s">
        <v>56</v>
      </c>
      <c r="P3265" t="s">
        <v>57</v>
      </c>
      <c r="Q3265">
        <v>0</v>
      </c>
      <c r="R3265">
        <v>0</v>
      </c>
      <c r="S3265">
        <f>IF(I3265&gt;0, A3265, 0)</f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>ROUND(E3266*(1/(F3266/60)),0)</f>
        <v>8</v>
      </c>
      <c r="I3266" s="7">
        <f>IF(J3266=0, 0, (K3266-J3266)*1440)</f>
        <v>0</v>
      </c>
      <c r="J3266" s="11"/>
      <c r="K3266" s="11"/>
      <c r="L3266">
        <f>IF(I3266&gt;0, G3266, 0)</f>
        <v>0</v>
      </c>
      <c r="M3266" s="5">
        <f>IF(I3266=0,0,A3266+J3266)</f>
        <v>0</v>
      </c>
      <c r="N3266" s="5">
        <f>IF(I3266&gt;0,A3266+K3266,0)</f>
        <v>0</v>
      </c>
      <c r="O3266" t="s">
        <v>56</v>
      </c>
      <c r="P3266" t="s">
        <v>57</v>
      </c>
      <c r="Q3266">
        <v>0</v>
      </c>
      <c r="R3266">
        <v>0</v>
      </c>
      <c r="S3266">
        <f>IF(I3266&gt;0, A3266, 0)</f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>ROUND(E3267*(1/(F3267/60)),0)</f>
        <v>8</v>
      </c>
      <c r="I3267" s="7">
        <f>IF(J3267=0, 0, (K3267-J3267)*1440)</f>
        <v>0</v>
      </c>
      <c r="J3267" s="11"/>
      <c r="K3267" s="11"/>
      <c r="L3267">
        <f>IF(I3267&gt;0, G3267, 0)</f>
        <v>0</v>
      </c>
      <c r="M3267" s="5">
        <f>IF(I3267=0,0,A3267+J3267)</f>
        <v>0</v>
      </c>
      <c r="N3267" s="5">
        <f>IF(I3267&gt;0,A3267+K3267,0)</f>
        <v>0</v>
      </c>
      <c r="O3267" t="s">
        <v>56</v>
      </c>
      <c r="P3267" t="s">
        <v>57</v>
      </c>
      <c r="Q3267">
        <v>0</v>
      </c>
      <c r="R3267">
        <v>0</v>
      </c>
      <c r="S3267">
        <f>IF(I3267&gt;0, A3267, 0)</f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>ROUND(E3268*(1/(F3268/60)),0)</f>
        <v>8</v>
      </c>
      <c r="I3268" s="7">
        <f>IF(J3268=0, 0, (K3268-J3268)*1440)</f>
        <v>24.999999999999911</v>
      </c>
      <c r="J3268" s="11">
        <v>0.49652777777777779</v>
      </c>
      <c r="K3268" s="11">
        <v>0.51388888888888884</v>
      </c>
      <c r="L3268">
        <f>IF(I3268&gt;0, G3268, 0)</f>
        <v>8</v>
      </c>
      <c r="M3268" s="5">
        <f>IF(I3268=0,0,A3268+J3268)</f>
        <v>45621.496527777781</v>
      </c>
      <c r="N3268" s="5">
        <f>IF(I3268&gt;0,A3268+K3268,0)</f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>IF(I3268&gt;0, A3268, 0)</f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>ROUND(E3269*(1/(F3269/60)),0)</f>
        <v>8</v>
      </c>
      <c r="I3269" s="7">
        <f>IF(J3269=0, 0, (K3269-J3269)*1440)</f>
        <v>14.999999999999947</v>
      </c>
      <c r="J3269" s="11">
        <v>0.65972222222222221</v>
      </c>
      <c r="K3269" s="11">
        <v>0.67013888888888884</v>
      </c>
      <c r="L3269">
        <f>IF(I3269&gt;0, G3269, 0)</f>
        <v>8</v>
      </c>
      <c r="M3269" s="5">
        <f>IF(I3269=0,0,A3269+J3269)</f>
        <v>45621.659722222219</v>
      </c>
      <c r="N3269" s="5">
        <f>IF(I3269&gt;0,A3269+K3269,0)</f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>IF(I3269&gt;0, A3269, 0)</f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>ROUND(E3270*(1/(F3270/60)),0)</f>
        <v>6</v>
      </c>
      <c r="I3270" s="7">
        <f>IF(J3270=0, 0, (K3270-J3270)*1440)</f>
        <v>0</v>
      </c>
      <c r="J3270" s="11"/>
      <c r="K3270" s="11"/>
      <c r="L3270">
        <f>IF(I3270&gt;0, G3270, 0)</f>
        <v>0</v>
      </c>
      <c r="M3270" s="5">
        <f>IF(I3270=0,0,A3270+J3270)</f>
        <v>0</v>
      </c>
      <c r="N3270" s="5">
        <f>IF(I3270&gt;0,A3270+K3270,0)</f>
        <v>0</v>
      </c>
      <c r="O3270" t="s">
        <v>56</v>
      </c>
      <c r="P3270" t="s">
        <v>57</v>
      </c>
      <c r="Q3270">
        <v>0</v>
      </c>
      <c r="R3270">
        <v>0</v>
      </c>
      <c r="S3270">
        <f>IF(I3270&gt;0, A3270, 0)</f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>ROUND(E3271*(1/(F3271/60)),0)</f>
        <v>6</v>
      </c>
      <c r="I3271" s="7">
        <f>IF(J3271=0, 0, (K3271-J3271)*1440)</f>
        <v>0</v>
      </c>
      <c r="J3271" s="11"/>
      <c r="K3271" s="11"/>
      <c r="L3271">
        <f>IF(I3271&gt;0, G3271, 0)</f>
        <v>0</v>
      </c>
      <c r="M3271" s="5">
        <f>IF(I3271=0,0,A3271+J3271)</f>
        <v>0</v>
      </c>
      <c r="N3271" s="5">
        <f>IF(I3271&gt;0,A3271+K3271,0)</f>
        <v>0</v>
      </c>
      <c r="O3271" t="s">
        <v>56</v>
      </c>
      <c r="P3271" t="s">
        <v>57</v>
      </c>
      <c r="Q3271">
        <v>0</v>
      </c>
      <c r="R3271">
        <v>0</v>
      </c>
      <c r="S3271">
        <f>IF(I3271&gt;0, A3271, 0)</f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>ROUND(E3272*(1/(F3272/60)),0)</f>
        <v>6</v>
      </c>
      <c r="I3272" s="7">
        <f>IF(J3272=0, 0, (K3272-J3272)*1440)</f>
        <v>70.000000000000071</v>
      </c>
      <c r="J3272" s="11">
        <v>0.54166666666666663</v>
      </c>
      <c r="K3272" s="11">
        <v>0.59027777777777779</v>
      </c>
      <c r="L3272">
        <f>IF(I3272&gt;0, G3272, 0)</f>
        <v>6</v>
      </c>
      <c r="M3272" s="5">
        <f>IF(I3272=0,0,A3272+J3272)</f>
        <v>45621.541666666664</v>
      </c>
      <c r="N3272" s="5">
        <f>IF(I3272&gt;0,A3272+K3272,0)</f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>IF(I3272&gt;0, A3272, 0)</f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>ROUND(E3273*(1/(F3273/60)),0)</f>
        <v>6</v>
      </c>
      <c r="I3273" s="7">
        <f>IF(J3273=0, 0, (K3273-J3273)*1440)</f>
        <v>0</v>
      </c>
      <c r="J3273" s="11"/>
      <c r="K3273" s="11"/>
      <c r="L3273">
        <f>IF(I3273&gt;0, G3273, 0)</f>
        <v>0</v>
      </c>
      <c r="M3273" s="5">
        <f>IF(I3273=0,0,A3273+J3273)</f>
        <v>0</v>
      </c>
      <c r="N3273" s="5">
        <f>IF(I3273&gt;0,A3273+K3273,0)</f>
        <v>0</v>
      </c>
      <c r="O3273" t="s">
        <v>56</v>
      </c>
      <c r="P3273" t="s">
        <v>57</v>
      </c>
      <c r="Q3273">
        <v>0</v>
      </c>
      <c r="R3273">
        <v>0</v>
      </c>
      <c r="S3273">
        <f>IF(I3273&gt;0, A3273, 0)</f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>ROUND(E3274*(1/(F3274/60)),0)</f>
        <v>5</v>
      </c>
      <c r="I3274" s="7">
        <f>IF(J3274=0, 0, (K3274-J3274)*1440)</f>
        <v>0</v>
      </c>
      <c r="J3274" s="11"/>
      <c r="K3274" s="11"/>
      <c r="L3274">
        <f>IF(I3274&gt;0, G3274, 0)</f>
        <v>0</v>
      </c>
      <c r="M3274" s="5">
        <f>IF(I3274=0,0,A3274+J3274)</f>
        <v>0</v>
      </c>
      <c r="N3274" s="5">
        <f>IF(I3274&gt;0,A3274+K3274,0)</f>
        <v>0</v>
      </c>
      <c r="O3274" t="s">
        <v>56</v>
      </c>
      <c r="P3274" t="s">
        <v>57</v>
      </c>
      <c r="Q3274">
        <v>0</v>
      </c>
      <c r="R3274">
        <v>0</v>
      </c>
      <c r="S3274">
        <f>IF(I3274&gt;0, A3274, 0)</f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>ROUND(E3275*(1/(F3275/60)),0)</f>
        <v>5</v>
      </c>
      <c r="I3275" s="7">
        <f>IF(J3275=0, 0, (K3275-J3275)*1440)</f>
        <v>0</v>
      </c>
      <c r="J3275" s="11"/>
      <c r="K3275" s="11"/>
      <c r="L3275">
        <f>IF(I3275&gt;0, G3275, 0)</f>
        <v>0</v>
      </c>
      <c r="M3275" s="5">
        <f>IF(I3275=0,0,A3275+J3275)</f>
        <v>0</v>
      </c>
      <c r="N3275" s="5">
        <f>IF(I3275&gt;0,A3275+K3275,0)</f>
        <v>0</v>
      </c>
      <c r="O3275" t="s">
        <v>56</v>
      </c>
      <c r="P3275" t="s">
        <v>57</v>
      </c>
      <c r="Q3275">
        <v>0</v>
      </c>
      <c r="R3275">
        <v>0</v>
      </c>
      <c r="S3275">
        <f>IF(I3275&gt;0, A3275, 0)</f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>ROUND(E3276*(1/(F3276/60)),0)</f>
        <v>5</v>
      </c>
      <c r="I3276" s="7">
        <f>IF(J3276=0, 0, (K3276-J3276)*1440)</f>
        <v>0</v>
      </c>
      <c r="L3276">
        <f>IF(I3276&gt;0, G3276, 0)</f>
        <v>0</v>
      </c>
      <c r="M3276" s="5">
        <f>IF(I3276=0,0,A3276+J3276)</f>
        <v>0</v>
      </c>
      <c r="N3276" s="5">
        <f>IF(I3276&gt;0,A3276+K3276,0)</f>
        <v>0</v>
      </c>
      <c r="O3276" t="s">
        <v>56</v>
      </c>
      <c r="P3276" t="s">
        <v>57</v>
      </c>
      <c r="Q3276">
        <v>0</v>
      </c>
      <c r="R3276">
        <v>0</v>
      </c>
      <c r="S3276">
        <f>IF(I3276&gt;0, A3276, 0)</f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>ROUND(E3277*(1/(F3277/60)),0)</f>
        <v>4</v>
      </c>
      <c r="I3277" s="7">
        <f>IF(J3277=0, 0, (K3277-J3277)*1440)</f>
        <v>0</v>
      </c>
      <c r="J3277" s="11"/>
      <c r="K3277" s="11"/>
      <c r="L3277">
        <f>IF(I3277&gt;0, G3277, 0)</f>
        <v>0</v>
      </c>
      <c r="M3277" s="5">
        <f>IF(I3277=0,0,A3277+J3277)</f>
        <v>0</v>
      </c>
      <c r="N3277" s="5">
        <f>IF(I3277&gt;0,A3277+K3277,0)</f>
        <v>0</v>
      </c>
      <c r="O3277" t="s">
        <v>56</v>
      </c>
      <c r="P3277" t="s">
        <v>57</v>
      </c>
      <c r="Q3277">
        <v>0</v>
      </c>
      <c r="R3277">
        <v>0</v>
      </c>
      <c r="S3277">
        <f>IF(I3277&gt;0, A3277, 0)</f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>ROUND(E3278*(1/(F3278/60)),0)</f>
        <v>4</v>
      </c>
      <c r="I3278" s="7">
        <f>IF(J3278=0, 0, (K3278-J3278)*1440)</f>
        <v>0</v>
      </c>
      <c r="J3278" s="11"/>
      <c r="K3278" s="11"/>
      <c r="L3278">
        <f>IF(I3278&gt;0, G3278, 0)</f>
        <v>0</v>
      </c>
      <c r="M3278" s="5">
        <f>IF(I3278=0,0,A3278+J3278)</f>
        <v>0</v>
      </c>
      <c r="N3278" s="5">
        <f>IF(I3278&gt;0,A3278+K3278,0)</f>
        <v>0</v>
      </c>
      <c r="O3278" t="s">
        <v>56</v>
      </c>
      <c r="P3278" t="s">
        <v>57</v>
      </c>
      <c r="Q3278">
        <v>0</v>
      </c>
      <c r="R3278">
        <v>0</v>
      </c>
      <c r="S3278">
        <f>IF(I3278&gt;0, A3278, 0)</f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>ROUND(E3279*(1/(F3279/60)),0)</f>
        <v>4</v>
      </c>
      <c r="I3279" s="7">
        <f>IF(J3279=0, 0, (K3279-J3279)*1440)</f>
        <v>0</v>
      </c>
      <c r="J3279" s="11"/>
      <c r="K3279" s="11"/>
      <c r="L3279">
        <f>IF(I3279&gt;0, G3279, 0)</f>
        <v>0</v>
      </c>
      <c r="M3279" s="5">
        <f>IF(I3279=0,0,A3279+J3279)</f>
        <v>0</v>
      </c>
      <c r="N3279" s="5">
        <f>IF(I3279&gt;0,A3279+K3279,0)</f>
        <v>0</v>
      </c>
      <c r="O3279" t="s">
        <v>56</v>
      </c>
      <c r="P3279" t="s">
        <v>57</v>
      </c>
      <c r="Q3279">
        <v>0</v>
      </c>
      <c r="R3279">
        <v>0</v>
      </c>
      <c r="S3279">
        <f>IF(I3279&gt;0, A3279, 0)</f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>ROUND(E3280*(1/(F3280/60)),0)</f>
        <v>4</v>
      </c>
      <c r="I3280" s="7">
        <f>IF(J3280=0, 0, (K3280-J3280)*1440)</f>
        <v>0</v>
      </c>
      <c r="J3280" s="11"/>
      <c r="K3280" s="11"/>
      <c r="L3280">
        <f>IF(I3280&gt;0, G3280, 0)</f>
        <v>0</v>
      </c>
      <c r="M3280" s="5">
        <f>IF(I3280=0,0,A3280+J3280)</f>
        <v>0</v>
      </c>
      <c r="N3280" s="5">
        <f>IF(I3280&gt;0,A3280+K3280,0)</f>
        <v>0</v>
      </c>
      <c r="O3280" t="s">
        <v>56</v>
      </c>
      <c r="P3280" t="s">
        <v>57</v>
      </c>
      <c r="Q3280">
        <v>0</v>
      </c>
      <c r="R3280">
        <v>0</v>
      </c>
      <c r="S3280">
        <f>IF(I3280&gt;0, A3280, 0)</f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>ROUND(E3281*(1/(F3281/60)),0)</f>
        <v>4</v>
      </c>
      <c r="I3281" s="7">
        <f>IF(J3281=0, 0, (K3281-J3281)*1440)</f>
        <v>0</v>
      </c>
      <c r="J3281" s="11"/>
      <c r="K3281" s="11"/>
      <c r="L3281">
        <f>IF(I3281&gt;0, G3281, 0)</f>
        <v>0</v>
      </c>
      <c r="M3281" s="5">
        <f>IF(I3281=0,0,A3281+J3281)</f>
        <v>0</v>
      </c>
      <c r="N3281" s="5">
        <f>IF(I3281&gt;0,A3281+K3281,0)</f>
        <v>0</v>
      </c>
      <c r="O3281" t="s">
        <v>56</v>
      </c>
      <c r="P3281" t="s">
        <v>57</v>
      </c>
      <c r="Q3281">
        <v>0</v>
      </c>
      <c r="R3281">
        <v>0</v>
      </c>
      <c r="S3281">
        <f>IF(I3281&gt;0, A3281, 0)</f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>ROUND(E3282*(1/(F3282/60)),0)</f>
        <v>4</v>
      </c>
      <c r="I3282" s="7">
        <f>IF(J3282=0, 0, (K3282-J3282)*1440)</f>
        <v>0</v>
      </c>
      <c r="J3282" s="11"/>
      <c r="K3282" s="11"/>
      <c r="L3282">
        <f>IF(I3282&gt;0, G3282, 0)</f>
        <v>0</v>
      </c>
      <c r="M3282" s="5">
        <f>IF(I3282=0,0,A3282+J3282)</f>
        <v>0</v>
      </c>
      <c r="N3282" s="5">
        <f>IF(I3282&gt;0,A3282+K3282,0)</f>
        <v>0</v>
      </c>
      <c r="O3282" t="s">
        <v>56</v>
      </c>
      <c r="P3282" t="s">
        <v>57</v>
      </c>
      <c r="Q3282">
        <v>0</v>
      </c>
      <c r="R3282">
        <v>0</v>
      </c>
      <c r="S3282">
        <f>IF(I3282&gt;0, A3282, 0)</f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>ROUND(E3283*(1/(F3283/60)),0)</f>
        <v>3</v>
      </c>
      <c r="I3283" s="7">
        <f>IF(J3283=0, 0, (K3283-J3283)*1440)</f>
        <v>0</v>
      </c>
      <c r="L3283">
        <f>IF(I3283&gt;0, G3283, 0)</f>
        <v>0</v>
      </c>
      <c r="M3283" s="5">
        <f>IF(I3283=0,0,A3283+J3283)</f>
        <v>0</v>
      </c>
      <c r="N3283" s="5">
        <f>IF(I3283&gt;0,A3283+K3283,0)</f>
        <v>0</v>
      </c>
      <c r="O3283" t="s">
        <v>56</v>
      </c>
      <c r="P3283" t="s">
        <v>57</v>
      </c>
      <c r="Q3283">
        <v>0</v>
      </c>
      <c r="R3283">
        <v>0</v>
      </c>
      <c r="S3283">
        <f>IF(I3283&gt;0, A3283, 0)</f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>ROUND(E3284*(1/(F3284/60)),0)</f>
        <v>3</v>
      </c>
      <c r="I3284" s="7">
        <f>IF(J3284=0, 0, (K3284-J3284)*1440)</f>
        <v>0</v>
      </c>
      <c r="J3284" s="11"/>
      <c r="K3284" s="11"/>
      <c r="L3284">
        <f>IF(I3284&gt;0, G3284, 0)</f>
        <v>0</v>
      </c>
      <c r="M3284" s="5">
        <f>IF(I3284=0,0,A3284+J3284)</f>
        <v>0</v>
      </c>
      <c r="N3284" s="5">
        <f>IF(I3284&gt;0,A3284+K3284,0)</f>
        <v>0</v>
      </c>
      <c r="O3284" t="s">
        <v>56</v>
      </c>
      <c r="P3284" t="s">
        <v>57</v>
      </c>
      <c r="Q3284">
        <v>0</v>
      </c>
      <c r="R3284">
        <v>0</v>
      </c>
      <c r="S3284">
        <f>IF(I3284&gt;0, A3284, 0)</f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>ROUND(E3285*(1/(F3285/60)),0)</f>
        <v>3</v>
      </c>
      <c r="I3285" s="7">
        <f>IF(J3285=0, 0, (K3285-J3285)*1440)</f>
        <v>0</v>
      </c>
      <c r="J3285" s="11"/>
      <c r="K3285" s="11"/>
      <c r="L3285">
        <f>IF(I3285&gt;0, G3285, 0)</f>
        <v>0</v>
      </c>
      <c r="M3285" s="5">
        <f>IF(I3285=0,0,A3285+J3285)</f>
        <v>0</v>
      </c>
      <c r="N3285" s="5">
        <f>IF(I3285&gt;0,A3285+K3285,0)</f>
        <v>0</v>
      </c>
      <c r="O3285" t="s">
        <v>56</v>
      </c>
      <c r="P3285" t="s">
        <v>57</v>
      </c>
      <c r="Q3285">
        <v>0</v>
      </c>
      <c r="R3285">
        <v>0</v>
      </c>
      <c r="S3285">
        <f>IF(I3285&gt;0, A3285, 0)</f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>ROUND(E3286*(1/(F3286/60)),0)</f>
        <v>3</v>
      </c>
      <c r="I3286" s="7">
        <f>IF(J3286=0, 0, (K3286-J3286)*1440)</f>
        <v>0</v>
      </c>
      <c r="J3286" s="11"/>
      <c r="K3286" s="11"/>
      <c r="L3286">
        <f>IF(I3286&gt;0, G3286, 0)</f>
        <v>0</v>
      </c>
      <c r="M3286" s="5">
        <f>IF(I3286=0,0,A3286+J3286)</f>
        <v>0</v>
      </c>
      <c r="N3286" s="5">
        <f>IF(I3286&gt;0,A3286+K3286,0)</f>
        <v>0</v>
      </c>
      <c r="O3286" t="s">
        <v>56</v>
      </c>
      <c r="P3286" t="s">
        <v>57</v>
      </c>
      <c r="Q3286">
        <v>0</v>
      </c>
      <c r="R3286">
        <v>0</v>
      </c>
      <c r="S3286">
        <f>IF(I3286&gt;0, A3286, 0)</f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>ROUND(E3287*(1/(F3287/60)),0)</f>
        <v>3</v>
      </c>
      <c r="I3287" s="7">
        <f>IF(J3287=0, 0, (K3287-J3287)*1440)</f>
        <v>90</v>
      </c>
      <c r="J3287" s="11">
        <v>0.42708333333333331</v>
      </c>
      <c r="K3287" s="11">
        <v>0.48958333333333331</v>
      </c>
      <c r="L3287">
        <f>IF(I3287&gt;0, G3287, 0)</f>
        <v>3</v>
      </c>
      <c r="M3287" s="5">
        <f>IF(I3287=0,0,A3287+J3287)</f>
        <v>45621.427083333336</v>
      </c>
      <c r="N3287" s="5">
        <f>IF(I3287&gt;0,A3287+K3287,0)</f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>IF(I3287&gt;0, A3287, 0)</f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>ROUND(E3288*(1/(F3288/60)),0)</f>
        <v>3</v>
      </c>
      <c r="I3288" s="7">
        <f>IF(J3288=0, 0, (K3288-J3288)*1440)</f>
        <v>90</v>
      </c>
      <c r="J3288" s="11">
        <v>0.59375</v>
      </c>
      <c r="K3288" s="11">
        <v>0.65625</v>
      </c>
      <c r="L3288">
        <f>IF(I3288&gt;0, G3288, 0)</f>
        <v>3</v>
      </c>
      <c r="M3288" s="5">
        <f>IF(I3288=0,0,A3288+J3288)</f>
        <v>45621.59375</v>
      </c>
      <c r="N3288" s="5">
        <f>IF(I3288&gt;0,A3288+K3288,0)</f>
        <v>45621.65625</v>
      </c>
      <c r="O3288" t="s">
        <v>56</v>
      </c>
      <c r="P3288" t="s">
        <v>57</v>
      </c>
      <c r="Q3288">
        <v>0</v>
      </c>
      <c r="R3288">
        <v>0</v>
      </c>
      <c r="S3288">
        <f>IF(I3288&gt;0, A3288, 0)</f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>ROUND(E3289*(1/(F3289/60)),0)</f>
        <v>3</v>
      </c>
      <c r="I3289" s="7">
        <f>IF(J3289=0, 0, (K3289-J3289)*1440)</f>
        <v>104.99999999999994</v>
      </c>
      <c r="J3289" s="11">
        <v>0.67708333333333337</v>
      </c>
      <c r="K3289" s="11">
        <v>0.75</v>
      </c>
      <c r="L3289">
        <f>IF(I3289&gt;0, G3289, 0)</f>
        <v>3</v>
      </c>
      <c r="M3289" s="5">
        <f>IF(I3289=0,0,A3289+J3289)</f>
        <v>45621.677083333336</v>
      </c>
      <c r="N3289" s="5">
        <f>IF(I3289&gt;0,A3289+K3289,0)</f>
        <v>45621.75</v>
      </c>
      <c r="O3289" t="s">
        <v>56</v>
      </c>
      <c r="P3289" t="s">
        <v>57</v>
      </c>
      <c r="Q3289">
        <v>0</v>
      </c>
      <c r="R3289">
        <v>0</v>
      </c>
      <c r="S3289">
        <f>IF(I3289&gt;0, A3289, 0)</f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>ROUND(E3290*(1/(F3290/60)),0)</f>
        <v>3</v>
      </c>
      <c r="I3290" s="7">
        <f>IF(J3290=0, 0, (K3290-J3290)*1440)</f>
        <v>0</v>
      </c>
      <c r="J3290" s="11"/>
      <c r="K3290" s="11"/>
      <c r="L3290">
        <f>IF(I3290&gt;0, G3290, 0)</f>
        <v>0</v>
      </c>
      <c r="M3290" s="5">
        <f>IF(I3290=0,0,A3290+J3290)</f>
        <v>0</v>
      </c>
      <c r="N3290" s="5">
        <f>IF(I3290&gt;0,A3290+K3290,0)</f>
        <v>0</v>
      </c>
      <c r="O3290" t="s">
        <v>56</v>
      </c>
      <c r="P3290" t="s">
        <v>57</v>
      </c>
      <c r="Q3290">
        <v>0</v>
      </c>
      <c r="R3290">
        <v>0</v>
      </c>
      <c r="S3290">
        <f>IF(I3290&gt;0, A3290, 0)</f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>ROUND(E3291*(1/(F3291/60)),0)</f>
        <v>2</v>
      </c>
      <c r="I3291" s="7">
        <f>IF(J3291=0, 0, (K3291-J3291)*1440)</f>
        <v>0</v>
      </c>
      <c r="J3291" s="11"/>
      <c r="K3291" s="11"/>
      <c r="L3291">
        <f>IF(I3291&gt;0, G3291, 0)</f>
        <v>0</v>
      </c>
      <c r="M3291" s="5">
        <f>IF(I3291=0,0,A3291+J3291)</f>
        <v>0</v>
      </c>
      <c r="N3291" s="5">
        <f>IF(I3291&gt;0,A3291+K3291,0)</f>
        <v>0</v>
      </c>
      <c r="O3291" t="s">
        <v>56</v>
      </c>
      <c r="P3291" t="s">
        <v>57</v>
      </c>
      <c r="Q3291">
        <v>0</v>
      </c>
      <c r="R3291">
        <v>0</v>
      </c>
      <c r="S3291">
        <f>IF(I3291&gt;0, A3291, 0)</f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>ROUND(E3292*(1/(F3292/60)),0)</f>
        <v>2</v>
      </c>
      <c r="I3292" s="7">
        <f>IF(J3292=0, 0, (K3292-J3292)*1440)</f>
        <v>0</v>
      </c>
      <c r="J3292" s="11"/>
      <c r="K3292" s="11"/>
      <c r="L3292">
        <f>IF(I3292&gt;0, G3292, 0)</f>
        <v>0</v>
      </c>
      <c r="M3292" s="5">
        <f>IF(I3292=0,0,A3292+J3292)</f>
        <v>0</v>
      </c>
      <c r="N3292" s="5">
        <f>IF(I3292&gt;0,A3292+K3292,0)</f>
        <v>0</v>
      </c>
      <c r="O3292" t="s">
        <v>56</v>
      </c>
      <c r="P3292" t="s">
        <v>57</v>
      </c>
      <c r="Q3292">
        <v>0</v>
      </c>
      <c r="R3292">
        <v>0</v>
      </c>
      <c r="S3292">
        <f>IF(I3292&gt;0, A3292, 0)</f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>ROUND(E3293*(1/(F3293/60)),0)</f>
        <v>2</v>
      </c>
      <c r="I3293" s="7">
        <f>IF(J3293=0, 0, (K3293-J3293)*1440)</f>
        <v>99.999999999999972</v>
      </c>
      <c r="J3293" s="11">
        <v>0.51736111111111116</v>
      </c>
      <c r="K3293" s="11">
        <v>0.58680555555555558</v>
      </c>
      <c r="L3293">
        <f>IF(I3293&gt;0, G3293, 0)</f>
        <v>2</v>
      </c>
      <c r="M3293" s="5">
        <f>IF(I3293=0,0,A3293+J3293)</f>
        <v>45621.517361111109</v>
      </c>
      <c r="N3293" s="5">
        <f>IF(I3293&gt;0,A3293+K3293,0)</f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>IF(I3293&gt;0, A3293, 0)</f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>ROUND(E3294*(1/(F3294/60)),0)</f>
        <v>2</v>
      </c>
      <c r="I3294" s="7">
        <f>IF(J3294=0, 0, (K3294-J3294)*1440)</f>
        <v>0</v>
      </c>
      <c r="J3294" s="11"/>
      <c r="K3294" s="11"/>
      <c r="L3294">
        <f>IF(I3294&gt;0, G3294, 0)</f>
        <v>0</v>
      </c>
      <c r="M3294" s="5">
        <f>IF(I3294=0,0,A3294+J3294)</f>
        <v>0</v>
      </c>
      <c r="N3294" s="5">
        <f>IF(I3294&gt;0,A3294+K3294,0)</f>
        <v>0</v>
      </c>
      <c r="O3294" t="s">
        <v>56</v>
      </c>
      <c r="P3294" t="s">
        <v>57</v>
      </c>
      <c r="Q3294">
        <v>0</v>
      </c>
      <c r="R3294">
        <v>0</v>
      </c>
      <c r="S3294">
        <f>IF(I3294&gt;0, A3294, 0)</f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>ROUND(E3295*(1/(F3295/60)),0)</f>
        <v>2</v>
      </c>
      <c r="I3295" s="7">
        <f>IF(J3295=0, 0, (K3295-J3295)*1440)</f>
        <v>0</v>
      </c>
      <c r="J3295" s="11"/>
      <c r="K3295" s="11"/>
      <c r="L3295">
        <f>IF(I3295&gt;0, G3295, 0)</f>
        <v>0</v>
      </c>
      <c r="M3295" s="5">
        <f>IF(I3295=0,0,A3295+J3295)</f>
        <v>0</v>
      </c>
      <c r="N3295" s="5">
        <f>IF(I3295&gt;0,A3295+K3295,0)</f>
        <v>0</v>
      </c>
      <c r="O3295" t="s">
        <v>56</v>
      </c>
      <c r="P3295" t="s">
        <v>57</v>
      </c>
      <c r="Q3295">
        <v>0</v>
      </c>
      <c r="R3295">
        <v>0</v>
      </c>
      <c r="S3295">
        <f>IF(I3295&gt;0, A3295, 0)</f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>ROUND(E3296*(1/(F3296/60)),0)</f>
        <v>2</v>
      </c>
      <c r="I3296" s="7">
        <f>IF(J3296=0, 0, (K3296-J3296)*1440)</f>
        <v>0</v>
      </c>
      <c r="J3296" s="11"/>
      <c r="K3296" s="11"/>
      <c r="L3296">
        <f>IF(I3296&gt;0, G3296, 0)</f>
        <v>0</v>
      </c>
      <c r="M3296" s="5">
        <f>IF(I3296=0,0,A3296+J3296)</f>
        <v>0</v>
      </c>
      <c r="N3296" s="5">
        <f>IF(I3296&gt;0,A3296+K3296,0)</f>
        <v>0</v>
      </c>
      <c r="O3296" t="s">
        <v>56</v>
      </c>
      <c r="P3296" t="s">
        <v>57</v>
      </c>
      <c r="Q3296">
        <v>0</v>
      </c>
      <c r="R3296">
        <v>0</v>
      </c>
      <c r="S3296">
        <f>IF(I3296&gt;0, A3296, 0)</f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>ROUND(E3297*(1/(F3297/60)),0)</f>
        <v>2</v>
      </c>
      <c r="I3297" s="7">
        <f>IF(J3297=0, 0, (K3297-J3297)*1440)</f>
        <v>0</v>
      </c>
      <c r="J3297" s="11"/>
      <c r="K3297" s="11"/>
      <c r="L3297">
        <f>IF(I3297&gt;0, G3297, 0)</f>
        <v>0</v>
      </c>
      <c r="M3297" s="5">
        <f>IF(I3297=0,0,A3297+J3297)</f>
        <v>0</v>
      </c>
      <c r="N3297" s="5">
        <f>IF(I3297&gt;0,A3297+K3297,0)</f>
        <v>0</v>
      </c>
      <c r="O3297" t="s">
        <v>56</v>
      </c>
      <c r="P3297" t="s">
        <v>57</v>
      </c>
      <c r="Q3297">
        <v>0</v>
      </c>
      <c r="R3297">
        <v>0</v>
      </c>
      <c r="S3297">
        <f>IF(I3297&gt;0, A3297, 0)</f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>ROUND(E3298*(1/(F3298/60)),0)</f>
        <v>0</v>
      </c>
      <c r="I3298" s="7">
        <f>IF(J3298=0, 0, (K3298-J3298)*1440)</f>
        <v>20.000000000000089</v>
      </c>
      <c r="J3298" s="11">
        <v>0.51388888888888884</v>
      </c>
      <c r="K3298" s="11">
        <v>0.52777777777777779</v>
      </c>
      <c r="L3298">
        <f>IF(I3298&gt;0, G3298, 0)</f>
        <v>0</v>
      </c>
      <c r="M3298" s="5">
        <f>IF(I3298=0,0,A3298+J3298)</f>
        <v>45621.513888888891</v>
      </c>
      <c r="N3298" s="5">
        <f>IF(I3298&gt;0,A3298+K3298,0)</f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>IF(I3298&gt;0, A3298, 0)</f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>ROUND(E3299*(1/(F3299/60)),0)</f>
        <v>0</v>
      </c>
      <c r="I3299" s="7">
        <f>IF(J3299=0, 0, (K3299-J3299)*1440)</f>
        <v>0</v>
      </c>
      <c r="J3299" s="11"/>
      <c r="K3299" s="11"/>
      <c r="L3299">
        <f>IF(I3299&gt;0, G3299, 0)</f>
        <v>0</v>
      </c>
      <c r="M3299" s="5">
        <f>IF(I3299=0,0,A3299+J3299)</f>
        <v>0</v>
      </c>
      <c r="N3299" s="5">
        <f>IF(I3299&gt;0,A3299+K3299,0)</f>
        <v>0</v>
      </c>
      <c r="O3299" t="s">
        <v>56</v>
      </c>
      <c r="P3299" t="s">
        <v>57</v>
      </c>
      <c r="Q3299">
        <v>0</v>
      </c>
      <c r="R3299">
        <v>0</v>
      </c>
      <c r="S3299">
        <f>IF(I3299&gt;0, A3299, 0)</f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>ROUND(E3300*(1/(F3300/60)),0)</f>
        <v>0</v>
      </c>
      <c r="I3300" s="7">
        <f>IF(J3300=0, 0, (K3300-J3300)*1440)</f>
        <v>19.999999999999929</v>
      </c>
      <c r="J3300" s="11">
        <v>0.36805555555555558</v>
      </c>
      <c r="K3300" s="11">
        <v>0.38194444444444442</v>
      </c>
      <c r="L3300">
        <f>IF(I3300&gt;0, G3300, 0)</f>
        <v>0</v>
      </c>
      <c r="M3300" s="5">
        <f>IF(I3300=0,0,A3300+J3300)</f>
        <v>45621.368055555555</v>
      </c>
      <c r="N3300" s="5">
        <f>IF(I3300&gt;0,A3300+K3300,0)</f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>IF(I3300&gt;0, A3300, 0)</f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>ROUND(E3301*(1/(F3301/60)),0)</f>
        <v>16</v>
      </c>
      <c r="I3301" s="7">
        <f>IF(J3301=0, 0, (K3301-J3301)*1440)</f>
        <v>0</v>
      </c>
      <c r="J3301" s="11"/>
      <c r="K3301" s="11"/>
      <c r="L3301">
        <f>IF(I3301&gt;0, G3301, 0)</f>
        <v>0</v>
      </c>
      <c r="M3301" s="5">
        <f>IF(I3301=0,0,A3301+J3301)</f>
        <v>0</v>
      </c>
      <c r="N3301" s="5">
        <f>IF(I3301&gt;0,A3301+K3301,0)</f>
        <v>0</v>
      </c>
      <c r="O3301" t="s">
        <v>56</v>
      </c>
      <c r="P3301" t="s">
        <v>57</v>
      </c>
      <c r="Q3301">
        <v>0</v>
      </c>
      <c r="R3301">
        <v>0</v>
      </c>
      <c r="S3301">
        <f>IF(I3301&gt;0, A3301, 0)</f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>ROUND(E3302*(1/(F3302/60)),0)</f>
        <v>12</v>
      </c>
      <c r="H3302" s="12">
        <f>F3302*(1/(G3302/60))</f>
        <v>100</v>
      </c>
      <c r="I3302" s="7">
        <f>IF(J3302=0, 0, (K3302-J3302)*1440)</f>
        <v>9.9999999999999645</v>
      </c>
      <c r="J3302" s="11">
        <v>0.4201388888888889</v>
      </c>
      <c r="K3302" s="11">
        <v>0.42708333333333331</v>
      </c>
      <c r="L3302">
        <f>IF(I3302&gt;0, G3302, 0)</f>
        <v>12</v>
      </c>
      <c r="M3302" s="5">
        <f>IF(I3302=0,0,A3302+J3302)</f>
        <v>45622.420138888891</v>
      </c>
      <c r="N3302" s="5">
        <f>IF(I3302&gt;0,A3302+K3302,0)</f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>IF(I3302&gt;0, A3302, 0)</f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>ROUND(E3303*(1/(F3303/60)),0)</f>
        <v>12</v>
      </c>
      <c r="I3303" s="7">
        <f>IF(J3303=0, 0, (K3303-J3303)*1440)</f>
        <v>0</v>
      </c>
      <c r="L3303">
        <f>IF(I3303&gt;0, G3303, 0)</f>
        <v>0</v>
      </c>
      <c r="M3303" s="5">
        <f>IF(I3303=0,0,A3303+J3303)</f>
        <v>0</v>
      </c>
      <c r="N3303" s="5">
        <f>IF(I3303&gt;0,A3303+K3303,0)</f>
        <v>0</v>
      </c>
      <c r="O3303" t="s">
        <v>56</v>
      </c>
      <c r="P3303" t="s">
        <v>57</v>
      </c>
      <c r="Q3303">
        <v>0</v>
      </c>
      <c r="R3303">
        <v>0</v>
      </c>
      <c r="S3303">
        <f>IF(I3303&gt;0, A3303, 0)</f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>ROUND(E3304*(1/(F3304/60)),0)</f>
        <v>12</v>
      </c>
      <c r="I3304" s="7">
        <f>IF(J3304=0, 0, (K3304-J3304)*1440)</f>
        <v>0</v>
      </c>
      <c r="J3304" s="11"/>
      <c r="K3304" s="11"/>
      <c r="L3304">
        <f>IF(I3304&gt;0, G3304, 0)</f>
        <v>0</v>
      </c>
      <c r="M3304" s="5">
        <f>IF(I3304=0,0,A3304+J3304)</f>
        <v>0</v>
      </c>
      <c r="N3304" s="5">
        <f>IF(I3304&gt;0,A3304+K3304,0)</f>
        <v>0</v>
      </c>
      <c r="O3304" t="s">
        <v>56</v>
      </c>
      <c r="P3304" t="s">
        <v>57</v>
      </c>
      <c r="Q3304">
        <v>0</v>
      </c>
      <c r="R3304">
        <v>0</v>
      </c>
      <c r="S3304">
        <f>IF(I3304&gt;0, A3304, 0)</f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>ROUND(E3305*(1/(F3305/60)),0)</f>
        <v>12</v>
      </c>
      <c r="I3305" s="7">
        <f>IF(J3305=0, 0, (K3305-J3305)*1440)</f>
        <v>0</v>
      </c>
      <c r="J3305" s="11"/>
      <c r="K3305" s="11"/>
      <c r="L3305">
        <f>IF(I3305&gt;0, G3305, 0)</f>
        <v>0</v>
      </c>
      <c r="M3305" s="5">
        <f>IF(I3305=0,0,A3305+J3305)</f>
        <v>0</v>
      </c>
      <c r="N3305" s="5">
        <f>IF(I3305&gt;0,A3305+K3305,0)</f>
        <v>0</v>
      </c>
      <c r="O3305" t="s">
        <v>56</v>
      </c>
      <c r="P3305" t="s">
        <v>57</v>
      </c>
      <c r="Q3305">
        <v>0</v>
      </c>
      <c r="R3305">
        <v>0</v>
      </c>
      <c r="S3305">
        <f>IF(I3305&gt;0, A3305, 0)</f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>ROUND(E3306*(1/(F3306/60)),0)</f>
        <v>10</v>
      </c>
      <c r="I3306" s="7">
        <f>IF(J3306=0, 0, (K3306-J3306)*1440)</f>
        <v>0</v>
      </c>
      <c r="J3306" s="11"/>
      <c r="K3306" s="11"/>
      <c r="L3306">
        <f>IF(I3306&gt;0, G3306, 0)</f>
        <v>0</v>
      </c>
      <c r="M3306" s="5">
        <f>IF(I3306=0,0,A3306+J3306)</f>
        <v>0</v>
      </c>
      <c r="N3306" s="5">
        <f>IF(I3306&gt;0,A3306+K3306,0)</f>
        <v>0</v>
      </c>
      <c r="O3306" t="s">
        <v>56</v>
      </c>
      <c r="P3306" t="s">
        <v>57</v>
      </c>
      <c r="Q3306">
        <v>0</v>
      </c>
      <c r="R3306">
        <v>0</v>
      </c>
      <c r="S3306">
        <f>IF(I3306&gt;0, A3306, 0)</f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>ROUND(E3307*(1/(F3307/60)),0)</f>
        <v>9</v>
      </c>
      <c r="I3307" s="7">
        <f>IF(J3307=0, 0, (K3307-J3307)*1440)</f>
        <v>0</v>
      </c>
      <c r="J3307" s="11"/>
      <c r="K3307" s="11"/>
      <c r="L3307">
        <f>IF(I3307&gt;0, G3307, 0)</f>
        <v>0</v>
      </c>
      <c r="M3307" s="5">
        <f>IF(I3307=0,0,A3307+J3307)</f>
        <v>0</v>
      </c>
      <c r="N3307" s="5">
        <f>IF(I3307&gt;0,A3307+K3307,0)</f>
        <v>0</v>
      </c>
      <c r="O3307" t="s">
        <v>56</v>
      </c>
      <c r="P3307" t="s">
        <v>57</v>
      </c>
      <c r="Q3307">
        <v>0</v>
      </c>
      <c r="R3307">
        <v>0</v>
      </c>
      <c r="S3307">
        <f>IF(I3307&gt;0, A3307, 0)</f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>ROUND(E3308*(1/(F3308/60)),0)</f>
        <v>9</v>
      </c>
      <c r="I3308" s="7">
        <f>IF(J3308=0, 0, (K3308-J3308)*1440)</f>
        <v>0</v>
      </c>
      <c r="J3308" s="11"/>
      <c r="K3308" s="11"/>
      <c r="L3308">
        <f>IF(I3308&gt;0, G3308, 0)</f>
        <v>0</v>
      </c>
      <c r="M3308" s="5">
        <f>IF(I3308=0,0,A3308+J3308)</f>
        <v>0</v>
      </c>
      <c r="N3308" s="5">
        <f>IF(I3308&gt;0,A3308+K3308,0)</f>
        <v>0</v>
      </c>
      <c r="O3308" t="s">
        <v>56</v>
      </c>
      <c r="P3308" t="s">
        <v>57</v>
      </c>
      <c r="Q3308">
        <v>0</v>
      </c>
      <c r="R3308">
        <v>0</v>
      </c>
      <c r="S3308">
        <f>IF(I3308&gt;0, A3308, 0)</f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>ROUND(E3309*(1/(F3309/60)),0)</f>
        <v>8</v>
      </c>
      <c r="I3309" s="7">
        <f>IF(J3309=0, 0, (K3309-J3309)*1440)</f>
        <v>14.999999999999947</v>
      </c>
      <c r="J3309" s="11">
        <v>0.68055555555555558</v>
      </c>
      <c r="K3309" s="11">
        <v>0.69097222222222221</v>
      </c>
      <c r="L3309">
        <f>IF(I3309&gt;0, G3309, 0)</f>
        <v>8</v>
      </c>
      <c r="M3309" s="5">
        <f>IF(I3309=0,0,A3309+J3309)</f>
        <v>45622.680555555555</v>
      </c>
      <c r="N3309" s="5">
        <f>IF(I3309&gt;0,A3309+K3309,0)</f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>IF(I3309&gt;0, A3309, 0)</f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>ROUND(E3310*(1/(F3310/60)),0)</f>
        <v>8</v>
      </c>
      <c r="I3310" s="7">
        <f>IF(J3310=0, 0, (K3310-J3310)*1440)</f>
        <v>0</v>
      </c>
      <c r="J3310" s="11"/>
      <c r="K3310" s="11"/>
      <c r="L3310">
        <f>IF(I3310&gt;0, G3310, 0)</f>
        <v>0</v>
      </c>
      <c r="M3310" s="5">
        <f>IF(I3310=0,0,A3310+J3310)</f>
        <v>0</v>
      </c>
      <c r="N3310" s="5">
        <f>IF(I3310&gt;0,A3310+K3310,0)</f>
        <v>0</v>
      </c>
      <c r="O3310" t="s">
        <v>56</v>
      </c>
      <c r="P3310" t="s">
        <v>57</v>
      </c>
      <c r="Q3310">
        <v>0</v>
      </c>
      <c r="R3310">
        <v>0</v>
      </c>
      <c r="S3310">
        <f>IF(I3310&gt;0, A3310, 0)</f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>ROUND(E3311*(1/(F3311/60)),0)</f>
        <v>8</v>
      </c>
      <c r="I3311" s="7">
        <f>IF(J3311=0, 0, (K3311-J3311)*1440)</f>
        <v>24.999999999999911</v>
      </c>
      <c r="J3311" s="11">
        <v>0.70486111111111116</v>
      </c>
      <c r="K3311" s="11">
        <v>0.72222222222222221</v>
      </c>
      <c r="L3311">
        <f>IF(I3311&gt;0, G3311, 0)</f>
        <v>8</v>
      </c>
      <c r="M3311" s="5">
        <f>IF(I3311=0,0,A3311+J3311)</f>
        <v>45622.704861111109</v>
      </c>
      <c r="N3311" s="5">
        <f>IF(I3311&gt;0,A3311+K3311,0)</f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>IF(I3311&gt;0, A3311, 0)</f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>ROUND(E3312*(1/(F3312/60)),0)</f>
        <v>8</v>
      </c>
      <c r="I3312" s="7">
        <f>IF(J3312=0, 0, (K3312-J3312)*1440)</f>
        <v>0</v>
      </c>
      <c r="J3312" s="11"/>
      <c r="K3312" s="11"/>
      <c r="L3312">
        <f>IF(I3312&gt;0, G3312, 0)</f>
        <v>0</v>
      </c>
      <c r="M3312" s="5">
        <f>IF(I3312=0,0,A3312+J3312)</f>
        <v>0</v>
      </c>
      <c r="N3312" s="5">
        <f>IF(I3312&gt;0,A3312+K3312,0)</f>
        <v>0</v>
      </c>
      <c r="O3312" t="s">
        <v>56</v>
      </c>
      <c r="P3312" t="s">
        <v>57</v>
      </c>
      <c r="Q3312">
        <v>0</v>
      </c>
      <c r="R3312">
        <v>0</v>
      </c>
      <c r="S3312">
        <f>IF(I3312&gt;0, A3312, 0)</f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>ROUND(E3313*(1/(F3313/60)),0)</f>
        <v>6</v>
      </c>
      <c r="I3313" s="7">
        <f>IF(J3313=0, 0, (K3313-J3313)*1440)</f>
        <v>0</v>
      </c>
      <c r="J3313" s="11"/>
      <c r="K3313" s="11"/>
      <c r="L3313">
        <f>IF(I3313&gt;0, G3313, 0)</f>
        <v>0</v>
      </c>
      <c r="M3313" s="5">
        <f>IF(I3313=0,0,A3313+J3313)</f>
        <v>0</v>
      </c>
      <c r="N3313" s="5">
        <f>IF(I3313&gt;0,A3313+K3313,0)</f>
        <v>0</v>
      </c>
      <c r="O3313" t="s">
        <v>56</v>
      </c>
      <c r="P3313" t="s">
        <v>57</v>
      </c>
      <c r="Q3313">
        <v>0</v>
      </c>
      <c r="R3313">
        <v>0</v>
      </c>
      <c r="S3313">
        <f>IF(I3313&gt;0, A3313, 0)</f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>ROUND(E3314*(1/(F3314/60)),0)</f>
        <v>6</v>
      </c>
      <c r="I3314" s="7">
        <f>IF(J3314=0, 0, (K3314-J3314)*1440)</f>
        <v>0</v>
      </c>
      <c r="J3314" s="11"/>
      <c r="K3314" s="11"/>
      <c r="L3314">
        <f>IF(I3314&gt;0, G3314, 0)</f>
        <v>0</v>
      </c>
      <c r="M3314" s="5">
        <f>IF(I3314=0,0,A3314+J3314)</f>
        <v>0</v>
      </c>
      <c r="N3314" s="5">
        <f>IF(I3314&gt;0,A3314+K3314,0)</f>
        <v>0</v>
      </c>
      <c r="O3314" t="s">
        <v>56</v>
      </c>
      <c r="P3314" t="s">
        <v>57</v>
      </c>
      <c r="Q3314">
        <v>0</v>
      </c>
      <c r="R3314">
        <v>0</v>
      </c>
      <c r="S3314">
        <f>IF(I3314&gt;0, A3314, 0)</f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>ROUND(E3315*(1/(F3315/60)),0)</f>
        <v>6</v>
      </c>
      <c r="I3315" s="7">
        <f>IF(J3315=0, 0, (K3315-J3315)*1440)</f>
        <v>24.999999999999911</v>
      </c>
      <c r="J3315" s="11">
        <v>0.55902777777777779</v>
      </c>
      <c r="K3315" s="11">
        <v>0.57638888888888884</v>
      </c>
      <c r="L3315">
        <f>IF(I3315&gt;0, G3315, 0)</f>
        <v>6</v>
      </c>
      <c r="M3315" s="5">
        <f>IF(I3315=0,0,A3315+J3315)</f>
        <v>45622.559027777781</v>
      </c>
      <c r="N3315" s="5">
        <f>IF(I3315&gt;0,A3315+K3315,0)</f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>IF(I3315&gt;0, A3315, 0)</f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>ROUND(E3316*(1/(F3316/60)),0)</f>
        <v>6</v>
      </c>
      <c r="I3316" s="7">
        <f>IF(J3316=0, 0, (K3316-J3316)*1440)</f>
        <v>65.000000000000085</v>
      </c>
      <c r="J3316" s="11">
        <v>0.59722222222222221</v>
      </c>
      <c r="K3316" s="11">
        <v>0.64236111111111116</v>
      </c>
      <c r="L3316">
        <f>IF(I3316&gt;0, G3316, 0)</f>
        <v>6</v>
      </c>
      <c r="M3316" s="5">
        <f>IF(I3316=0,0,A3316+J3316)</f>
        <v>45622.597222222219</v>
      </c>
      <c r="N3316" s="5">
        <f>IF(I3316&gt;0,A3316+K3316,0)</f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>IF(I3316&gt;0, A3316, 0)</f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>ROUND(E3317*(1/(F3317/60)),0)</f>
        <v>6</v>
      </c>
      <c r="I3317" s="7">
        <f>IF(J3317=0, 0, (K3317-J3317)*1440)</f>
        <v>94.999999999999986</v>
      </c>
      <c r="J3317" s="11">
        <v>0.73611111111111116</v>
      </c>
      <c r="K3317" s="11">
        <v>0.80208333333333337</v>
      </c>
      <c r="L3317">
        <f>IF(I3317&gt;0, G3317, 0)</f>
        <v>6</v>
      </c>
      <c r="M3317" s="5">
        <f>IF(I3317=0,0,A3317+J3317)</f>
        <v>45622.736111111109</v>
      </c>
      <c r="N3317" s="5">
        <f>IF(I3317&gt;0,A3317+K3317,0)</f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>IF(I3317&gt;0, A3317, 0)</f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>ROUND(E3318*(1/(F3318/60)),0)</f>
        <v>6</v>
      </c>
      <c r="I3318" s="7">
        <f>IF(J3318=0, 0, (K3318-J3318)*1440)</f>
        <v>0</v>
      </c>
      <c r="J3318" s="11"/>
      <c r="K3318" s="11"/>
      <c r="L3318">
        <f>IF(I3318&gt;0, G3318, 0)</f>
        <v>0</v>
      </c>
      <c r="M3318" s="5">
        <f>IF(I3318=0,0,A3318+J3318)</f>
        <v>0</v>
      </c>
      <c r="N3318" s="5">
        <f>IF(I3318&gt;0,A3318+K3318,0)</f>
        <v>0</v>
      </c>
      <c r="O3318" t="s">
        <v>56</v>
      </c>
      <c r="P3318" t="s">
        <v>57</v>
      </c>
      <c r="Q3318">
        <v>0</v>
      </c>
      <c r="R3318">
        <v>0</v>
      </c>
      <c r="S3318">
        <f>IF(I3318&gt;0, A3318, 0)</f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>ROUND(E3319*(1/(F3319/60)),0)</f>
        <v>6</v>
      </c>
      <c r="I3319" s="7">
        <f>IF(J3319=0, 0, (K3319-J3319)*1440)</f>
        <v>0</v>
      </c>
      <c r="J3319" s="11"/>
      <c r="K3319" s="11"/>
      <c r="L3319">
        <f>IF(I3319&gt;0, G3319, 0)</f>
        <v>0</v>
      </c>
      <c r="M3319" s="5">
        <f>IF(I3319=0,0,A3319+J3319)</f>
        <v>0</v>
      </c>
      <c r="N3319" s="5">
        <f>IF(I3319&gt;0,A3319+K3319,0)</f>
        <v>0</v>
      </c>
      <c r="O3319" t="s">
        <v>56</v>
      </c>
      <c r="P3319" t="s">
        <v>57</v>
      </c>
      <c r="Q3319">
        <v>0</v>
      </c>
      <c r="R3319">
        <v>0</v>
      </c>
      <c r="S3319">
        <f>IF(I3319&gt;0, A3319, 0)</f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>ROUND(E3320*(1/(F3320/60)),0)</f>
        <v>5</v>
      </c>
      <c r="I3320" s="7">
        <f>IF(J3320=0, 0, (K3320-J3320)*1440)</f>
        <v>9.9999999999999645</v>
      </c>
      <c r="J3320" s="11">
        <v>0.8125</v>
      </c>
      <c r="K3320" s="11">
        <v>0.81944444444444442</v>
      </c>
      <c r="L3320">
        <f>IF(I3320&gt;0, G3320, 0)</f>
        <v>5</v>
      </c>
      <c r="M3320" s="5">
        <f>IF(I3320=0,0,A3320+J3320)</f>
        <v>45622.8125</v>
      </c>
      <c r="N3320" s="5">
        <f>IF(I3320&gt;0,A3320+K3320,0)</f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>IF(I3320&gt;0, A3320, 0)</f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>ROUND(E3321*(1/(F3321/60)),0)</f>
        <v>5</v>
      </c>
      <c r="I3321" s="7">
        <f>IF(J3321=0, 0, (K3321-J3321)*1440)</f>
        <v>155.00000000000009</v>
      </c>
      <c r="J3321" s="11">
        <v>0.85069444444444442</v>
      </c>
      <c r="K3321" s="11">
        <v>0.95833333333333337</v>
      </c>
      <c r="L3321">
        <f>IF(I3321&gt;0, G3321, 0)</f>
        <v>5</v>
      </c>
      <c r="M3321" s="5">
        <f>IF(I3321=0,0,A3321+J3321)</f>
        <v>45622.850694444445</v>
      </c>
      <c r="N3321" s="5">
        <f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>ROUND(E3322*(1/(F3322/60)),0)</f>
        <v>5</v>
      </c>
      <c r="I3322" s="7">
        <f>IF(J3322=0, 0, (K3322-J3322)*1440)</f>
        <v>4.9999999999999822</v>
      </c>
      <c r="J3322" s="11">
        <v>0.2951388888888889</v>
      </c>
      <c r="K3322" s="11">
        <v>0.2986111111111111</v>
      </c>
      <c r="L3322">
        <f>IF(I3322&gt;0, G3322, 0)</f>
        <v>5</v>
      </c>
      <c r="M3322" s="5">
        <f>IF(I3322=0,0,A3322+J3322)</f>
        <v>45622.295138888891</v>
      </c>
      <c r="N3322" s="5">
        <f>IF(I3322&gt;0,A3322+K3322,0)</f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>IF(I3322&gt;0, A3322, 0)</f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>ROUND(E3323*(1/(F3323/60)),0)</f>
        <v>5</v>
      </c>
      <c r="I3323" s="7">
        <f>IF(J3323=0, 0, (K3323-J3323)*1440)</f>
        <v>0</v>
      </c>
      <c r="L3323">
        <f>IF(I3323&gt;0, G3323, 0)</f>
        <v>0</v>
      </c>
      <c r="M3323" s="5">
        <f>IF(I3323=0,0,A3323+J3323)</f>
        <v>0</v>
      </c>
      <c r="N3323" s="5">
        <f>IF(I3323&gt;0,A3323+K3323,0)</f>
        <v>0</v>
      </c>
      <c r="O3323" t="s">
        <v>56</v>
      </c>
      <c r="P3323" t="s">
        <v>57</v>
      </c>
      <c r="Q3323">
        <v>0</v>
      </c>
      <c r="R3323">
        <v>0</v>
      </c>
      <c r="S3323">
        <f>IF(I3323&gt;0, A3323, 0)</f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>ROUND(E3324*(1/(F3324/60)),0)</f>
        <v>4</v>
      </c>
      <c r="I3324" s="7">
        <f>IF(J3324=0, 0, (K3324-J3324)*1440)</f>
        <v>0</v>
      </c>
      <c r="J3324" s="11"/>
      <c r="K3324" s="11"/>
      <c r="L3324">
        <f>IF(I3324&gt;0, G3324, 0)</f>
        <v>0</v>
      </c>
      <c r="M3324" s="5">
        <f>IF(I3324=0,0,A3324+J3324)</f>
        <v>0</v>
      </c>
      <c r="N3324" s="5">
        <f>IF(I3324&gt;0,A3324+K3324,0)</f>
        <v>0</v>
      </c>
      <c r="O3324" t="s">
        <v>56</v>
      </c>
      <c r="P3324" t="s">
        <v>57</v>
      </c>
      <c r="Q3324">
        <v>0</v>
      </c>
      <c r="R3324">
        <v>0</v>
      </c>
      <c r="S3324">
        <f>IF(I3324&gt;0, A3324, 0)</f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>ROUND(E3325*(1/(F3325/60)),0)</f>
        <v>4</v>
      </c>
      <c r="I3325" s="7">
        <f>IF(J3325=0, 0, (K3325-J3325)*1440)</f>
        <v>0</v>
      </c>
      <c r="J3325" s="11"/>
      <c r="K3325" s="11"/>
      <c r="L3325">
        <f>IF(I3325&gt;0, G3325, 0)</f>
        <v>0</v>
      </c>
      <c r="M3325" s="5">
        <f>IF(I3325=0,0,A3325+J3325)</f>
        <v>0</v>
      </c>
      <c r="N3325" s="5">
        <f>IF(I3325&gt;0,A3325+K3325,0)</f>
        <v>0</v>
      </c>
      <c r="O3325" t="s">
        <v>56</v>
      </c>
      <c r="P3325" t="s">
        <v>57</v>
      </c>
      <c r="Q3325">
        <v>0</v>
      </c>
      <c r="R3325">
        <v>0</v>
      </c>
      <c r="S3325">
        <f>IF(I3325&gt;0, A3325, 0)</f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>ROUND(E3326*(1/(F3326/60)),0)</f>
        <v>4</v>
      </c>
      <c r="I3326" s="7">
        <f>IF(J3326=0, 0, (K3326-J3326)*1440)</f>
        <v>0</v>
      </c>
      <c r="J3326" s="11"/>
      <c r="K3326" s="11"/>
      <c r="L3326">
        <f>IF(I3326&gt;0, G3326, 0)</f>
        <v>0</v>
      </c>
      <c r="M3326" s="5">
        <f>IF(I3326=0,0,A3326+J3326)</f>
        <v>0</v>
      </c>
      <c r="N3326" s="5">
        <f>IF(I3326&gt;0,A3326+K3326,0)</f>
        <v>0</v>
      </c>
      <c r="O3326" t="s">
        <v>56</v>
      </c>
      <c r="P3326" t="s">
        <v>57</v>
      </c>
      <c r="Q3326">
        <v>0</v>
      </c>
      <c r="R3326">
        <v>0</v>
      </c>
      <c r="S3326">
        <f>IF(I3326&gt;0, A3326, 0)</f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>ROUND(E3327*(1/(F3327/60)),0)</f>
        <v>4</v>
      </c>
      <c r="I3327" s="7">
        <f>IF(J3327=0, 0, (K3327-J3327)*1440)</f>
        <v>0</v>
      </c>
      <c r="J3327" s="11"/>
      <c r="K3327" s="11"/>
      <c r="L3327">
        <f>IF(I3327&gt;0, G3327, 0)</f>
        <v>0</v>
      </c>
      <c r="M3327" s="5">
        <f>IF(I3327=0,0,A3327+J3327)</f>
        <v>0</v>
      </c>
      <c r="N3327" s="5">
        <f>IF(I3327&gt;0,A3327+K3327,0)</f>
        <v>0</v>
      </c>
      <c r="O3327" t="s">
        <v>56</v>
      </c>
      <c r="P3327" t="s">
        <v>57</v>
      </c>
      <c r="Q3327">
        <v>0</v>
      </c>
      <c r="R3327">
        <v>0</v>
      </c>
      <c r="S3327">
        <f>IF(I3327&gt;0, A3327, 0)</f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>ROUND(E3328*(1/(F3328/60)),0)</f>
        <v>4</v>
      </c>
      <c r="I3328" s="7">
        <f>IF(J3328=0, 0, (K3328-J3328)*1440)</f>
        <v>0</v>
      </c>
      <c r="J3328" s="11"/>
      <c r="K3328" s="11"/>
      <c r="L3328">
        <f>IF(I3328&gt;0, G3328, 0)</f>
        <v>0</v>
      </c>
      <c r="M3328" s="5">
        <f>IF(I3328=0,0,A3328+J3328)</f>
        <v>0</v>
      </c>
      <c r="N3328" s="5">
        <f>IF(I3328&gt;0,A3328+K3328,0)</f>
        <v>0</v>
      </c>
      <c r="O3328" t="s">
        <v>56</v>
      </c>
      <c r="P3328" t="s">
        <v>57</v>
      </c>
      <c r="Q3328">
        <v>0</v>
      </c>
      <c r="R3328">
        <v>0</v>
      </c>
      <c r="S3328">
        <f>IF(I3328&gt;0, A3328, 0)</f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>ROUND(E3329*(1/(F3329/60)),0)</f>
        <v>4</v>
      </c>
      <c r="I3329" s="7">
        <f>IF(J3329=0, 0, (K3329-J3329)*1440)</f>
        <v>0</v>
      </c>
      <c r="J3329" s="11"/>
      <c r="K3329" s="11"/>
      <c r="L3329">
        <f>IF(I3329&gt;0, G3329, 0)</f>
        <v>0</v>
      </c>
      <c r="M3329" s="5">
        <f>IF(I3329=0,0,A3329+J3329)</f>
        <v>0</v>
      </c>
      <c r="N3329" s="5">
        <f>IF(I3329&gt;0,A3329+K3329,0)</f>
        <v>0</v>
      </c>
      <c r="O3329" t="s">
        <v>56</v>
      </c>
      <c r="P3329" t="s">
        <v>57</v>
      </c>
      <c r="Q3329">
        <v>0</v>
      </c>
      <c r="R3329">
        <v>0</v>
      </c>
      <c r="S3329">
        <f>IF(I3329&gt;0, A3329, 0)</f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>ROUND(E3330*(1/(F3330/60)),0)</f>
        <v>3</v>
      </c>
      <c r="I3330" s="7">
        <f>IF(J3330=0, 0, (K3330-J3330)*1440)</f>
        <v>0</v>
      </c>
      <c r="L3330">
        <f>IF(I3330&gt;0, G3330, 0)</f>
        <v>0</v>
      </c>
      <c r="M3330" s="5">
        <f>IF(I3330=0,0,A3330+J3330)</f>
        <v>0</v>
      </c>
      <c r="N3330" s="5">
        <f>IF(I3330&gt;0,A3330+K3330,0)</f>
        <v>0</v>
      </c>
      <c r="O3330" t="s">
        <v>56</v>
      </c>
      <c r="P3330" t="s">
        <v>57</v>
      </c>
      <c r="Q3330">
        <v>0</v>
      </c>
      <c r="R3330">
        <v>0</v>
      </c>
      <c r="S3330">
        <f>IF(I3330&gt;0, A3330, 0)</f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>ROUND(E3331*(1/(F3331/60)),0)</f>
        <v>3</v>
      </c>
      <c r="I3331" s="7">
        <f>IF(J3331=0, 0, (K3331-J3331)*1440)</f>
        <v>0</v>
      </c>
      <c r="J3331" s="11"/>
      <c r="K3331" s="11"/>
      <c r="L3331">
        <f>IF(I3331&gt;0, G3331, 0)</f>
        <v>0</v>
      </c>
      <c r="M3331" s="5">
        <f>IF(I3331=0,0,A3331+J3331)</f>
        <v>0</v>
      </c>
      <c r="N3331" s="5">
        <f>IF(I3331&gt;0,A3331+K3331,0)</f>
        <v>0</v>
      </c>
      <c r="O3331" t="s">
        <v>56</v>
      </c>
      <c r="P3331" t="s">
        <v>57</v>
      </c>
      <c r="Q3331">
        <v>0</v>
      </c>
      <c r="R3331">
        <v>0</v>
      </c>
      <c r="S3331">
        <f>IF(I3331&gt;0, A3331, 0)</f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>ROUND(E3332*(1/(F3332/60)),0)</f>
        <v>3</v>
      </c>
      <c r="I3332" s="7">
        <f>IF(J3332=0, 0, (K3332-J3332)*1440)</f>
        <v>0</v>
      </c>
      <c r="J3332" s="11"/>
      <c r="K3332" s="11"/>
      <c r="L3332">
        <f>IF(I3332&gt;0, G3332, 0)</f>
        <v>0</v>
      </c>
      <c r="M3332" s="5">
        <f>IF(I3332=0,0,A3332+J3332)</f>
        <v>0</v>
      </c>
      <c r="N3332" s="5">
        <f>IF(I3332&gt;0,A3332+K3332,0)</f>
        <v>0</v>
      </c>
      <c r="O3332" t="s">
        <v>56</v>
      </c>
      <c r="P3332" t="s">
        <v>57</v>
      </c>
      <c r="Q3332">
        <v>0</v>
      </c>
      <c r="R3332">
        <v>0</v>
      </c>
      <c r="S3332">
        <f>IF(I3332&gt;0, A3332, 0)</f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>ROUND(E3333*(1/(F3333/60)),0)</f>
        <v>3</v>
      </c>
      <c r="I3333" s="7">
        <f>IF(J3333=0, 0, (K3333-J3333)*1440)</f>
        <v>0</v>
      </c>
      <c r="J3333" s="11"/>
      <c r="K3333" s="11"/>
      <c r="L3333">
        <f>IF(I3333&gt;0, G3333, 0)</f>
        <v>0</v>
      </c>
      <c r="M3333" s="5">
        <f>IF(I3333=0,0,A3333+J3333)</f>
        <v>0</v>
      </c>
      <c r="N3333" s="5">
        <f>IF(I3333&gt;0,A3333+K3333,0)</f>
        <v>0</v>
      </c>
      <c r="O3333" t="s">
        <v>56</v>
      </c>
      <c r="P3333" t="s">
        <v>57</v>
      </c>
      <c r="Q3333">
        <v>0</v>
      </c>
      <c r="R3333">
        <v>0</v>
      </c>
      <c r="S3333">
        <f>IF(I3333&gt;0, A3333, 0)</f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>ROUND(E3334*(1/(F3334/60)),0)</f>
        <v>3</v>
      </c>
      <c r="I3334" s="7">
        <f>IF(J3334=0, 0, (K3334-J3334)*1440)</f>
        <v>90</v>
      </c>
      <c r="J3334" s="11">
        <v>0.35416666666666669</v>
      </c>
      <c r="K3334" s="11">
        <v>0.41666666666666669</v>
      </c>
      <c r="L3334">
        <f>IF(I3334&gt;0, G3334, 0)</f>
        <v>3</v>
      </c>
      <c r="M3334" s="5">
        <f>IF(I3334=0,0,A3334+J3334)</f>
        <v>45622.354166666664</v>
      </c>
      <c r="N3334" s="5">
        <f>IF(I3334&gt;0,A3334+K3334,0)</f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>IF(I3334&gt;0, A3334, 0)</f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>ROUND(E3335*(1/(F3335/60)),0)</f>
        <v>3</v>
      </c>
      <c r="I3335" s="7">
        <f>IF(J3335=0, 0, (K3335-J3335)*1440)</f>
        <v>135.00000000000009</v>
      </c>
      <c r="J3335" s="11">
        <v>0.42708333333333331</v>
      </c>
      <c r="K3335" s="11">
        <v>0.52083333333333337</v>
      </c>
      <c r="L3335">
        <f>IF(I3335&gt;0, G3335, 0)</f>
        <v>3</v>
      </c>
      <c r="M3335" s="5">
        <f>IF(I3335=0,0,A3335+J3335)</f>
        <v>45622.427083333336</v>
      </c>
      <c r="N3335" s="5">
        <f>IF(I3335&gt;0,A3335+K3335,0)</f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>IF(I3335&gt;0, A3335, 0)</f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>ROUND(E3336*(1/(F3336/60)),0)</f>
        <v>3</v>
      </c>
      <c r="I3336" s="7">
        <f>IF(J3336=0, 0, (K3336-J3336)*1440)</f>
        <v>90</v>
      </c>
      <c r="J3336" s="11">
        <v>0.59375</v>
      </c>
      <c r="K3336" s="11">
        <v>0.65625</v>
      </c>
      <c r="L3336">
        <f>IF(I3336&gt;0, G3336, 0)</f>
        <v>3</v>
      </c>
      <c r="M3336" s="5">
        <f>IF(I3336=0,0,A3336+J3336)</f>
        <v>45622.59375</v>
      </c>
      <c r="N3336" s="5">
        <f>IF(I3336&gt;0,A3336+K3336,0)</f>
        <v>45622.65625</v>
      </c>
      <c r="O3336" t="s">
        <v>56</v>
      </c>
      <c r="P3336" t="s">
        <v>57</v>
      </c>
      <c r="Q3336">
        <v>0</v>
      </c>
      <c r="R3336">
        <v>0</v>
      </c>
      <c r="S3336">
        <f>IF(I3336&gt;0, A3336, 0)</f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>ROUND(E3337*(1/(F3337/60)),0)</f>
        <v>3</v>
      </c>
      <c r="I3337" s="7">
        <f>IF(J3337=0, 0, (K3337-J3337)*1440)</f>
        <v>0</v>
      </c>
      <c r="J3337" s="11"/>
      <c r="K3337" s="11"/>
      <c r="L3337">
        <f>IF(I3337&gt;0, G3337, 0)</f>
        <v>0</v>
      </c>
      <c r="M3337" s="5">
        <f>IF(I3337=0,0,A3337+J3337)</f>
        <v>0</v>
      </c>
      <c r="N3337" s="5">
        <f>IF(I3337&gt;0,A3337+K3337,0)</f>
        <v>0</v>
      </c>
      <c r="O3337" t="s">
        <v>56</v>
      </c>
      <c r="P3337" t="s">
        <v>57</v>
      </c>
      <c r="Q3337">
        <v>0</v>
      </c>
      <c r="R3337">
        <v>0</v>
      </c>
      <c r="S3337">
        <f>IF(I3337&gt;0, A3337, 0)</f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>ROUND(E3338*(1/(F3338/60)),0)</f>
        <v>2</v>
      </c>
      <c r="I3338" s="7">
        <f>IF(J3338=0, 0, (K3338-J3338)*1440)</f>
        <v>0</v>
      </c>
      <c r="J3338" s="11"/>
      <c r="K3338" s="11"/>
      <c r="L3338">
        <f>IF(I3338&gt;0, G3338, 0)</f>
        <v>0</v>
      </c>
      <c r="M3338" s="5">
        <f>IF(I3338=0,0,A3338+J3338)</f>
        <v>0</v>
      </c>
      <c r="N3338" s="5">
        <f>IF(I3338&gt;0,A3338+K3338,0)</f>
        <v>0</v>
      </c>
      <c r="O3338" t="s">
        <v>56</v>
      </c>
      <c r="P3338" t="s">
        <v>57</v>
      </c>
      <c r="Q3338">
        <v>0</v>
      </c>
      <c r="R3338">
        <v>0</v>
      </c>
      <c r="S3338">
        <f>IF(I3338&gt;0, A3338, 0)</f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>ROUND(E3339*(1/(F3339/60)),0)</f>
        <v>2</v>
      </c>
      <c r="I3339" s="7">
        <f>IF(J3339=0, 0, (K3339-J3339)*1440)</f>
        <v>0</v>
      </c>
      <c r="J3339" s="11"/>
      <c r="K3339" s="11"/>
      <c r="L3339">
        <f>IF(I3339&gt;0, G3339, 0)</f>
        <v>0</v>
      </c>
      <c r="M3339" s="5">
        <f>IF(I3339=0,0,A3339+J3339)</f>
        <v>0</v>
      </c>
      <c r="N3339" s="5">
        <f>IF(I3339&gt;0,A3339+K3339,0)</f>
        <v>0</v>
      </c>
      <c r="O3339" t="s">
        <v>56</v>
      </c>
      <c r="P3339" t="s">
        <v>57</v>
      </c>
      <c r="Q3339">
        <v>0</v>
      </c>
      <c r="R3339">
        <v>0</v>
      </c>
      <c r="S3339">
        <f>IF(I3339&gt;0, A3339, 0)</f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>ROUND(E3340*(1/(F3340/60)),0)</f>
        <v>2</v>
      </c>
      <c r="I3340" s="7">
        <f>IF(J3340=0, 0, (K3340-J3340)*1440)</f>
        <v>0</v>
      </c>
      <c r="J3340" s="11"/>
      <c r="K3340" s="11"/>
      <c r="L3340">
        <f>IF(I3340&gt;0, G3340, 0)</f>
        <v>0</v>
      </c>
      <c r="M3340" s="5">
        <f>IF(I3340=0,0,A3340+J3340)</f>
        <v>0</v>
      </c>
      <c r="N3340" s="5">
        <f>IF(I3340&gt;0,A3340+K3340,0)</f>
        <v>0</v>
      </c>
      <c r="O3340" t="s">
        <v>56</v>
      </c>
      <c r="P3340" t="s">
        <v>57</v>
      </c>
      <c r="Q3340">
        <v>0</v>
      </c>
      <c r="R3340">
        <v>0</v>
      </c>
      <c r="S3340">
        <f>IF(I3340&gt;0, A3340, 0)</f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>ROUND(E3341*(1/(F3341/60)),0)</f>
        <v>2</v>
      </c>
      <c r="I3341" s="7">
        <f>IF(J3341=0, 0, (K3341-J3341)*1440)</f>
        <v>20.000000000000089</v>
      </c>
      <c r="J3341" s="11">
        <v>0.53819444444444442</v>
      </c>
      <c r="K3341" s="11">
        <v>0.55208333333333337</v>
      </c>
      <c r="L3341">
        <f>IF(I3341&gt;0, G3341, 0)</f>
        <v>2</v>
      </c>
      <c r="M3341" s="5">
        <f>IF(I3341=0,0,A3341+J3341)</f>
        <v>45622.538194444445</v>
      </c>
      <c r="N3341" s="5">
        <f>IF(I3341&gt;0,A3341+K3341,0)</f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>IF(I3341&gt;0, A3341, 0)</f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>ROUND(E3342*(1/(F3342/60)),0)</f>
        <v>2</v>
      </c>
      <c r="I3342" s="7">
        <f>IF(J3342=0, 0, (K3342-J3342)*1440)</f>
        <v>0</v>
      </c>
      <c r="J3342" s="11"/>
      <c r="K3342" s="11"/>
      <c r="L3342">
        <f>IF(I3342&gt;0, G3342, 0)</f>
        <v>0</v>
      </c>
      <c r="M3342" s="5">
        <f>IF(I3342=0,0,A3342+J3342)</f>
        <v>0</v>
      </c>
      <c r="N3342" s="5">
        <f>IF(I3342&gt;0,A3342+K3342,0)</f>
        <v>0</v>
      </c>
      <c r="O3342" t="s">
        <v>56</v>
      </c>
      <c r="P3342" t="s">
        <v>57</v>
      </c>
      <c r="Q3342">
        <v>0</v>
      </c>
      <c r="R3342">
        <v>0</v>
      </c>
      <c r="S3342">
        <f>IF(I3342&gt;0, A3342, 0)</f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>ROUND(E3343*(1/(F3343/60)),0)</f>
        <v>2</v>
      </c>
      <c r="I3343" s="7">
        <f>IF(J3343=0, 0, (K3343-J3343)*1440)</f>
        <v>0</v>
      </c>
      <c r="J3343" s="11"/>
      <c r="K3343" s="11"/>
      <c r="L3343">
        <f>IF(I3343&gt;0, G3343, 0)</f>
        <v>0</v>
      </c>
      <c r="M3343" s="5">
        <f>IF(I3343=0,0,A3343+J3343)</f>
        <v>0</v>
      </c>
      <c r="N3343" s="5">
        <f>IF(I3343&gt;0,A3343+K3343,0)</f>
        <v>0</v>
      </c>
      <c r="O3343" t="s">
        <v>56</v>
      </c>
      <c r="P3343" t="s">
        <v>57</v>
      </c>
      <c r="Q3343">
        <v>0</v>
      </c>
      <c r="R3343">
        <v>0</v>
      </c>
      <c r="S3343">
        <f>IF(I3343&gt;0, A3343, 0)</f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>ROUND(E3344*(1/(F3344/60)),0)</f>
        <v>2</v>
      </c>
      <c r="I3344" s="7">
        <f>IF(J3344=0, 0, (K3344-J3344)*1440)</f>
        <v>0</v>
      </c>
      <c r="J3344" s="11"/>
      <c r="K3344" s="11"/>
      <c r="L3344">
        <f>IF(I3344&gt;0, G3344, 0)</f>
        <v>0</v>
      </c>
      <c r="M3344" s="5">
        <f>IF(I3344=0,0,A3344+J3344)</f>
        <v>0</v>
      </c>
      <c r="N3344" s="5">
        <f>IF(I3344&gt;0,A3344+K3344,0)</f>
        <v>0</v>
      </c>
      <c r="O3344" t="s">
        <v>56</v>
      </c>
      <c r="P3344" t="s">
        <v>57</v>
      </c>
      <c r="Q3344">
        <v>0</v>
      </c>
      <c r="R3344">
        <v>0</v>
      </c>
      <c r="S3344">
        <f>IF(I3344&gt;0, A3344, 0)</f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>ROUND(E3345*(1/(F3345/60)),0)</f>
        <v>2</v>
      </c>
      <c r="I3345" s="7">
        <f>IF(J3345=0, 0, (K3345-J3345)*1440)</f>
        <v>0</v>
      </c>
      <c r="J3345" s="11"/>
      <c r="K3345" s="11"/>
      <c r="L3345">
        <f>IF(I3345&gt;0, G3345, 0)</f>
        <v>0</v>
      </c>
      <c r="M3345" s="5">
        <f>IF(I3345=0,0,A3345+J3345)</f>
        <v>0</v>
      </c>
      <c r="N3345" s="5">
        <f>IF(I3345&gt;0,A3345+K3345,0)</f>
        <v>0</v>
      </c>
      <c r="O3345" t="s">
        <v>56</v>
      </c>
      <c r="P3345" t="s">
        <v>57</v>
      </c>
      <c r="Q3345">
        <v>0</v>
      </c>
      <c r="R3345">
        <v>0</v>
      </c>
      <c r="S3345">
        <f>IF(I3345&gt;0, A3345, 0)</f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>ROUND(E3346*(1/(F3346/60)),0)</f>
        <v>0</v>
      </c>
      <c r="I3346" s="7">
        <f>IF(J3346=0, 0, (K3346-J3346)*1440)</f>
        <v>14.999999999999947</v>
      </c>
      <c r="J3346" s="11">
        <v>0.52083333333333337</v>
      </c>
      <c r="K3346" s="11">
        <v>0.53125</v>
      </c>
      <c r="L3346">
        <f>IF(I3346&gt;0, G3346, 0)</f>
        <v>0</v>
      </c>
      <c r="M3346" s="5">
        <f>IF(I3346=0,0,A3346+J3346)</f>
        <v>45622.520833333336</v>
      </c>
      <c r="N3346" s="5">
        <f>IF(I3346&gt;0,A3346+K3346,0)</f>
        <v>45622.53125</v>
      </c>
      <c r="O3346" t="s">
        <v>56</v>
      </c>
      <c r="P3346" t="s">
        <v>57</v>
      </c>
      <c r="Q3346">
        <v>0</v>
      </c>
      <c r="R3346">
        <v>0</v>
      </c>
      <c r="S3346">
        <f>IF(I3346&gt;0, A3346, 0)</f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>ROUND(E3347*(1/(F3347/60)),0)</f>
        <v>0</v>
      </c>
      <c r="I3347" s="7">
        <f>IF(J3347=0, 0, (K3347-J3347)*1440)</f>
        <v>20.000000000000089</v>
      </c>
      <c r="J3347" s="11">
        <v>0.69097222222222221</v>
      </c>
      <c r="K3347" s="11">
        <v>0.70486111111111116</v>
      </c>
      <c r="L3347">
        <f>IF(I3347&gt;0, G3347, 0)</f>
        <v>0</v>
      </c>
      <c r="M3347" s="5">
        <f>IF(I3347=0,0,A3347+J3347)</f>
        <v>45622.690972222219</v>
      </c>
      <c r="N3347" s="5">
        <f>IF(I3347&gt;0,A3347+K3347,0)</f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>IF(I3347&gt;0, A3347, 0)</f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>ROUND(E3348*(1/(F3348/60)),0)</f>
        <v>0</v>
      </c>
      <c r="I3348" s="7">
        <f>IF(J3348=0, 0, (K3348-J3348)*1440)</f>
        <v>15.000000000000027</v>
      </c>
      <c r="J3348" s="11">
        <v>0.3125</v>
      </c>
      <c r="K3348" s="11">
        <v>0.32291666666666669</v>
      </c>
      <c r="L3348">
        <f>IF(I3348&gt;0, G3348, 0)</f>
        <v>0</v>
      </c>
      <c r="M3348" s="5">
        <f>IF(I3348=0,0,A3348+J3348)</f>
        <v>45622.3125</v>
      </c>
      <c r="N3348" s="5">
        <f>IF(I3348&gt;0,A3348+K3348,0)</f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>IF(I3348&gt;0, A3348, 0)</f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>ROUND(E3349*(1/(F3349/60)),0)</f>
        <v>2</v>
      </c>
      <c r="I3349" s="7">
        <f>IF(J3349=0, 0, (K3349-J3349)*1440)</f>
        <v>35.000000000000036</v>
      </c>
      <c r="J3349" s="11">
        <v>0.65625</v>
      </c>
      <c r="K3349" s="11">
        <v>0.68055555555555558</v>
      </c>
      <c r="L3349">
        <f>IF(I3349&gt;0, G3349, 0)</f>
        <v>2</v>
      </c>
      <c r="M3349" s="5">
        <f>IF(I3349=0,0,A3349+J3349)</f>
        <v>45622.65625</v>
      </c>
      <c r="N3349" s="5">
        <f>IF(I3349&gt;0,A3349+K3349,0)</f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>IF(I3349&gt;0, A3349, 0)</f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>ROUND(E3350*(1/(F3350/60)),0)</f>
        <v>2</v>
      </c>
      <c r="I3350" s="7">
        <f>IF(J3350=0, 0, (K3350-J3350)*1440)</f>
        <v>24.999999999999911</v>
      </c>
      <c r="J3350" s="11">
        <v>0.83333333333333337</v>
      </c>
      <c r="K3350" s="11">
        <v>0.85069444444444442</v>
      </c>
      <c r="L3350">
        <f>IF(I3350&gt;0, G3350, 0)</f>
        <v>2</v>
      </c>
      <c r="M3350" s="5">
        <f>IF(I3350=0,0,A3350+J3350)</f>
        <v>45622.833333333336</v>
      </c>
      <c r="N3350" s="5">
        <f>IF(I3350&gt;0,A3350+K3350,0)</f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>IF(I3350&gt;0, A3350, 0)</f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>ROUND(E3351*(1/(F3351/60)),0)</f>
        <v>16</v>
      </c>
      <c r="I3351" s="7">
        <f>IF(J3351=0, 0, (K3351-J3351)*1440)</f>
        <v>0</v>
      </c>
      <c r="J3351" s="11"/>
      <c r="K3351" s="11"/>
      <c r="L3351">
        <f>IF(I3351&gt;0, G3351, 0)</f>
        <v>0</v>
      </c>
      <c r="M3351" s="5">
        <f>IF(I3351=0,0,A3351+J3351)</f>
        <v>0</v>
      </c>
      <c r="N3351" s="5">
        <f>IF(I3351&gt;0,A3351+K3351,0)</f>
        <v>0</v>
      </c>
      <c r="O3351" t="s">
        <v>56</v>
      </c>
      <c r="P3351" t="s">
        <v>57</v>
      </c>
      <c r="Q3351">
        <v>0</v>
      </c>
      <c r="R3351">
        <v>0</v>
      </c>
      <c r="S3351">
        <f>IF(I3351&gt;0, A3351, 0)</f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>ROUND(E3352*(1/(F3352/60)),0)</f>
        <v>12</v>
      </c>
      <c r="H3352" s="12">
        <f>F3352*(1/(G3352/60))</f>
        <v>100</v>
      </c>
      <c r="I3352" s="7">
        <f>IF(J3352=0, 0, (K3352-J3352)*1440)</f>
        <v>0</v>
      </c>
      <c r="J3352" s="11"/>
      <c r="K3352" s="11"/>
      <c r="L3352">
        <f>IF(I3352&gt;0, G3352, 0)</f>
        <v>0</v>
      </c>
      <c r="M3352" s="5">
        <f>IF(I3352=0,0,A3352+J3352)</f>
        <v>0</v>
      </c>
      <c r="N3352" s="5">
        <f>IF(I3352&gt;0,A3352+K3352,0)</f>
        <v>0</v>
      </c>
      <c r="O3352" t="s">
        <v>56</v>
      </c>
      <c r="P3352" t="s">
        <v>57</v>
      </c>
      <c r="Q3352">
        <v>0</v>
      </c>
      <c r="R3352">
        <v>0</v>
      </c>
      <c r="S3352">
        <f>IF(I3352&gt;0, A3352, 0)</f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>ROUND(E3353*(1/(F3353/60)),0)</f>
        <v>12</v>
      </c>
      <c r="I3353" s="7">
        <f>IF(J3353=0, 0, (K3353-J3353)*1440)</f>
        <v>0</v>
      </c>
      <c r="L3353">
        <f>IF(I3353&gt;0, G3353, 0)</f>
        <v>0</v>
      </c>
      <c r="M3353" s="5">
        <f>IF(I3353=0,0,A3353+J3353)</f>
        <v>0</v>
      </c>
      <c r="N3353" s="5">
        <f>IF(I3353&gt;0,A3353+K3353,0)</f>
        <v>0</v>
      </c>
      <c r="O3353" t="s">
        <v>56</v>
      </c>
      <c r="P3353" t="s">
        <v>57</v>
      </c>
      <c r="Q3353">
        <v>0</v>
      </c>
      <c r="R3353">
        <v>0</v>
      </c>
      <c r="S3353">
        <f>IF(I3353&gt;0, A3353, 0)</f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>ROUND(E3354*(1/(F3354/60)),0)</f>
        <v>12</v>
      </c>
      <c r="I3354" s="7">
        <f>IF(J3354=0, 0, (K3354-J3354)*1440)</f>
        <v>0</v>
      </c>
      <c r="J3354" s="11"/>
      <c r="K3354" s="11"/>
      <c r="L3354">
        <f>IF(I3354&gt;0, G3354, 0)</f>
        <v>0</v>
      </c>
      <c r="M3354" s="5">
        <f>IF(I3354=0,0,A3354+J3354)</f>
        <v>0</v>
      </c>
      <c r="N3354" s="5">
        <f>IF(I3354&gt;0,A3354+K3354,0)</f>
        <v>0</v>
      </c>
      <c r="O3354" t="s">
        <v>56</v>
      </c>
      <c r="P3354" t="s">
        <v>57</v>
      </c>
      <c r="Q3354">
        <v>0</v>
      </c>
      <c r="R3354">
        <v>0</v>
      </c>
      <c r="S3354">
        <f>IF(I3354&gt;0, A3354, 0)</f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>ROUND(E3355*(1/(F3355/60)),0)</f>
        <v>12</v>
      </c>
      <c r="I3355" s="7">
        <f>IF(J3355=0, 0, (K3355-J3355)*1440)</f>
        <v>0</v>
      </c>
      <c r="J3355" s="11"/>
      <c r="K3355" s="11"/>
      <c r="L3355">
        <f>IF(I3355&gt;0, G3355, 0)</f>
        <v>0</v>
      </c>
      <c r="M3355" s="5">
        <f>IF(I3355=0,0,A3355+J3355)</f>
        <v>0</v>
      </c>
      <c r="N3355" s="5">
        <f>IF(I3355&gt;0,A3355+K3355,0)</f>
        <v>0</v>
      </c>
      <c r="O3355" t="s">
        <v>56</v>
      </c>
      <c r="P3355" t="s">
        <v>57</v>
      </c>
      <c r="Q3355">
        <v>0</v>
      </c>
      <c r="R3355">
        <v>0</v>
      </c>
      <c r="S3355">
        <f>IF(I3355&gt;0, A3355, 0)</f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>ROUND(E3356*(1/(F3356/60)),0)</f>
        <v>10</v>
      </c>
      <c r="I3356" s="7">
        <f>IF(J3356=0, 0, (K3356-J3356)*1440)</f>
        <v>0</v>
      </c>
      <c r="J3356" s="11"/>
      <c r="K3356" s="11"/>
      <c r="L3356">
        <f>IF(I3356&gt;0, G3356, 0)</f>
        <v>0</v>
      </c>
      <c r="M3356" s="5">
        <f>IF(I3356=0,0,A3356+J3356)</f>
        <v>0</v>
      </c>
      <c r="N3356" s="5">
        <f>IF(I3356&gt;0,A3356+K3356,0)</f>
        <v>0</v>
      </c>
      <c r="O3356" t="s">
        <v>56</v>
      </c>
      <c r="P3356" t="s">
        <v>57</v>
      </c>
      <c r="Q3356">
        <v>0</v>
      </c>
      <c r="R3356">
        <v>0</v>
      </c>
      <c r="S3356">
        <f>IF(I3356&gt;0, A3356, 0)</f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>ROUND(E3357*(1/(F3357/60)),0)</f>
        <v>9</v>
      </c>
      <c r="I3357" s="7">
        <f>IF(J3357=0, 0, (K3357-J3357)*1440)</f>
        <v>0</v>
      </c>
      <c r="J3357" s="11"/>
      <c r="K3357" s="11"/>
      <c r="L3357">
        <f>IF(I3357&gt;0, G3357, 0)</f>
        <v>0</v>
      </c>
      <c r="M3357" s="5">
        <f>IF(I3357=0,0,A3357+J3357)</f>
        <v>0</v>
      </c>
      <c r="N3357" s="5">
        <f>IF(I3357&gt;0,A3357+K3357,0)</f>
        <v>0</v>
      </c>
      <c r="O3357" t="s">
        <v>56</v>
      </c>
      <c r="P3357" t="s">
        <v>57</v>
      </c>
      <c r="Q3357">
        <v>0</v>
      </c>
      <c r="R3357">
        <v>0</v>
      </c>
      <c r="S3357">
        <f>IF(I3357&gt;0, A3357, 0)</f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>ROUND(E3358*(1/(F3358/60)),0)</f>
        <v>9</v>
      </c>
      <c r="I3358" s="7">
        <f>IF(J3358=0, 0, (K3358-J3358)*1440)</f>
        <v>0</v>
      </c>
      <c r="J3358" s="11"/>
      <c r="K3358" s="11"/>
      <c r="L3358">
        <f>IF(I3358&gt;0, G3358, 0)</f>
        <v>0</v>
      </c>
      <c r="M3358" s="5">
        <f>IF(I3358=0,0,A3358+J3358)</f>
        <v>0</v>
      </c>
      <c r="N3358" s="5">
        <f>IF(I3358&gt;0,A3358+K3358,0)</f>
        <v>0</v>
      </c>
      <c r="O3358" t="s">
        <v>56</v>
      </c>
      <c r="P3358" t="s">
        <v>57</v>
      </c>
      <c r="Q3358">
        <v>0</v>
      </c>
      <c r="R3358">
        <v>0</v>
      </c>
      <c r="S3358">
        <f>IF(I3358&gt;0, A3358, 0)</f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>ROUND(E3359*(1/(F3359/60)),0)</f>
        <v>8</v>
      </c>
      <c r="I3359" s="7">
        <f>IF(J3359=0, 0, (K3359-J3359)*1440)</f>
        <v>0</v>
      </c>
      <c r="J3359" s="11"/>
      <c r="K3359" s="11"/>
      <c r="L3359">
        <f>IF(I3359&gt;0, G3359, 0)</f>
        <v>0</v>
      </c>
      <c r="M3359" s="5">
        <f>IF(I3359=0,0,A3359+J3359)</f>
        <v>0</v>
      </c>
      <c r="N3359" s="5">
        <f>IF(I3359&gt;0,A3359+K3359,0)</f>
        <v>0</v>
      </c>
      <c r="O3359" t="s">
        <v>56</v>
      </c>
      <c r="P3359" t="s">
        <v>57</v>
      </c>
      <c r="Q3359">
        <v>0</v>
      </c>
      <c r="R3359">
        <v>0</v>
      </c>
      <c r="S3359">
        <f>IF(I3359&gt;0, A3359, 0)</f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>ROUND(E3360*(1/(F3360/60)),0)</f>
        <v>8</v>
      </c>
      <c r="I3360" s="7">
        <f>IF(J3360=0, 0, (K3360-J3360)*1440)</f>
        <v>0</v>
      </c>
      <c r="J3360" s="11"/>
      <c r="K3360" s="11"/>
      <c r="L3360">
        <f>IF(I3360&gt;0, G3360, 0)</f>
        <v>0</v>
      </c>
      <c r="M3360" s="5">
        <f>IF(I3360=0,0,A3360+J3360)</f>
        <v>0</v>
      </c>
      <c r="N3360" s="5">
        <f>IF(I3360&gt;0,A3360+K3360,0)</f>
        <v>0</v>
      </c>
      <c r="O3360" t="s">
        <v>56</v>
      </c>
      <c r="P3360" t="s">
        <v>57</v>
      </c>
      <c r="Q3360">
        <v>0</v>
      </c>
      <c r="R3360">
        <v>0</v>
      </c>
      <c r="S3360">
        <f>IF(I3360&gt;0, A3360, 0)</f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>ROUND(E3361*(1/(F3361/60)),0)</f>
        <v>8</v>
      </c>
      <c r="I3361" s="7">
        <f>IF(J3361=0, 0, (K3361-J3361)*1440)</f>
        <v>0</v>
      </c>
      <c r="J3361" s="11"/>
      <c r="K3361" s="11"/>
      <c r="L3361">
        <f>IF(I3361&gt;0, G3361, 0)</f>
        <v>0</v>
      </c>
      <c r="M3361" s="5">
        <f>IF(I3361=0,0,A3361+J3361)</f>
        <v>0</v>
      </c>
      <c r="N3361" s="5">
        <f>IF(I3361&gt;0,A3361+K3361,0)</f>
        <v>0</v>
      </c>
      <c r="O3361" t="s">
        <v>56</v>
      </c>
      <c r="P3361" t="s">
        <v>57</v>
      </c>
      <c r="Q3361">
        <v>0</v>
      </c>
      <c r="R3361">
        <v>0</v>
      </c>
      <c r="S3361">
        <f>IF(I3361&gt;0, A3361, 0)</f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>ROUND(E3362*(1/(F3362/60)),0)</f>
        <v>8</v>
      </c>
      <c r="I3362" s="7">
        <f>IF(J3362=0, 0, (K3362-J3362)*1440)</f>
        <v>0</v>
      </c>
      <c r="J3362" s="11"/>
      <c r="K3362" s="11"/>
      <c r="L3362">
        <f>IF(I3362&gt;0, G3362, 0)</f>
        <v>0</v>
      </c>
      <c r="M3362" s="5">
        <f>IF(I3362=0,0,A3362+J3362)</f>
        <v>0</v>
      </c>
      <c r="N3362" s="5">
        <f>IF(I3362&gt;0,A3362+K3362,0)</f>
        <v>0</v>
      </c>
      <c r="O3362" t="s">
        <v>56</v>
      </c>
      <c r="P3362" t="s">
        <v>57</v>
      </c>
      <c r="Q3362">
        <v>0</v>
      </c>
      <c r="R3362">
        <v>0</v>
      </c>
      <c r="S3362">
        <f>IF(I3362&gt;0, A3362, 0)</f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>ROUND(E3363*(1/(F3363/60)),0)</f>
        <v>6</v>
      </c>
      <c r="I3363" s="7">
        <f>IF(J3363=0, 0, (K3363-J3363)*1440)</f>
        <v>0</v>
      </c>
      <c r="J3363" s="11"/>
      <c r="K3363" s="11"/>
      <c r="L3363">
        <f>IF(I3363&gt;0, G3363, 0)</f>
        <v>0</v>
      </c>
      <c r="M3363" s="5">
        <f>IF(I3363=0,0,A3363+J3363)</f>
        <v>0</v>
      </c>
      <c r="N3363" s="5">
        <f>IF(I3363&gt;0,A3363+K3363,0)</f>
        <v>0</v>
      </c>
      <c r="O3363" t="s">
        <v>56</v>
      </c>
      <c r="P3363" t="s">
        <v>57</v>
      </c>
      <c r="Q3363">
        <v>0</v>
      </c>
      <c r="R3363">
        <v>0</v>
      </c>
      <c r="S3363">
        <f>IF(I3363&gt;0, A3363, 0)</f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>ROUND(E3364*(1/(F3364/60)),0)</f>
        <v>6</v>
      </c>
      <c r="I3364" s="7">
        <f>IF(J3364=0, 0, (K3364-J3364)*1440)</f>
        <v>0</v>
      </c>
      <c r="J3364" s="11"/>
      <c r="K3364" s="11"/>
      <c r="L3364">
        <f>IF(I3364&gt;0, G3364, 0)</f>
        <v>0</v>
      </c>
      <c r="M3364" s="5">
        <f>IF(I3364=0,0,A3364+J3364)</f>
        <v>0</v>
      </c>
      <c r="N3364" s="5">
        <f>IF(I3364&gt;0,A3364+K3364,0)</f>
        <v>0</v>
      </c>
      <c r="O3364" t="s">
        <v>56</v>
      </c>
      <c r="P3364" t="s">
        <v>57</v>
      </c>
      <c r="Q3364">
        <v>0</v>
      </c>
      <c r="R3364">
        <v>0</v>
      </c>
      <c r="S3364">
        <f>IF(I3364&gt;0, A3364, 0)</f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>ROUND(E3365*(1/(F3365/60)),0)</f>
        <v>6</v>
      </c>
      <c r="I3365" s="7">
        <f>IF(J3365=0, 0, (K3365-J3365)*1440)</f>
        <v>0</v>
      </c>
      <c r="J3365" s="11"/>
      <c r="K3365" s="11"/>
      <c r="L3365">
        <f>IF(I3365&gt;0, G3365, 0)</f>
        <v>0</v>
      </c>
      <c r="M3365" s="5">
        <f>IF(I3365=0,0,A3365+J3365)</f>
        <v>0</v>
      </c>
      <c r="N3365" s="5">
        <f>IF(I3365&gt;0,A3365+K3365,0)</f>
        <v>0</v>
      </c>
      <c r="O3365" t="s">
        <v>56</v>
      </c>
      <c r="P3365" t="s">
        <v>57</v>
      </c>
      <c r="Q3365">
        <v>0</v>
      </c>
      <c r="R3365">
        <v>0</v>
      </c>
      <c r="S3365">
        <f>IF(I3365&gt;0, A3365, 0)</f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>ROUND(E3366*(1/(F3366/60)),0)</f>
        <v>6</v>
      </c>
      <c r="I3366" s="7">
        <f>IF(J3366=0, 0, (K3366-J3366)*1440)</f>
        <v>0</v>
      </c>
      <c r="J3366" s="11"/>
      <c r="K3366" s="11"/>
      <c r="L3366">
        <f>IF(I3366&gt;0, G3366, 0)</f>
        <v>0</v>
      </c>
      <c r="M3366" s="5">
        <f>IF(I3366=0,0,A3366+J3366)</f>
        <v>0</v>
      </c>
      <c r="N3366" s="5">
        <f>IF(I3366&gt;0,A3366+K3366,0)</f>
        <v>0</v>
      </c>
      <c r="O3366" t="s">
        <v>56</v>
      </c>
      <c r="P3366" t="s">
        <v>57</v>
      </c>
      <c r="Q3366">
        <v>0</v>
      </c>
      <c r="R3366">
        <v>0</v>
      </c>
      <c r="S3366">
        <f>IF(I3366&gt;0, A3366, 0)</f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>ROUND(E3367*(1/(F3367/60)),0)</f>
        <v>6</v>
      </c>
      <c r="I3367" s="7">
        <f>IF(J3367=0, 0, (K3367-J3367)*1440)</f>
        <v>0</v>
      </c>
      <c r="J3367" s="11"/>
      <c r="K3367" s="11"/>
      <c r="L3367">
        <f>IF(I3367&gt;0, G3367, 0)</f>
        <v>0</v>
      </c>
      <c r="M3367" s="5">
        <f>IF(I3367=0,0,A3367+J3367)</f>
        <v>0</v>
      </c>
      <c r="N3367" s="5">
        <f>IF(I3367&gt;0,A3367+K3367,0)</f>
        <v>0</v>
      </c>
      <c r="O3367" t="s">
        <v>56</v>
      </c>
      <c r="P3367" t="s">
        <v>57</v>
      </c>
      <c r="Q3367">
        <v>0</v>
      </c>
      <c r="R3367">
        <v>0</v>
      </c>
      <c r="S3367">
        <f>IF(I3367&gt;0, A3367, 0)</f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>ROUND(E3368*(1/(F3368/60)),0)</f>
        <v>6</v>
      </c>
      <c r="I3368" s="7">
        <f>IF(J3368=0, 0, (K3368-J3368)*1440)</f>
        <v>0</v>
      </c>
      <c r="J3368" s="11"/>
      <c r="K3368" s="11"/>
      <c r="L3368">
        <f>IF(I3368&gt;0, G3368, 0)</f>
        <v>0</v>
      </c>
      <c r="M3368" s="5">
        <f>IF(I3368=0,0,A3368+J3368)</f>
        <v>0</v>
      </c>
      <c r="N3368" s="5">
        <f>IF(I3368&gt;0,A3368+K3368,0)</f>
        <v>0</v>
      </c>
      <c r="O3368" t="s">
        <v>56</v>
      </c>
      <c r="P3368" t="s">
        <v>57</v>
      </c>
      <c r="Q3368">
        <v>0</v>
      </c>
      <c r="R3368">
        <v>0</v>
      </c>
      <c r="S3368">
        <f>IF(I3368&gt;0, A3368, 0)</f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>ROUND(E3369*(1/(F3369/60)),0)</f>
        <v>6</v>
      </c>
      <c r="I3369" s="7">
        <f>IF(J3369=0, 0, (K3369-J3369)*1440)</f>
        <v>0</v>
      </c>
      <c r="J3369" s="11"/>
      <c r="K3369" s="11"/>
      <c r="L3369">
        <f>IF(I3369&gt;0, G3369, 0)</f>
        <v>0</v>
      </c>
      <c r="M3369" s="5">
        <f>IF(I3369=0,0,A3369+J3369)</f>
        <v>0</v>
      </c>
      <c r="N3369" s="5">
        <f>IF(I3369&gt;0,A3369+K3369,0)</f>
        <v>0</v>
      </c>
      <c r="O3369" t="s">
        <v>56</v>
      </c>
      <c r="P3369" t="s">
        <v>57</v>
      </c>
      <c r="Q3369">
        <v>0</v>
      </c>
      <c r="R3369">
        <v>0</v>
      </c>
      <c r="S3369">
        <f>IF(I3369&gt;0, A3369, 0)</f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>ROUND(E3370*(1/(F3370/60)),0)</f>
        <v>5</v>
      </c>
      <c r="I3370" s="7">
        <f>IF(J3370=0, 0, (K3370-J3370)*1440)</f>
        <v>0</v>
      </c>
      <c r="J3370" s="11"/>
      <c r="K3370" s="11"/>
      <c r="L3370">
        <f>IF(I3370&gt;0, G3370, 0)</f>
        <v>0</v>
      </c>
      <c r="M3370" s="5">
        <f>IF(I3370=0,0,A3370+J3370)</f>
        <v>0</v>
      </c>
      <c r="N3370" s="5">
        <f>IF(I3370&gt;0,A3370+K3370,0)</f>
        <v>0</v>
      </c>
      <c r="O3370" t="s">
        <v>56</v>
      </c>
      <c r="P3370" t="s">
        <v>57</v>
      </c>
      <c r="Q3370">
        <v>0</v>
      </c>
      <c r="R3370">
        <v>0</v>
      </c>
      <c r="S3370">
        <f>IF(I3370&gt;0, A3370, 0)</f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>ROUND(E3371*(1/(F3371/60)),0)</f>
        <v>5</v>
      </c>
      <c r="I3371" s="7">
        <f>IF(J3371=0, 0, (K3371-J3371)*1440)</f>
        <v>0</v>
      </c>
      <c r="J3371" s="11"/>
      <c r="K3371" s="11"/>
      <c r="L3371">
        <f>IF(I3371&gt;0, G3371, 0)</f>
        <v>0</v>
      </c>
      <c r="M3371" s="5">
        <f>IF(I3371=0,0,A3371+J3371)</f>
        <v>0</v>
      </c>
      <c r="N3371" s="5">
        <f>IF(I3371&gt;0,A3371+K3371,0)</f>
        <v>0</v>
      </c>
      <c r="O3371" t="s">
        <v>56</v>
      </c>
      <c r="P3371" t="s">
        <v>57</v>
      </c>
      <c r="Q3371">
        <v>0</v>
      </c>
      <c r="R3371">
        <v>0</v>
      </c>
      <c r="S3371">
        <f>IF(I3371&gt;0, A3371, 0)</f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>ROUND(E3372*(1/(F3372/60)),0)</f>
        <v>5</v>
      </c>
      <c r="I3372" s="7">
        <f>IF(J3372=0, 0, (K3372-J3372)*1440)</f>
        <v>0</v>
      </c>
      <c r="J3372" s="11"/>
      <c r="K3372" s="11"/>
      <c r="L3372">
        <f>IF(I3372&gt;0, G3372, 0)</f>
        <v>0</v>
      </c>
      <c r="M3372" s="5">
        <f>IF(I3372=0,0,A3372+J3372)</f>
        <v>0</v>
      </c>
      <c r="N3372" s="5">
        <f>IF(I3372&gt;0,A3372+K3372,0)</f>
        <v>0</v>
      </c>
      <c r="O3372" t="s">
        <v>56</v>
      </c>
      <c r="P3372" t="s">
        <v>57</v>
      </c>
      <c r="Q3372">
        <v>0</v>
      </c>
      <c r="R3372">
        <v>0</v>
      </c>
      <c r="S3372">
        <f>IF(I3372&gt;0, A3372, 0)</f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>ROUND(E3373*(1/(F3373/60)),0)</f>
        <v>5</v>
      </c>
      <c r="I3373" s="7">
        <f>IF(J3373=0, 0, (K3373-J3373)*1440)</f>
        <v>0</v>
      </c>
      <c r="L3373">
        <f>IF(I3373&gt;0, G3373, 0)</f>
        <v>0</v>
      </c>
      <c r="M3373" s="5">
        <f>IF(I3373=0,0,A3373+J3373)</f>
        <v>0</v>
      </c>
      <c r="N3373" s="5">
        <f>IF(I3373&gt;0,A3373+K3373,0)</f>
        <v>0</v>
      </c>
      <c r="O3373" t="s">
        <v>56</v>
      </c>
      <c r="P3373" t="s">
        <v>57</v>
      </c>
      <c r="Q3373">
        <v>0</v>
      </c>
      <c r="R3373">
        <v>0</v>
      </c>
      <c r="S3373">
        <f>IF(I3373&gt;0, A3373, 0)</f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>ROUND(E3374*(1/(F3374/60)),0)</f>
        <v>4</v>
      </c>
      <c r="I3374" s="7">
        <f>IF(J3374=0, 0, (K3374-J3374)*1440)</f>
        <v>0</v>
      </c>
      <c r="J3374" s="11"/>
      <c r="K3374" s="11"/>
      <c r="L3374">
        <f>IF(I3374&gt;0, G3374, 0)</f>
        <v>0</v>
      </c>
      <c r="M3374" s="5">
        <f>IF(I3374=0,0,A3374+J3374)</f>
        <v>0</v>
      </c>
      <c r="N3374" s="5">
        <f>IF(I3374&gt;0,A3374+K3374,0)</f>
        <v>0</v>
      </c>
      <c r="O3374" t="s">
        <v>56</v>
      </c>
      <c r="P3374" t="s">
        <v>57</v>
      </c>
      <c r="Q3374">
        <v>0</v>
      </c>
      <c r="R3374">
        <v>0</v>
      </c>
      <c r="S3374">
        <f>IF(I3374&gt;0, A3374, 0)</f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>ROUND(E3375*(1/(F3375/60)),0)</f>
        <v>4</v>
      </c>
      <c r="I3375" s="7">
        <f>IF(J3375=0, 0, (K3375-J3375)*1440)</f>
        <v>0</v>
      </c>
      <c r="J3375" s="11"/>
      <c r="K3375" s="11"/>
      <c r="L3375">
        <f>IF(I3375&gt;0, G3375, 0)</f>
        <v>0</v>
      </c>
      <c r="M3375" s="5">
        <f>IF(I3375=0,0,A3375+J3375)</f>
        <v>0</v>
      </c>
      <c r="N3375" s="5">
        <f>IF(I3375&gt;0,A3375+K3375,0)</f>
        <v>0</v>
      </c>
      <c r="O3375" t="s">
        <v>56</v>
      </c>
      <c r="P3375" t="s">
        <v>57</v>
      </c>
      <c r="Q3375">
        <v>0</v>
      </c>
      <c r="R3375">
        <v>0</v>
      </c>
      <c r="S3375">
        <f>IF(I3375&gt;0, A3375, 0)</f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>ROUND(E3376*(1/(F3376/60)),0)</f>
        <v>4</v>
      </c>
      <c r="I3376" s="7">
        <f>IF(J3376=0, 0, (K3376-J3376)*1440)</f>
        <v>0</v>
      </c>
      <c r="J3376" s="11"/>
      <c r="K3376" s="11"/>
      <c r="L3376">
        <f>IF(I3376&gt;0, G3376, 0)</f>
        <v>0</v>
      </c>
      <c r="M3376" s="5">
        <f>IF(I3376=0,0,A3376+J3376)</f>
        <v>0</v>
      </c>
      <c r="N3376" s="5">
        <f>IF(I3376&gt;0,A3376+K3376,0)</f>
        <v>0</v>
      </c>
      <c r="O3376" t="s">
        <v>56</v>
      </c>
      <c r="P3376" t="s">
        <v>57</v>
      </c>
      <c r="Q3376">
        <v>0</v>
      </c>
      <c r="R3376">
        <v>0</v>
      </c>
      <c r="S3376">
        <f>IF(I3376&gt;0, A3376, 0)</f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>ROUND(E3377*(1/(F3377/60)),0)</f>
        <v>4</v>
      </c>
      <c r="I3377" s="7">
        <f>IF(J3377=0, 0, (K3377-J3377)*1440)</f>
        <v>0</v>
      </c>
      <c r="J3377" s="11"/>
      <c r="K3377" s="11"/>
      <c r="L3377">
        <f>IF(I3377&gt;0, G3377, 0)</f>
        <v>0</v>
      </c>
      <c r="M3377" s="5">
        <f>IF(I3377=0,0,A3377+J3377)</f>
        <v>0</v>
      </c>
      <c r="N3377" s="5">
        <f>IF(I3377&gt;0,A3377+K3377,0)</f>
        <v>0</v>
      </c>
      <c r="O3377" t="s">
        <v>56</v>
      </c>
      <c r="P3377" t="s">
        <v>57</v>
      </c>
      <c r="Q3377">
        <v>0</v>
      </c>
      <c r="R3377">
        <v>0</v>
      </c>
      <c r="S3377">
        <f>IF(I3377&gt;0, A3377, 0)</f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>ROUND(E3378*(1/(F3378/60)),0)</f>
        <v>4</v>
      </c>
      <c r="I3378" s="7">
        <f>IF(J3378=0, 0, (K3378-J3378)*1440)</f>
        <v>0</v>
      </c>
      <c r="J3378" s="11"/>
      <c r="K3378" s="11"/>
      <c r="L3378">
        <f>IF(I3378&gt;0, G3378, 0)</f>
        <v>0</v>
      </c>
      <c r="M3378" s="5">
        <f>IF(I3378=0,0,A3378+J3378)</f>
        <v>0</v>
      </c>
      <c r="N3378" s="5">
        <f>IF(I3378&gt;0,A3378+K3378,0)</f>
        <v>0</v>
      </c>
      <c r="O3378" t="s">
        <v>56</v>
      </c>
      <c r="P3378" t="s">
        <v>57</v>
      </c>
      <c r="Q3378">
        <v>0</v>
      </c>
      <c r="R3378">
        <v>0</v>
      </c>
      <c r="S3378">
        <f>IF(I3378&gt;0, A3378, 0)</f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>ROUND(E3379*(1/(F3379/60)),0)</f>
        <v>4</v>
      </c>
      <c r="I3379" s="7">
        <f>IF(J3379=0, 0, (K3379-J3379)*1440)</f>
        <v>0</v>
      </c>
      <c r="J3379" s="11"/>
      <c r="K3379" s="11"/>
      <c r="L3379">
        <f>IF(I3379&gt;0, G3379, 0)</f>
        <v>0</v>
      </c>
      <c r="M3379" s="5">
        <f>IF(I3379=0,0,A3379+J3379)</f>
        <v>0</v>
      </c>
      <c r="N3379" s="5">
        <f>IF(I3379&gt;0,A3379+K3379,0)</f>
        <v>0</v>
      </c>
      <c r="O3379" t="s">
        <v>56</v>
      </c>
      <c r="P3379" t="s">
        <v>57</v>
      </c>
      <c r="Q3379">
        <v>0</v>
      </c>
      <c r="R3379">
        <v>0</v>
      </c>
      <c r="S3379">
        <f>IF(I3379&gt;0, A3379, 0)</f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>ROUND(E3380*(1/(F3380/60)),0)</f>
        <v>3</v>
      </c>
      <c r="I3380" s="7">
        <f>IF(J3380=0, 0, (K3380-J3380)*1440)</f>
        <v>0</v>
      </c>
      <c r="L3380">
        <f>IF(I3380&gt;0, G3380, 0)</f>
        <v>0</v>
      </c>
      <c r="M3380" s="5">
        <f>IF(I3380=0,0,A3380+J3380)</f>
        <v>0</v>
      </c>
      <c r="N3380" s="5">
        <f>IF(I3380&gt;0,A3380+K3380,0)</f>
        <v>0</v>
      </c>
      <c r="O3380" t="s">
        <v>56</v>
      </c>
      <c r="P3380" t="s">
        <v>57</v>
      </c>
      <c r="Q3380">
        <v>0</v>
      </c>
      <c r="R3380">
        <v>0</v>
      </c>
      <c r="S3380">
        <f>IF(I3380&gt;0, A3380, 0)</f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>ROUND(E3381*(1/(F3381/60)),0)</f>
        <v>3</v>
      </c>
      <c r="I3381" s="7">
        <f>IF(J3381=0, 0, (K3381-J3381)*1440)</f>
        <v>0</v>
      </c>
      <c r="J3381" s="11"/>
      <c r="K3381" s="11"/>
      <c r="L3381">
        <f>IF(I3381&gt;0, G3381, 0)</f>
        <v>0</v>
      </c>
      <c r="M3381" s="5">
        <f>IF(I3381=0,0,A3381+J3381)</f>
        <v>0</v>
      </c>
      <c r="N3381" s="5">
        <f>IF(I3381&gt;0,A3381+K3381,0)</f>
        <v>0</v>
      </c>
      <c r="O3381" t="s">
        <v>56</v>
      </c>
      <c r="P3381" t="s">
        <v>57</v>
      </c>
      <c r="Q3381">
        <v>0</v>
      </c>
      <c r="R3381">
        <v>0</v>
      </c>
      <c r="S3381">
        <f>IF(I3381&gt;0, A3381, 0)</f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>ROUND(E3382*(1/(F3382/60)),0)</f>
        <v>3</v>
      </c>
      <c r="I3382" s="7">
        <f>IF(J3382=0, 0, (K3382-J3382)*1440)</f>
        <v>0</v>
      </c>
      <c r="J3382" s="11"/>
      <c r="K3382" s="11"/>
      <c r="L3382">
        <f>IF(I3382&gt;0, G3382, 0)</f>
        <v>0</v>
      </c>
      <c r="M3382" s="5">
        <f>IF(I3382=0,0,A3382+J3382)</f>
        <v>0</v>
      </c>
      <c r="N3382" s="5">
        <f>IF(I3382&gt;0,A3382+K3382,0)</f>
        <v>0</v>
      </c>
      <c r="O3382" t="s">
        <v>56</v>
      </c>
      <c r="P3382" t="s">
        <v>57</v>
      </c>
      <c r="Q3382">
        <v>0</v>
      </c>
      <c r="R3382">
        <v>0</v>
      </c>
      <c r="S3382">
        <f>IF(I3382&gt;0, A3382, 0)</f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>ROUND(E3383*(1/(F3383/60)),0)</f>
        <v>3</v>
      </c>
      <c r="I3383" s="7">
        <f>IF(J3383=0, 0, (K3383-J3383)*1440)</f>
        <v>0</v>
      </c>
      <c r="J3383" s="11"/>
      <c r="K3383" s="11"/>
      <c r="L3383">
        <f>IF(I3383&gt;0, G3383, 0)</f>
        <v>0</v>
      </c>
      <c r="M3383" s="5">
        <f>IF(I3383=0,0,A3383+J3383)</f>
        <v>0</v>
      </c>
      <c r="N3383" s="5">
        <f>IF(I3383&gt;0,A3383+K3383,0)</f>
        <v>0</v>
      </c>
      <c r="O3383" t="s">
        <v>56</v>
      </c>
      <c r="P3383" t="s">
        <v>57</v>
      </c>
      <c r="Q3383">
        <v>0</v>
      </c>
      <c r="R3383">
        <v>0</v>
      </c>
      <c r="S3383">
        <f>IF(I3383&gt;0, A3383, 0)</f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>ROUND(E3384*(1/(F3384/60)),0)</f>
        <v>3</v>
      </c>
      <c r="I3384" s="7">
        <f>IF(J3384=0, 0, (K3384-J3384)*1440)</f>
        <v>0</v>
      </c>
      <c r="J3384" s="11"/>
      <c r="K3384" s="11"/>
      <c r="L3384">
        <f>IF(I3384&gt;0, G3384, 0)</f>
        <v>0</v>
      </c>
      <c r="M3384" s="5">
        <f>IF(I3384=0,0,A3384+J3384)</f>
        <v>0</v>
      </c>
      <c r="N3384" s="5">
        <f>IF(I3384&gt;0,A3384+K3384,0)</f>
        <v>0</v>
      </c>
      <c r="O3384" t="s">
        <v>56</v>
      </c>
      <c r="P3384" t="s">
        <v>57</v>
      </c>
      <c r="Q3384">
        <v>0</v>
      </c>
      <c r="R3384">
        <v>0</v>
      </c>
      <c r="S3384">
        <f>IF(I3384&gt;0, A3384, 0)</f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>ROUND(E3385*(1/(F3385/60)),0)</f>
        <v>3</v>
      </c>
      <c r="I3385" s="7">
        <f>IF(J3385=0, 0, (K3385-J3385)*1440)</f>
        <v>0</v>
      </c>
      <c r="J3385" s="11"/>
      <c r="K3385" s="11"/>
      <c r="L3385">
        <f>IF(I3385&gt;0, G3385, 0)</f>
        <v>0</v>
      </c>
      <c r="M3385" s="5">
        <f>IF(I3385=0,0,A3385+J3385)</f>
        <v>0</v>
      </c>
      <c r="N3385" s="5">
        <f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>ROUND(E3386*(1/(F3386/60)),0)</f>
        <v>3</v>
      </c>
      <c r="I3386" s="7">
        <f>IF(J3386=0, 0, (K3386-J3386)*1440)</f>
        <v>0</v>
      </c>
      <c r="J3386" s="11"/>
      <c r="K3386" s="11"/>
      <c r="L3386">
        <f>IF(I3386&gt;0, G3386, 0)</f>
        <v>0</v>
      </c>
      <c r="M3386" s="5">
        <f>IF(I3386=0,0,A3386+J3386)</f>
        <v>0</v>
      </c>
      <c r="N3386" s="5">
        <f>IF(I3386&gt;0,A3386+K3386,0)</f>
        <v>0</v>
      </c>
      <c r="O3386" t="s">
        <v>56</v>
      </c>
      <c r="P3386" t="s">
        <v>57</v>
      </c>
      <c r="Q3386">
        <v>0</v>
      </c>
      <c r="R3386">
        <v>0</v>
      </c>
      <c r="S3386">
        <f>IF(I3386&gt;0, A3386, 0)</f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>ROUND(E3387*(1/(F3387/60)),0)</f>
        <v>3</v>
      </c>
      <c r="I3387" s="7">
        <f>IF(J3387=0, 0, (K3387-J3387)*1440)</f>
        <v>0</v>
      </c>
      <c r="J3387" s="11"/>
      <c r="K3387" s="11"/>
      <c r="L3387">
        <f>IF(I3387&gt;0, G3387, 0)</f>
        <v>0</v>
      </c>
      <c r="M3387" s="5">
        <f>IF(I3387=0,0,A3387+J3387)</f>
        <v>0</v>
      </c>
      <c r="N3387" s="5">
        <f>IF(I3387&gt;0,A3387+K3387,0)</f>
        <v>0</v>
      </c>
      <c r="O3387" t="s">
        <v>56</v>
      </c>
      <c r="P3387" t="s">
        <v>57</v>
      </c>
      <c r="Q3387">
        <v>0</v>
      </c>
      <c r="R3387">
        <v>0</v>
      </c>
      <c r="S3387">
        <f>IF(I3387&gt;0, A3387, 0)</f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>ROUND(E3388*(1/(F3388/60)),0)</f>
        <v>2</v>
      </c>
      <c r="I3388" s="7">
        <f>IF(J3388=0, 0, (K3388-J3388)*1440)</f>
        <v>0</v>
      </c>
      <c r="J3388" s="11"/>
      <c r="K3388" s="11"/>
      <c r="L3388">
        <f>IF(I3388&gt;0, G3388, 0)</f>
        <v>0</v>
      </c>
      <c r="M3388" s="5">
        <f>IF(I3388=0,0,A3388+J3388)</f>
        <v>0</v>
      </c>
      <c r="N3388" s="5">
        <f>IF(I3388&gt;0,A3388+K3388,0)</f>
        <v>0</v>
      </c>
      <c r="O3388" t="s">
        <v>56</v>
      </c>
      <c r="P3388" t="s">
        <v>57</v>
      </c>
      <c r="Q3388">
        <v>0</v>
      </c>
      <c r="R3388">
        <v>0</v>
      </c>
      <c r="S3388">
        <f>IF(I3388&gt;0, A3388, 0)</f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>ROUND(E3389*(1/(F3389/60)),0)</f>
        <v>2</v>
      </c>
      <c r="I3389" s="7">
        <f>IF(J3389=0, 0, (K3389-J3389)*1440)</f>
        <v>0</v>
      </c>
      <c r="J3389" s="11"/>
      <c r="K3389" s="11"/>
      <c r="L3389">
        <f>IF(I3389&gt;0, G3389, 0)</f>
        <v>0</v>
      </c>
      <c r="M3389" s="5">
        <f>IF(I3389=0,0,A3389+J3389)</f>
        <v>0</v>
      </c>
      <c r="N3389" s="5">
        <f>IF(I3389&gt;0,A3389+K3389,0)</f>
        <v>0</v>
      </c>
      <c r="O3389" t="s">
        <v>56</v>
      </c>
      <c r="P3389" t="s">
        <v>57</v>
      </c>
      <c r="Q3389">
        <v>0</v>
      </c>
      <c r="R3389">
        <v>0</v>
      </c>
      <c r="S3389">
        <f>IF(I3389&gt;0, A3389, 0)</f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>ROUND(E3390*(1/(F3390/60)),0)</f>
        <v>2</v>
      </c>
      <c r="I3390" s="7">
        <f>IF(J3390=0, 0, (K3390-J3390)*1440)</f>
        <v>0</v>
      </c>
      <c r="J3390" s="11"/>
      <c r="K3390" s="11"/>
      <c r="L3390">
        <f>IF(I3390&gt;0, G3390, 0)</f>
        <v>0</v>
      </c>
      <c r="M3390" s="5">
        <f>IF(I3390=0,0,A3390+J3390)</f>
        <v>0</v>
      </c>
      <c r="N3390" s="5">
        <f>IF(I3390&gt;0,A3390+K3390,0)</f>
        <v>0</v>
      </c>
      <c r="O3390" t="s">
        <v>56</v>
      </c>
      <c r="P3390" t="s">
        <v>57</v>
      </c>
      <c r="Q3390">
        <v>0</v>
      </c>
      <c r="R3390">
        <v>0</v>
      </c>
      <c r="S3390">
        <f>IF(I3390&gt;0, A3390, 0)</f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>ROUND(E3391*(1/(F3391/60)),0)</f>
        <v>2</v>
      </c>
      <c r="I3391" s="7">
        <f>IF(J3391=0, 0, (K3391-J3391)*1440)</f>
        <v>0</v>
      </c>
      <c r="J3391" s="11"/>
      <c r="K3391" s="11"/>
      <c r="L3391">
        <f>IF(I3391&gt;0, G3391, 0)</f>
        <v>0</v>
      </c>
      <c r="M3391" s="5">
        <f>IF(I3391=0,0,A3391+J3391)</f>
        <v>0</v>
      </c>
      <c r="N3391" s="5">
        <f>IF(I3391&gt;0,A3391+K3391,0)</f>
        <v>0</v>
      </c>
      <c r="O3391" t="s">
        <v>56</v>
      </c>
      <c r="P3391" t="s">
        <v>57</v>
      </c>
      <c r="Q3391">
        <v>0</v>
      </c>
      <c r="R3391">
        <v>0</v>
      </c>
      <c r="S3391">
        <f>IF(I3391&gt;0, A3391, 0)</f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>ROUND(E3392*(1/(F3392/60)),0)</f>
        <v>2</v>
      </c>
      <c r="I3392" s="7">
        <f>IF(J3392=0, 0, (K3392-J3392)*1440)</f>
        <v>0</v>
      </c>
      <c r="J3392" s="11"/>
      <c r="K3392" s="11"/>
      <c r="L3392">
        <f>IF(I3392&gt;0, G3392, 0)</f>
        <v>0</v>
      </c>
      <c r="M3392" s="5">
        <f>IF(I3392=0,0,A3392+J3392)</f>
        <v>0</v>
      </c>
      <c r="N3392" s="5">
        <f>IF(I3392&gt;0,A3392+K3392,0)</f>
        <v>0</v>
      </c>
      <c r="O3392" t="s">
        <v>56</v>
      </c>
      <c r="P3392" t="s">
        <v>57</v>
      </c>
      <c r="Q3392">
        <v>0</v>
      </c>
      <c r="R3392">
        <v>0</v>
      </c>
      <c r="S3392">
        <f>IF(I3392&gt;0, A3392, 0)</f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>ROUND(E3393*(1/(F3393/60)),0)</f>
        <v>2</v>
      </c>
      <c r="I3393" s="7">
        <f>IF(J3393=0, 0, (K3393-J3393)*1440)</f>
        <v>0</v>
      </c>
      <c r="J3393" s="11"/>
      <c r="K3393" s="11"/>
      <c r="L3393">
        <f>IF(I3393&gt;0, G3393, 0)</f>
        <v>0</v>
      </c>
      <c r="M3393" s="5">
        <f>IF(I3393=0,0,A3393+J3393)</f>
        <v>0</v>
      </c>
      <c r="N3393" s="5">
        <f>IF(I3393&gt;0,A3393+K3393,0)</f>
        <v>0</v>
      </c>
      <c r="O3393" t="s">
        <v>56</v>
      </c>
      <c r="P3393" t="s">
        <v>57</v>
      </c>
      <c r="Q3393">
        <v>0</v>
      </c>
      <c r="R3393">
        <v>0</v>
      </c>
      <c r="S3393">
        <f>IF(I3393&gt;0, A3393, 0)</f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>ROUND(E3394*(1/(F3394/60)),0)</f>
        <v>2</v>
      </c>
      <c r="I3394" s="7">
        <f>IF(J3394=0, 0, (K3394-J3394)*1440)</f>
        <v>0</v>
      </c>
      <c r="J3394" s="11"/>
      <c r="K3394" s="11"/>
      <c r="L3394">
        <f>IF(I3394&gt;0, G3394, 0)</f>
        <v>0</v>
      </c>
      <c r="M3394" s="5">
        <f>IF(I3394=0,0,A3394+J3394)</f>
        <v>0</v>
      </c>
      <c r="N3394" s="5">
        <f>IF(I3394&gt;0,A3394+K3394,0)</f>
        <v>0</v>
      </c>
      <c r="O3394" t="s">
        <v>56</v>
      </c>
      <c r="P3394" t="s">
        <v>57</v>
      </c>
      <c r="Q3394">
        <v>0</v>
      </c>
      <c r="R3394">
        <v>0</v>
      </c>
      <c r="S3394">
        <f>IF(I3394&gt;0, A3394, 0)</f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>ROUND(E3395*(1/(F3395/60)),0)</f>
        <v>2</v>
      </c>
      <c r="I3395" s="7">
        <f>IF(J3395=0, 0, (K3395-J3395)*1440)</f>
        <v>0</v>
      </c>
      <c r="J3395" s="11"/>
      <c r="K3395" s="11"/>
      <c r="L3395">
        <f>IF(I3395&gt;0, G3395, 0)</f>
        <v>0</v>
      </c>
      <c r="M3395" s="5">
        <f>IF(I3395=0,0,A3395+J3395)</f>
        <v>0</v>
      </c>
      <c r="N3395" s="5">
        <f>IF(I3395&gt;0,A3395+K3395,0)</f>
        <v>0</v>
      </c>
      <c r="O3395" t="s">
        <v>56</v>
      </c>
      <c r="P3395" t="s">
        <v>57</v>
      </c>
      <c r="Q3395">
        <v>0</v>
      </c>
      <c r="R3395">
        <v>0</v>
      </c>
      <c r="S3395">
        <f>IF(I3395&gt;0, A3395, 0)</f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>ROUND(E3396*(1/(F3396/60)),0)</f>
        <v>0</v>
      </c>
      <c r="I3396" s="7">
        <f>IF(J3396=0, 0, (K3396-J3396)*1440)</f>
        <v>0</v>
      </c>
      <c r="J3396" s="11"/>
      <c r="K3396" s="11"/>
      <c r="L3396">
        <f>IF(I3396&gt;0, G3396, 0)</f>
        <v>0</v>
      </c>
      <c r="M3396" s="5">
        <f>IF(I3396=0,0,A3396+J3396)</f>
        <v>0</v>
      </c>
      <c r="N3396" s="5">
        <f>IF(I3396&gt;0,A3396+K3396,0)</f>
        <v>0</v>
      </c>
      <c r="O3396" t="s">
        <v>56</v>
      </c>
      <c r="P3396" t="s">
        <v>57</v>
      </c>
      <c r="Q3396">
        <v>0</v>
      </c>
      <c r="R3396">
        <v>0</v>
      </c>
      <c r="S3396">
        <f>IF(I3396&gt;0, A3396, 0)</f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>ROUND(E3397*(1/(F3397/60)),0)</f>
        <v>0</v>
      </c>
      <c r="I3397" s="7">
        <f>IF(J3397=0, 0, (K3397-J3397)*1440)</f>
        <v>0</v>
      </c>
      <c r="J3397" s="11"/>
      <c r="K3397" s="11"/>
      <c r="L3397">
        <f>IF(I3397&gt;0, G3397, 0)</f>
        <v>0</v>
      </c>
      <c r="M3397" s="5">
        <f>IF(I3397=0,0,A3397+J3397)</f>
        <v>0</v>
      </c>
      <c r="N3397" s="5">
        <f>IF(I3397&gt;0,A3397+K3397,0)</f>
        <v>0</v>
      </c>
      <c r="O3397" t="s">
        <v>56</v>
      </c>
      <c r="P3397" t="s">
        <v>57</v>
      </c>
      <c r="Q3397">
        <v>0</v>
      </c>
      <c r="R3397">
        <v>0</v>
      </c>
      <c r="S3397">
        <f>IF(I3397&gt;0, A3397, 0)</f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>ROUND(E3398*(1/(F3398/60)),0)</f>
        <v>0</v>
      </c>
      <c r="I3398" s="7">
        <f>IF(J3398=0, 0, (K3398-J3398)*1440)</f>
        <v>0</v>
      </c>
      <c r="J3398" s="11"/>
      <c r="K3398" s="11"/>
      <c r="L3398">
        <f>IF(I3398&gt;0, G3398, 0)</f>
        <v>0</v>
      </c>
      <c r="M3398" s="5">
        <f>IF(I3398=0,0,A3398+J3398)</f>
        <v>0</v>
      </c>
      <c r="N3398" s="5">
        <f>IF(I3398&gt;0,A3398+K3398,0)</f>
        <v>0</v>
      </c>
      <c r="O3398" t="s">
        <v>56</v>
      </c>
      <c r="P3398" t="s">
        <v>57</v>
      </c>
      <c r="Q3398">
        <v>0</v>
      </c>
      <c r="R3398">
        <v>0</v>
      </c>
      <c r="S3398">
        <f>IF(I3398&gt;0, A3398, 0)</f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>ROUND(E3399*(1/(F3399/60)),0)</f>
        <v>2</v>
      </c>
      <c r="I3399" s="7">
        <f>IF(J3399=0, 0, (K3399-J3399)*1440)</f>
        <v>0</v>
      </c>
      <c r="J3399" s="11"/>
      <c r="K3399" s="11"/>
      <c r="L3399">
        <f>IF(I3399&gt;0, G3399, 0)</f>
        <v>0</v>
      </c>
      <c r="M3399" s="5">
        <f>IF(I3399=0,0,A3399+J3399)</f>
        <v>0</v>
      </c>
      <c r="N3399" s="5">
        <f>IF(I3399&gt;0,A3399+K3399,0)</f>
        <v>0</v>
      </c>
      <c r="O3399" t="s">
        <v>56</v>
      </c>
      <c r="P3399" t="s">
        <v>57</v>
      </c>
      <c r="Q3399">
        <v>0</v>
      </c>
      <c r="R3399">
        <v>0</v>
      </c>
      <c r="S3399">
        <f>IF(I3399&gt;0, A3399, 0)</f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>ROUND(E3400*(1/(F3400/60)),0)</f>
        <v>2</v>
      </c>
      <c r="I3400" s="7">
        <f>IF(J3400=0, 0, (K3400-J3400)*1440)</f>
        <v>0</v>
      </c>
      <c r="J3400" s="11"/>
      <c r="K3400" s="11"/>
      <c r="L3400">
        <f>IF(I3400&gt;0, G3400, 0)</f>
        <v>0</v>
      </c>
      <c r="M3400" s="5">
        <f>IF(I3400=0,0,A3400+J3400)</f>
        <v>0</v>
      </c>
      <c r="N3400" s="5">
        <f>IF(I3400&gt;0,A3400+K3400,0)</f>
        <v>0</v>
      </c>
      <c r="O3400" t="s">
        <v>56</v>
      </c>
      <c r="P3400" t="s">
        <v>57</v>
      </c>
      <c r="Q3400">
        <v>0</v>
      </c>
      <c r="R3400">
        <v>0</v>
      </c>
      <c r="S3400">
        <f>IF(I3400&gt;0, A3400, 0)</f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>ROUND(E3401*(1/(F3401/60)),0)</f>
        <v>16</v>
      </c>
      <c r="I3401" s="7">
        <f>IF(J3401=0, 0, (K3401-J3401)*1440)</f>
        <v>0</v>
      </c>
      <c r="J3401" s="11"/>
      <c r="K3401" s="11"/>
      <c r="L3401">
        <f>IF(I3401&gt;0, G3401, 0)</f>
        <v>0</v>
      </c>
      <c r="M3401" s="5">
        <f>IF(I3401=0,0,A3401+J3401)</f>
        <v>0</v>
      </c>
      <c r="N3401" s="5">
        <f>IF(I3401&gt;0,A3401+K3401,0)</f>
        <v>0</v>
      </c>
      <c r="O3401" t="s">
        <v>56</v>
      </c>
      <c r="P3401" t="s">
        <v>57</v>
      </c>
      <c r="Q3401">
        <v>0</v>
      </c>
      <c r="R3401">
        <v>0</v>
      </c>
      <c r="S3401">
        <f>IF(I3401&gt;0, A3401, 0)</f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>ROUND(E3402*(1/(F3402/60)),0)</f>
        <v>12</v>
      </c>
      <c r="H3402" s="12">
        <f>F3402*(1/(G3402/60))</f>
        <v>100</v>
      </c>
      <c r="I3402" s="7">
        <f>IF(J3402=0, 0, (K3402-J3402)*1440)</f>
        <v>9.9999999999999645</v>
      </c>
      <c r="J3402" s="11">
        <v>0.46180555555555558</v>
      </c>
      <c r="K3402" s="11">
        <v>0.46875</v>
      </c>
      <c r="L3402">
        <f>IF(I3402&gt;0, G3402, 0)</f>
        <v>12</v>
      </c>
      <c r="M3402" s="5">
        <f>IF(I3402=0,0,A3402+J3402)</f>
        <v>45624.461805555555</v>
      </c>
      <c r="N3402" s="5">
        <f>IF(I3402&gt;0,A3402+K3402,0)</f>
        <v>45624.46875</v>
      </c>
      <c r="O3402" t="s">
        <v>56</v>
      </c>
      <c r="P3402" t="s">
        <v>57</v>
      </c>
      <c r="Q3402">
        <v>0</v>
      </c>
      <c r="R3402">
        <v>0</v>
      </c>
      <c r="S3402">
        <f>IF(I3402&gt;0, A3402, 0)</f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>ROUND(E3403*(1/(F3403/60)),0)</f>
        <v>12</v>
      </c>
      <c r="I3403" s="7">
        <f>IF(J3403=0, 0, (K3403-J3403)*1440)</f>
        <v>0</v>
      </c>
      <c r="L3403">
        <f>IF(I3403&gt;0, G3403, 0)</f>
        <v>0</v>
      </c>
      <c r="M3403" s="5">
        <f>IF(I3403=0,0,A3403+J3403)</f>
        <v>0</v>
      </c>
      <c r="N3403" s="5">
        <f>IF(I3403&gt;0,A3403+K3403,0)</f>
        <v>0</v>
      </c>
      <c r="O3403" t="s">
        <v>56</v>
      </c>
      <c r="P3403" t="s">
        <v>57</v>
      </c>
      <c r="Q3403">
        <v>0</v>
      </c>
      <c r="R3403">
        <v>0</v>
      </c>
      <c r="S3403">
        <f>IF(I3403&gt;0, A3403, 0)</f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>ROUND(E3404*(1/(F3404/60)),0)</f>
        <v>12</v>
      </c>
      <c r="I3404" s="7">
        <f>IF(J3404=0, 0, (K3404-J3404)*1440)</f>
        <v>0</v>
      </c>
      <c r="J3404" s="11"/>
      <c r="K3404" s="11"/>
      <c r="L3404">
        <f>IF(I3404&gt;0, G3404, 0)</f>
        <v>0</v>
      </c>
      <c r="M3404" s="5">
        <f>IF(I3404=0,0,A3404+J3404)</f>
        <v>0</v>
      </c>
      <c r="N3404" s="5">
        <f>IF(I3404&gt;0,A3404+K3404,0)</f>
        <v>0</v>
      </c>
      <c r="O3404" t="s">
        <v>56</v>
      </c>
      <c r="P3404" t="s">
        <v>57</v>
      </c>
      <c r="Q3404">
        <v>0</v>
      </c>
      <c r="R3404">
        <v>0</v>
      </c>
      <c r="S3404">
        <f>IF(I3404&gt;0, A3404, 0)</f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>ROUND(E3405*(1/(F3405/60)),0)</f>
        <v>12</v>
      </c>
      <c r="I3405" s="7">
        <f>IF(J3405=0, 0, (K3405-J3405)*1440)</f>
        <v>0</v>
      </c>
      <c r="J3405" s="11"/>
      <c r="K3405" s="11"/>
      <c r="L3405">
        <f>IF(I3405&gt;0, G3405, 0)</f>
        <v>0</v>
      </c>
      <c r="M3405" s="5">
        <f>IF(I3405=0,0,A3405+J3405)</f>
        <v>0</v>
      </c>
      <c r="N3405" s="5">
        <f>IF(I3405&gt;0,A3405+K3405,0)</f>
        <v>0</v>
      </c>
      <c r="O3405" t="s">
        <v>56</v>
      </c>
      <c r="P3405" t="s">
        <v>57</v>
      </c>
      <c r="Q3405">
        <v>0</v>
      </c>
      <c r="R3405">
        <v>0</v>
      </c>
      <c r="S3405">
        <f>IF(I3405&gt;0, A3405, 0)</f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>ROUND(E3406*(1/(F3406/60)),0)</f>
        <v>12</v>
      </c>
      <c r="I3406" s="7">
        <f>IF(J3406=0, 0, (K3406-J3406)*1440)</f>
        <v>0</v>
      </c>
      <c r="J3406" s="11"/>
      <c r="K3406" s="11"/>
      <c r="L3406">
        <f>IF(I3406&gt;0, G3406, 0)</f>
        <v>0</v>
      </c>
      <c r="M3406" s="5">
        <f>IF(I3406=0,0,A3406+J3406)</f>
        <v>0</v>
      </c>
      <c r="N3406" s="5">
        <f>IF(I3406&gt;0,A3406+K3406,0)</f>
        <v>0</v>
      </c>
      <c r="O3406" t="s">
        <v>56</v>
      </c>
      <c r="P3406" t="s">
        <v>57</v>
      </c>
      <c r="Q3406">
        <v>0</v>
      </c>
      <c r="R3406">
        <v>0</v>
      </c>
      <c r="S3406">
        <f>IF(I3406&gt;0, A3406, 0)</f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>ROUND(E3407*(1/(F3407/60)),0)</f>
        <v>10</v>
      </c>
      <c r="I3407" s="7">
        <f>IF(J3407=0, 0, (K3407-J3407)*1440)</f>
        <v>0</v>
      </c>
      <c r="J3407" s="11"/>
      <c r="K3407" s="11"/>
      <c r="L3407">
        <f>IF(I3407&gt;0, G3407, 0)</f>
        <v>0</v>
      </c>
      <c r="M3407" s="5">
        <f>IF(I3407=0,0,A3407+J3407)</f>
        <v>0</v>
      </c>
      <c r="N3407" s="5">
        <f>IF(I3407&gt;0,A3407+K3407,0)</f>
        <v>0</v>
      </c>
      <c r="O3407" t="s">
        <v>56</v>
      </c>
      <c r="P3407" t="s">
        <v>57</v>
      </c>
      <c r="Q3407">
        <v>0</v>
      </c>
      <c r="R3407">
        <v>0</v>
      </c>
      <c r="S3407">
        <f>IF(I3407&gt;0, A3407, 0)</f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>ROUND(E3408*(1/(F3408/60)),0)</f>
        <v>9</v>
      </c>
      <c r="I3408" s="7">
        <f>IF(J3408=0, 0, (K3408-J3408)*1440)</f>
        <v>0</v>
      </c>
      <c r="J3408" s="11"/>
      <c r="K3408" s="11"/>
      <c r="L3408">
        <f>IF(I3408&gt;0, G3408, 0)</f>
        <v>0</v>
      </c>
      <c r="M3408" s="5">
        <f>IF(I3408=0,0,A3408+J3408)</f>
        <v>0</v>
      </c>
      <c r="N3408" s="5">
        <f>IF(I3408&gt;0,A3408+K3408,0)</f>
        <v>0</v>
      </c>
      <c r="O3408" t="s">
        <v>56</v>
      </c>
      <c r="P3408" t="s">
        <v>57</v>
      </c>
      <c r="Q3408">
        <v>0</v>
      </c>
      <c r="R3408">
        <v>0</v>
      </c>
      <c r="S3408">
        <f>IF(I3408&gt;0, A3408, 0)</f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>ROUND(E3409*(1/(F3409/60)),0)</f>
        <v>9</v>
      </c>
      <c r="I3409" s="7">
        <f>IF(J3409=0, 0, (K3409-J3409)*1440)</f>
        <v>0</v>
      </c>
      <c r="J3409" s="11"/>
      <c r="K3409" s="11"/>
      <c r="L3409">
        <f>IF(I3409&gt;0, G3409, 0)</f>
        <v>0</v>
      </c>
      <c r="M3409" s="5">
        <f>IF(I3409=0,0,A3409+J3409)</f>
        <v>0</v>
      </c>
      <c r="N3409" s="5">
        <f>IF(I3409&gt;0,A3409+K3409,0)</f>
        <v>0</v>
      </c>
      <c r="O3409" t="s">
        <v>56</v>
      </c>
      <c r="P3409" t="s">
        <v>57</v>
      </c>
      <c r="Q3409">
        <v>0</v>
      </c>
      <c r="R3409">
        <v>0</v>
      </c>
      <c r="S3409">
        <f>IF(I3409&gt;0, A3409, 0)</f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>ROUND(E3410*(1/(F3410/60)),0)</f>
        <v>8</v>
      </c>
      <c r="I3410" s="7">
        <f>IF(J3410=0, 0, (K3410-J3410)*1440)</f>
        <v>0</v>
      </c>
      <c r="J3410" s="11"/>
      <c r="K3410" s="11"/>
      <c r="L3410">
        <f>IF(I3410&gt;0, G3410, 0)</f>
        <v>0</v>
      </c>
      <c r="M3410" s="5">
        <f>IF(I3410=0,0,A3410+J3410)</f>
        <v>0</v>
      </c>
      <c r="N3410" s="5">
        <f>IF(I3410&gt;0,A3410+K3410,0)</f>
        <v>0</v>
      </c>
      <c r="O3410" t="s">
        <v>56</v>
      </c>
      <c r="P3410" t="s">
        <v>57</v>
      </c>
      <c r="Q3410">
        <v>0</v>
      </c>
      <c r="R3410">
        <v>0</v>
      </c>
      <c r="S3410">
        <f>IF(I3410&gt;0, A3410, 0)</f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>ROUND(E3411*(1/(F3411/60)),0)</f>
        <v>8</v>
      </c>
      <c r="I3411" s="7">
        <f>IF(J3411=0, 0, (K3411-J3411)*1440)</f>
        <v>0</v>
      </c>
      <c r="J3411" s="11"/>
      <c r="K3411" s="11"/>
      <c r="L3411">
        <f>IF(I3411&gt;0, G3411, 0)</f>
        <v>0</v>
      </c>
      <c r="M3411" s="5">
        <f>IF(I3411=0,0,A3411+J3411)</f>
        <v>0</v>
      </c>
      <c r="N3411" s="5">
        <f>IF(I3411&gt;0,A3411+K3411,0)</f>
        <v>0</v>
      </c>
      <c r="O3411" t="s">
        <v>56</v>
      </c>
      <c r="P3411" t="s">
        <v>57</v>
      </c>
      <c r="Q3411">
        <v>0</v>
      </c>
      <c r="R3411">
        <v>0</v>
      </c>
      <c r="S3411">
        <f>IF(I3411&gt;0, A3411, 0)</f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>ROUND(E3412*(1/(F3412/60)),0)</f>
        <v>8</v>
      </c>
      <c r="I3412" s="7">
        <f>IF(J3412=0, 0, (K3412-J3412)*1440)</f>
        <v>44.999999999999922</v>
      </c>
      <c r="J3412" s="11">
        <v>0.4826388888888889</v>
      </c>
      <c r="K3412" s="11">
        <v>0.51388888888888884</v>
      </c>
      <c r="L3412">
        <f>IF(I3412&gt;0, G3412, 0)</f>
        <v>8</v>
      </c>
      <c r="M3412" s="5">
        <f>IF(I3412=0,0,A3412+J3412)</f>
        <v>45624.482638888891</v>
      </c>
      <c r="N3412" s="5">
        <f>IF(I3412&gt;0,A3412+K3412,0)</f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>IF(I3412&gt;0, A3412, 0)</f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>ROUND(E3413*(1/(F3413/60)),0)</f>
        <v>8</v>
      </c>
      <c r="I3413" s="7">
        <f>IF(J3413=0, 0, (K3413-J3413)*1440)</f>
        <v>40.000000000000014</v>
      </c>
      <c r="J3413" s="11">
        <v>0.625</v>
      </c>
      <c r="K3413" s="11">
        <v>0.65277777777777779</v>
      </c>
      <c r="L3413">
        <f>IF(I3413&gt;0, G3413, 0)</f>
        <v>8</v>
      </c>
      <c r="M3413" s="5">
        <f>IF(I3413=0,0,A3413+J3413)</f>
        <v>45624.625</v>
      </c>
      <c r="N3413" s="5">
        <f>IF(I3413&gt;0,A3413+K3413,0)</f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>IF(I3413&gt;0, A3413, 0)</f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>ROUND(E3414*(1/(F3414/60)),0)</f>
        <v>6</v>
      </c>
      <c r="I3414" s="7">
        <f>IF(J3414=0, 0, (K3414-J3414)*1440)</f>
        <v>0</v>
      </c>
      <c r="J3414" s="11"/>
      <c r="K3414" s="11"/>
      <c r="L3414">
        <f>IF(I3414&gt;0, G3414, 0)</f>
        <v>0</v>
      </c>
      <c r="M3414" s="5">
        <f>IF(I3414=0,0,A3414+J3414)</f>
        <v>0</v>
      </c>
      <c r="N3414" s="5">
        <f>IF(I3414&gt;0,A3414+K3414,0)</f>
        <v>0</v>
      </c>
      <c r="O3414" t="s">
        <v>56</v>
      </c>
      <c r="P3414" t="s">
        <v>57</v>
      </c>
      <c r="Q3414">
        <v>0</v>
      </c>
      <c r="R3414">
        <v>0</v>
      </c>
      <c r="S3414">
        <f>IF(I3414&gt;0, A3414, 0)</f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>ROUND(E3415*(1/(F3415/60)),0)</f>
        <v>6</v>
      </c>
      <c r="I3415" s="7">
        <f>IF(J3415=0, 0, (K3415-J3415)*1440)</f>
        <v>0</v>
      </c>
      <c r="J3415" s="11"/>
      <c r="K3415" s="11"/>
      <c r="L3415">
        <f>IF(I3415&gt;0, G3415, 0)</f>
        <v>0</v>
      </c>
      <c r="M3415" s="5">
        <f>IF(I3415=0,0,A3415+J3415)</f>
        <v>0</v>
      </c>
      <c r="N3415" s="5">
        <f>IF(I3415&gt;0,A3415+K3415,0)</f>
        <v>0</v>
      </c>
      <c r="O3415" t="s">
        <v>56</v>
      </c>
      <c r="P3415" t="s">
        <v>57</v>
      </c>
      <c r="Q3415">
        <v>0</v>
      </c>
      <c r="R3415">
        <v>0</v>
      </c>
      <c r="S3415">
        <f>IF(I3415&gt;0, A3415, 0)</f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>ROUND(E3416*(1/(F3416/60)),0)</f>
        <v>6</v>
      </c>
      <c r="I3416" s="7">
        <f>IF(J3416=0, 0, (K3416-J3416)*1440)</f>
        <v>0</v>
      </c>
      <c r="J3416" s="11"/>
      <c r="K3416" s="11"/>
      <c r="L3416">
        <f>IF(I3416&gt;0, G3416, 0)</f>
        <v>0</v>
      </c>
      <c r="M3416" s="5">
        <f>IF(I3416=0,0,A3416+J3416)</f>
        <v>0</v>
      </c>
      <c r="N3416" s="5">
        <f>IF(I3416&gt;0,A3416+K3416,0)</f>
        <v>0</v>
      </c>
      <c r="O3416" t="s">
        <v>56</v>
      </c>
      <c r="P3416" t="s">
        <v>57</v>
      </c>
      <c r="Q3416">
        <v>0</v>
      </c>
      <c r="R3416">
        <v>0</v>
      </c>
      <c r="S3416">
        <f>IF(I3416&gt;0, A3416, 0)</f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>ROUND(E3417*(1/(F3417/60)),0)</f>
        <v>6</v>
      </c>
      <c r="I3417" s="7">
        <f>IF(J3417=0, 0, (K3417-J3417)*1440)</f>
        <v>0</v>
      </c>
      <c r="J3417" s="11"/>
      <c r="K3417" s="11"/>
      <c r="L3417">
        <f>IF(I3417&gt;0, G3417, 0)</f>
        <v>0</v>
      </c>
      <c r="M3417" s="5">
        <f>IF(I3417=0,0,A3417+J3417)</f>
        <v>0</v>
      </c>
      <c r="N3417" s="5">
        <f>IF(I3417&gt;0,A3417+K3417,0)</f>
        <v>0</v>
      </c>
      <c r="O3417" t="s">
        <v>56</v>
      </c>
      <c r="P3417" t="s">
        <v>57</v>
      </c>
      <c r="Q3417">
        <v>0</v>
      </c>
      <c r="R3417">
        <v>0</v>
      </c>
      <c r="S3417">
        <f>IF(I3417&gt;0, A3417, 0)</f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>ROUND(E3418*(1/(F3418/60)),0)</f>
        <v>6</v>
      </c>
      <c r="I3418" s="7">
        <f>IF(J3418=0, 0, (K3418-J3418)*1440)</f>
        <v>0</v>
      </c>
      <c r="J3418" s="11"/>
      <c r="K3418" s="11"/>
      <c r="L3418">
        <f>IF(I3418&gt;0, G3418, 0)</f>
        <v>0</v>
      </c>
      <c r="M3418" s="5">
        <f>IF(I3418=0,0,A3418+J3418)</f>
        <v>0</v>
      </c>
      <c r="N3418" s="5">
        <f>IF(I3418&gt;0,A3418+K3418,0)</f>
        <v>0</v>
      </c>
      <c r="O3418" t="s">
        <v>56</v>
      </c>
      <c r="P3418" t="s">
        <v>57</v>
      </c>
      <c r="Q3418">
        <v>0</v>
      </c>
      <c r="R3418">
        <v>0</v>
      </c>
      <c r="S3418">
        <f>IF(I3418&gt;0, A3418, 0)</f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>ROUND(E3419*(1/(F3419/60)),0)</f>
        <v>6</v>
      </c>
      <c r="I3419" s="13">
        <f>IF(J3419=0, 0, (K3419-J3419)*1440)</f>
        <v>75.000000000000057</v>
      </c>
      <c r="J3419" s="11">
        <v>0.57291666666666663</v>
      </c>
      <c r="K3419" s="11">
        <v>0.625</v>
      </c>
      <c r="L3419">
        <f>IF(I3419&gt;0, G3419, 0)</f>
        <v>6</v>
      </c>
      <c r="M3419" s="5">
        <f>IF(I3419=0,0,A3419+J3419)</f>
        <v>45624.572916666664</v>
      </c>
      <c r="N3419" s="5">
        <f>IF(I3419&gt;0,A3419+K3419,0)</f>
        <v>45624.625</v>
      </c>
      <c r="O3419" t="s">
        <v>56</v>
      </c>
      <c r="P3419" t="s">
        <v>57</v>
      </c>
      <c r="Q3419">
        <v>0</v>
      </c>
      <c r="R3419">
        <v>0</v>
      </c>
      <c r="S3419">
        <f>IF(I3419&gt;0, A3419, 0)</f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>ROUND(E3420*(1/(F3420/60)),0)</f>
        <v>5</v>
      </c>
      <c r="I3420" s="7">
        <f>IF(J3420=0, 0, (K3420-J3420)*1440)</f>
        <v>295.00000000000006</v>
      </c>
      <c r="J3420" s="11">
        <v>0.79166666666666663</v>
      </c>
      <c r="K3420" s="11">
        <v>0.99652777777777779</v>
      </c>
      <c r="L3420">
        <f>IF(I3420&gt;0, G3420, 0)</f>
        <v>5</v>
      </c>
      <c r="M3420" s="5">
        <f>IF(I3420=0,0,A3420+J3420)</f>
        <v>45624.791666666664</v>
      </c>
      <c r="N3420" s="5">
        <f>IF(I3420&gt;0,A3420+K3420,0)</f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>IF(I3420&gt;0, A3420, 0)</f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>ROUND(E3421*(1/(F3421/60)),0)</f>
        <v>5</v>
      </c>
      <c r="I3421" s="7">
        <f>IF(J3421=0, 0, (K3421-J3421)*1440)</f>
        <v>24.999999999999993</v>
      </c>
      <c r="J3421" s="11">
        <v>0.36458333333333331</v>
      </c>
      <c r="K3421" s="11">
        <v>0.38194444444444442</v>
      </c>
      <c r="L3421">
        <f>IF(I3421&gt;0, G3421, 0)</f>
        <v>5</v>
      </c>
      <c r="M3421" s="5">
        <f>IF(I3421=0,0,A3421+J3421)</f>
        <v>45624.364583333336</v>
      </c>
      <c r="N3421" s="5">
        <f>IF(I3421&gt;0,A3421+K3421,0)</f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>IF(I3421&gt;0, A3421, 0)</f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>ROUND(E3422*(1/(F3422/60)),0)</f>
        <v>5</v>
      </c>
      <c r="I3422" s="7">
        <f>IF(J3422=0, 0, (K3422-J3422)*1440)</f>
        <v>0</v>
      </c>
      <c r="J3422" s="11"/>
      <c r="K3422" s="11"/>
      <c r="L3422">
        <f>IF(I3422&gt;0, G3422, 0)</f>
        <v>0</v>
      </c>
      <c r="M3422" s="5">
        <f>IF(I3422=0,0,A3422+J3422)</f>
        <v>0</v>
      </c>
      <c r="N3422" s="5">
        <f>IF(I3422&gt;0,A3422+K3422,0)</f>
        <v>0</v>
      </c>
      <c r="O3422" t="s">
        <v>56</v>
      </c>
      <c r="P3422" t="s">
        <v>57</v>
      </c>
      <c r="Q3422">
        <v>0</v>
      </c>
      <c r="R3422">
        <v>0</v>
      </c>
      <c r="S3422">
        <f>IF(I3422&gt;0, A3422, 0)</f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>ROUND(E3423*(1/(F3423/60)),0)</f>
        <v>5</v>
      </c>
      <c r="I3423" s="7">
        <f>IF(J3423=0, 0, (K3423-J3423)*1440)</f>
        <v>0</v>
      </c>
      <c r="L3423">
        <f>IF(I3423&gt;0, G3423, 0)</f>
        <v>0</v>
      </c>
      <c r="M3423" s="5">
        <f>IF(I3423=0,0,A3423+J3423)</f>
        <v>0</v>
      </c>
      <c r="N3423" s="5">
        <f>IF(I3423&gt;0,A3423+K3423,0)</f>
        <v>0</v>
      </c>
      <c r="O3423" t="s">
        <v>56</v>
      </c>
      <c r="P3423" t="s">
        <v>57</v>
      </c>
      <c r="Q3423">
        <v>0</v>
      </c>
      <c r="R3423">
        <v>0</v>
      </c>
      <c r="S3423">
        <f>IF(I3423&gt;0, A3423, 0)</f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>ROUND(E3424*(1/(F3424/60)),0)</f>
        <v>4</v>
      </c>
      <c r="I3424" s="7">
        <f>IF(J3424=0, 0, (K3424-J3424)*1440)</f>
        <v>0</v>
      </c>
      <c r="J3424" s="11"/>
      <c r="K3424" s="11"/>
      <c r="L3424">
        <f>IF(I3424&gt;0, G3424, 0)</f>
        <v>0</v>
      </c>
      <c r="M3424" s="5">
        <f>IF(I3424=0,0,A3424+J3424)</f>
        <v>0</v>
      </c>
      <c r="N3424" s="5">
        <f>IF(I3424&gt;0,A3424+K3424,0)</f>
        <v>0</v>
      </c>
      <c r="O3424" t="s">
        <v>56</v>
      </c>
      <c r="P3424" t="s">
        <v>57</v>
      </c>
      <c r="Q3424">
        <v>0</v>
      </c>
      <c r="R3424">
        <v>0</v>
      </c>
      <c r="S3424">
        <f>IF(I3424&gt;0, A3424, 0)</f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>ROUND(E3425*(1/(F3425/60)),0)</f>
        <v>4</v>
      </c>
      <c r="I3425" s="7">
        <f>IF(J3425=0, 0, (K3425-J3425)*1440)</f>
        <v>79.999999999999957</v>
      </c>
      <c r="J3425" s="11">
        <v>0.40277777777777779</v>
      </c>
      <c r="K3425" s="11">
        <v>0.45833333333333331</v>
      </c>
      <c r="L3425">
        <f>IF(I3425&gt;0, G3425, 0)</f>
        <v>4</v>
      </c>
      <c r="M3425" s="5">
        <f>IF(I3425=0,0,A3425+J3425)</f>
        <v>45624.402777777781</v>
      </c>
      <c r="N3425" s="5">
        <f>IF(I3425&gt;0,A3425+K3425,0)</f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>IF(I3425&gt;0, A3425, 0)</f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>ROUND(E3426*(1/(F3426/60)),0)</f>
        <v>4</v>
      </c>
      <c r="I3426" s="7">
        <f>IF(J3426=0, 0, (K3426-J3426)*1440)</f>
        <v>0</v>
      </c>
      <c r="J3426" s="11"/>
      <c r="K3426" s="11"/>
      <c r="L3426">
        <f>IF(I3426&gt;0, G3426, 0)</f>
        <v>0</v>
      </c>
      <c r="M3426" s="5">
        <f>IF(I3426=0,0,A3426+J3426)</f>
        <v>0</v>
      </c>
      <c r="N3426" s="5">
        <f>IF(I3426&gt;0,A3426+K3426,0)</f>
        <v>0</v>
      </c>
      <c r="O3426" t="s">
        <v>56</v>
      </c>
      <c r="P3426" t="s">
        <v>57</v>
      </c>
      <c r="Q3426">
        <v>0</v>
      </c>
      <c r="R3426">
        <v>0</v>
      </c>
      <c r="S3426">
        <f>IF(I3426&gt;0, A3426, 0)</f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>ROUND(E3427*(1/(F3427/60)),0)</f>
        <v>4</v>
      </c>
      <c r="I3427" s="7">
        <f>IF(J3427=0, 0, (K3427-J3427)*1440)</f>
        <v>0</v>
      </c>
      <c r="J3427" s="11"/>
      <c r="K3427" s="11"/>
      <c r="L3427">
        <f>IF(I3427&gt;0, G3427, 0)</f>
        <v>0</v>
      </c>
      <c r="M3427" s="5">
        <f>IF(I3427=0,0,A3427+J3427)</f>
        <v>0</v>
      </c>
      <c r="N3427" s="5">
        <f>IF(I3427&gt;0,A3427+K3427,0)</f>
        <v>0</v>
      </c>
      <c r="O3427" t="s">
        <v>56</v>
      </c>
      <c r="P3427" t="s">
        <v>57</v>
      </c>
      <c r="Q3427">
        <v>0</v>
      </c>
      <c r="R3427">
        <v>0</v>
      </c>
      <c r="S3427">
        <f>IF(I3427&gt;0, A3427, 0)</f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>ROUND(E3428*(1/(F3428/60)),0)</f>
        <v>4</v>
      </c>
      <c r="I3428" s="7">
        <f>IF(J3428=0, 0, (K3428-J3428)*1440)</f>
        <v>0</v>
      </c>
      <c r="J3428" s="11"/>
      <c r="K3428" s="11"/>
      <c r="L3428">
        <f>IF(I3428&gt;0, G3428, 0)</f>
        <v>0</v>
      </c>
      <c r="M3428" s="5">
        <f>IF(I3428=0,0,A3428+J3428)</f>
        <v>0</v>
      </c>
      <c r="N3428" s="5">
        <f>IF(I3428&gt;0,A3428+K3428,0)</f>
        <v>0</v>
      </c>
      <c r="O3428" t="s">
        <v>56</v>
      </c>
      <c r="P3428" t="s">
        <v>57</v>
      </c>
      <c r="Q3428">
        <v>0</v>
      </c>
      <c r="R3428">
        <v>0</v>
      </c>
      <c r="S3428">
        <f>IF(I3428&gt;0, A3428, 0)</f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>ROUND(E3429*(1/(F3429/60)),0)</f>
        <v>4</v>
      </c>
      <c r="I3429" s="7">
        <f>IF(J3429=0, 0, (K3429-J3429)*1440)</f>
        <v>0</v>
      </c>
      <c r="J3429" s="11"/>
      <c r="K3429" s="11"/>
      <c r="L3429">
        <f>IF(I3429&gt;0, G3429, 0)</f>
        <v>0</v>
      </c>
      <c r="M3429" s="5">
        <f>IF(I3429=0,0,A3429+J3429)</f>
        <v>0</v>
      </c>
      <c r="N3429" s="5">
        <f>IF(I3429&gt;0,A3429+K3429,0)</f>
        <v>0</v>
      </c>
      <c r="O3429" t="s">
        <v>56</v>
      </c>
      <c r="P3429" t="s">
        <v>57</v>
      </c>
      <c r="Q3429">
        <v>0</v>
      </c>
      <c r="R3429">
        <v>0</v>
      </c>
      <c r="S3429">
        <f>IF(I3429&gt;0, A3429, 0)</f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>ROUND(E3430*(1/(F3430/60)),0)</f>
        <v>3</v>
      </c>
      <c r="I3430" s="7">
        <f>IF(J3430=0, 0, (K3430-J3430)*1440)</f>
        <v>0</v>
      </c>
      <c r="L3430">
        <f>IF(I3430&gt;0, G3430, 0)</f>
        <v>0</v>
      </c>
      <c r="M3430" s="5">
        <f>IF(I3430=0,0,A3430+J3430)</f>
        <v>0</v>
      </c>
      <c r="N3430" s="5">
        <f>IF(I3430&gt;0,A3430+K3430,0)</f>
        <v>0</v>
      </c>
      <c r="O3430" t="s">
        <v>56</v>
      </c>
      <c r="P3430" t="s">
        <v>57</v>
      </c>
      <c r="Q3430">
        <v>0</v>
      </c>
      <c r="R3430">
        <v>0</v>
      </c>
      <c r="S3430">
        <f>IF(I3430&gt;0, A3430, 0)</f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>ROUND(E3431*(1/(F3431/60)),0)</f>
        <v>3</v>
      </c>
      <c r="I3431" s="7">
        <f>IF(J3431=0, 0, (K3431-J3431)*1440)</f>
        <v>0</v>
      </c>
      <c r="J3431" s="11"/>
      <c r="K3431" s="11"/>
      <c r="L3431">
        <f>IF(I3431&gt;0, G3431, 0)</f>
        <v>0</v>
      </c>
      <c r="M3431" s="5">
        <f>IF(I3431=0,0,A3431+J3431)</f>
        <v>0</v>
      </c>
      <c r="N3431" s="5">
        <f>IF(I3431&gt;0,A3431+K3431,0)</f>
        <v>0</v>
      </c>
      <c r="O3431" t="s">
        <v>56</v>
      </c>
      <c r="P3431" t="s">
        <v>57</v>
      </c>
      <c r="Q3431">
        <v>0</v>
      </c>
      <c r="R3431">
        <v>0</v>
      </c>
      <c r="S3431">
        <f>IF(I3431&gt;0, A3431, 0)</f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>ROUND(E3432*(1/(F3432/60)),0)</f>
        <v>3</v>
      </c>
      <c r="I3432" s="7">
        <f>IF(J3432=0, 0, (K3432-J3432)*1440)</f>
        <v>0</v>
      </c>
      <c r="J3432" s="11"/>
      <c r="K3432" s="11"/>
      <c r="L3432">
        <f>IF(I3432&gt;0, G3432, 0)</f>
        <v>0</v>
      </c>
      <c r="M3432" s="5">
        <f>IF(I3432=0,0,A3432+J3432)</f>
        <v>0</v>
      </c>
      <c r="N3432" s="5">
        <f>IF(I3432&gt;0,A3432+K3432,0)</f>
        <v>0</v>
      </c>
      <c r="O3432" t="s">
        <v>56</v>
      </c>
      <c r="P3432" t="s">
        <v>57</v>
      </c>
      <c r="Q3432">
        <v>0</v>
      </c>
      <c r="R3432">
        <v>0</v>
      </c>
      <c r="S3432">
        <f>IF(I3432&gt;0, A3432, 0)</f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>ROUND(E3433*(1/(F3433/60)),0)</f>
        <v>3</v>
      </c>
      <c r="I3433" s="7">
        <f>IF(J3433=0, 0, (K3433-J3433)*1440)</f>
        <v>0</v>
      </c>
      <c r="J3433" s="11"/>
      <c r="K3433" s="11"/>
      <c r="L3433">
        <f>IF(I3433&gt;0, G3433, 0)</f>
        <v>0</v>
      </c>
      <c r="M3433" s="5">
        <f>IF(I3433=0,0,A3433+J3433)</f>
        <v>0</v>
      </c>
      <c r="N3433" s="5">
        <f>IF(I3433&gt;0,A3433+K3433,0)</f>
        <v>0</v>
      </c>
      <c r="O3433" t="s">
        <v>56</v>
      </c>
      <c r="P3433" t="s">
        <v>57</v>
      </c>
      <c r="Q3433">
        <v>0</v>
      </c>
      <c r="R3433">
        <v>0</v>
      </c>
      <c r="S3433">
        <f>IF(I3433&gt;0, A3433, 0)</f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>ROUND(E3434*(1/(F3434/60)),0)</f>
        <v>2</v>
      </c>
      <c r="I3434" s="7">
        <f>IF(J3434=0, 0, (K3434-J3434)*1440)</f>
        <v>0</v>
      </c>
      <c r="J3434" s="11"/>
      <c r="K3434" s="11"/>
      <c r="L3434">
        <f>IF(I3434&gt;0, G3434, 0)</f>
        <v>0</v>
      </c>
      <c r="M3434" s="5">
        <f>IF(I3434=0,0,A3434+J3434)</f>
        <v>0</v>
      </c>
      <c r="N3434" s="5">
        <f>IF(I3434&gt;0,A3434+K3434,0)</f>
        <v>0</v>
      </c>
      <c r="O3434" t="s">
        <v>56</v>
      </c>
      <c r="P3434" t="s">
        <v>57</v>
      </c>
      <c r="Q3434">
        <v>0</v>
      </c>
      <c r="R3434">
        <v>0</v>
      </c>
      <c r="S3434">
        <f>IF(I3434&gt;0, A3434, 0)</f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>ROUND(E3435*(1/(F3435/60)),0)</f>
        <v>2</v>
      </c>
      <c r="I3435" s="7">
        <f>IF(J3435=0, 0, (K3435-J3435)*1440)</f>
        <v>0</v>
      </c>
      <c r="J3435" s="11"/>
      <c r="K3435" s="11"/>
      <c r="L3435">
        <f>IF(I3435&gt;0, G3435, 0)</f>
        <v>0</v>
      </c>
      <c r="M3435" s="5">
        <f>IF(I3435=0,0,A3435+J3435)</f>
        <v>0</v>
      </c>
      <c r="N3435" s="5">
        <f>IF(I3435&gt;0,A3435+K3435,0)</f>
        <v>0</v>
      </c>
      <c r="O3435" t="s">
        <v>56</v>
      </c>
      <c r="P3435" t="s">
        <v>57</v>
      </c>
      <c r="Q3435">
        <v>0</v>
      </c>
      <c r="R3435">
        <v>0</v>
      </c>
      <c r="S3435">
        <f>IF(I3435&gt;0, A3435, 0)</f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>ROUND(E3436*(1/(F3436/60)),0)</f>
        <v>2</v>
      </c>
      <c r="I3436" s="7">
        <f>IF(J3436=0, 0, (K3436-J3436)*1440)</f>
        <v>64.999999999999929</v>
      </c>
      <c r="J3436" s="11">
        <v>0.625</v>
      </c>
      <c r="K3436" s="11">
        <v>0.67013888888888884</v>
      </c>
      <c r="L3436">
        <f>IF(I3436&gt;0, G3436, 0)</f>
        <v>2</v>
      </c>
      <c r="M3436" s="5">
        <f>IF(I3436=0,0,A3436+J3436)</f>
        <v>45624.625</v>
      </c>
      <c r="N3436" s="5">
        <f>IF(I3436&gt;0,A3436+K3436,0)</f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>IF(I3436&gt;0, A3436, 0)</f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>ROUND(E3437*(1/(F3437/60)),0)</f>
        <v>2</v>
      </c>
      <c r="I3437" s="7">
        <f>IF(J3437=0, 0, (K3437-J3437)*1440)</f>
        <v>119.99999999999989</v>
      </c>
      <c r="J3437" s="11">
        <v>0.70833333333333337</v>
      </c>
      <c r="K3437" s="11">
        <v>0.79166666666666663</v>
      </c>
      <c r="L3437">
        <f>IF(I3437&gt;0, G3437, 0)</f>
        <v>2</v>
      </c>
      <c r="M3437" s="5">
        <f>IF(I3437=0,0,A3437+J3437)</f>
        <v>45624.708333333336</v>
      </c>
      <c r="N3437" s="5">
        <f>IF(I3437&gt;0,A3437+K3437,0)</f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>IF(I3437&gt;0, A3437, 0)</f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>ROUND(E3438*(1/(F3438/60)),0)</f>
        <v>2</v>
      </c>
      <c r="I3438" s="7">
        <f>IF(J3438=0, 0, (K3438-J3438)*1440)</f>
        <v>0</v>
      </c>
      <c r="J3438" s="11"/>
      <c r="K3438" s="11"/>
      <c r="L3438">
        <f>IF(I3438&gt;0, G3438, 0)</f>
        <v>0</v>
      </c>
      <c r="M3438" s="5">
        <f>IF(I3438=0,0,A3438+J3438)</f>
        <v>0</v>
      </c>
      <c r="N3438" s="5">
        <f>IF(I3438&gt;0,A3438+K3438,0)</f>
        <v>0</v>
      </c>
      <c r="O3438" t="s">
        <v>56</v>
      </c>
      <c r="P3438" t="s">
        <v>57</v>
      </c>
      <c r="Q3438">
        <v>0</v>
      </c>
      <c r="R3438">
        <v>0</v>
      </c>
      <c r="S3438">
        <f>IF(I3438&gt;0, A3438, 0)</f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>ROUND(E3439*(1/(F3439/60)),0)</f>
        <v>2</v>
      </c>
      <c r="I3439" s="7">
        <f>IF(J3439=0, 0, (K3439-J3439)*1440)</f>
        <v>0</v>
      </c>
      <c r="J3439" s="11"/>
      <c r="K3439" s="11"/>
      <c r="L3439">
        <f>IF(I3439&gt;0, G3439, 0)</f>
        <v>0</v>
      </c>
      <c r="M3439" s="5">
        <f>IF(I3439=0,0,A3439+J3439)</f>
        <v>0</v>
      </c>
      <c r="N3439" s="5">
        <f>IF(I3439&gt;0,A3439+K3439,0)</f>
        <v>0</v>
      </c>
      <c r="O3439" t="s">
        <v>56</v>
      </c>
      <c r="P3439" t="s">
        <v>57</v>
      </c>
      <c r="Q3439">
        <v>0</v>
      </c>
      <c r="R3439">
        <v>0</v>
      </c>
      <c r="S3439">
        <f>IF(I3439&gt;0, A3439, 0)</f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>ROUND(E3440*(1/(F3440/60)),0)</f>
        <v>2</v>
      </c>
      <c r="I3440" s="7">
        <f>IF(J3440=0, 0, (K3440-J3440)*1440)</f>
        <v>0</v>
      </c>
      <c r="J3440" s="11"/>
      <c r="K3440" s="11"/>
      <c r="L3440">
        <f>IF(I3440&gt;0, G3440, 0)</f>
        <v>0</v>
      </c>
      <c r="M3440" s="5">
        <f>IF(I3440=0,0,A3440+J3440)</f>
        <v>0</v>
      </c>
      <c r="N3440" s="5">
        <f>IF(I3440&gt;0,A3440+K3440,0)</f>
        <v>0</v>
      </c>
      <c r="O3440" t="s">
        <v>56</v>
      </c>
      <c r="P3440" t="s">
        <v>57</v>
      </c>
      <c r="Q3440">
        <v>0</v>
      </c>
      <c r="R3440">
        <v>0</v>
      </c>
      <c r="S3440">
        <f>IF(I3440&gt;0, A3440, 0)</f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>ROUND(E3441*(1/(F3441/60)),0)</f>
        <v>2</v>
      </c>
      <c r="I3441" s="7">
        <f>IF(J3441=0, 0, (K3441-J3441)*1440)</f>
        <v>0</v>
      </c>
      <c r="J3441" s="11"/>
      <c r="K3441" s="11"/>
      <c r="L3441">
        <f>IF(I3441&gt;0, G3441, 0)</f>
        <v>0</v>
      </c>
      <c r="M3441" s="5">
        <f>IF(I3441=0,0,A3441+J3441)</f>
        <v>0</v>
      </c>
      <c r="N3441" s="5">
        <f>IF(I3441&gt;0,A3441+K3441,0)</f>
        <v>0</v>
      </c>
      <c r="O3441" t="s">
        <v>56</v>
      </c>
      <c r="P3441" t="s">
        <v>57</v>
      </c>
      <c r="Q3441">
        <v>0</v>
      </c>
      <c r="R3441">
        <v>0</v>
      </c>
      <c r="S3441">
        <f>IF(I3441&gt;0, A3441, 0)</f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>ROUND(E3442*(1/(F3442/60)),0)</f>
        <v>2</v>
      </c>
      <c r="I3442" s="7">
        <f>IF(J3442=0, 0, (K3442-J3442)*1440)</f>
        <v>20.000000000000007</v>
      </c>
      <c r="J3442" s="11">
        <v>0.35069444444444442</v>
      </c>
      <c r="K3442" s="11">
        <v>0.36458333333333331</v>
      </c>
      <c r="L3442">
        <f>IF(I3442&gt;0, G3442, 0)</f>
        <v>2</v>
      </c>
      <c r="M3442" s="5">
        <f>IF(I3442=0,0,A3442+J3442)</f>
        <v>45624.350694444445</v>
      </c>
      <c r="N3442" s="5">
        <f>IF(I3442&gt;0,A3442+K3442,0)</f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>IF(I3442&gt;0, A3442, 0)</f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>ROUND(E3443*(1/(F3443/60)),0)</f>
        <v>2</v>
      </c>
      <c r="I3443" s="7">
        <f>IF(J3443=0, 0, (K3443-J3443)*1440)</f>
        <v>34.999999999999872</v>
      </c>
      <c r="J3443" s="11">
        <v>0.54861111111111116</v>
      </c>
      <c r="K3443" s="11">
        <v>0.57291666666666663</v>
      </c>
      <c r="L3443">
        <f>IF(I3443&gt;0, G3443, 0)</f>
        <v>2</v>
      </c>
      <c r="M3443" s="5">
        <f>IF(I3443=0,0,A3443+J3443)</f>
        <v>45624.548611111109</v>
      </c>
      <c r="N3443" s="5">
        <f>IF(I3443&gt;0,A3443+K3443,0)</f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>IF(I3443&gt;0, A3443, 0)</f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>ROUND(E3444*(1/(F3444/60)),0)</f>
        <v>2</v>
      </c>
      <c r="I3444" s="7">
        <f>IF(J3444=0, 0, (K3444-J3444)*1440)</f>
        <v>89.999999999999915</v>
      </c>
      <c r="J3444" s="11">
        <v>0.47916666666666669</v>
      </c>
      <c r="K3444" s="11">
        <v>0.54166666666666663</v>
      </c>
      <c r="L3444">
        <f>IF(I3444&gt;0, G3444, 0)</f>
        <v>2</v>
      </c>
      <c r="M3444" s="5">
        <f>IF(I3444=0,0,A3444+J3444)</f>
        <v>45624.479166666664</v>
      </c>
      <c r="N3444" s="5">
        <f>IF(I3444&gt;0,A3444+K3444,0)</f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>IF(I3444&gt;0, A3444, 0)</f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>ROUND(E3445*(1/(F3445/60)),0)</f>
        <v>0</v>
      </c>
      <c r="I3445" s="7">
        <f>IF(J3445=0, 0, (K3445-J3445)*1440)</f>
        <v>4.9999999999999822</v>
      </c>
      <c r="J3445" s="11">
        <v>0.52777777777777779</v>
      </c>
      <c r="K3445" s="11">
        <v>0.53125</v>
      </c>
      <c r="L3445">
        <f>IF(I3445&gt;0, G3445, 0)</f>
        <v>0</v>
      </c>
      <c r="M3445" s="5">
        <f>IF(I3445=0,0,A3445+J3445)</f>
        <v>45624.527777777781</v>
      </c>
      <c r="N3445" s="5">
        <f>IF(I3445&gt;0,A3445+K3445,0)</f>
        <v>45624.53125</v>
      </c>
      <c r="O3445" t="s">
        <v>56</v>
      </c>
      <c r="P3445" t="s">
        <v>57</v>
      </c>
      <c r="Q3445">
        <v>0</v>
      </c>
      <c r="R3445">
        <v>0</v>
      </c>
      <c r="S3445">
        <f>IF(I3445&gt;0, A3445, 0)</f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>ROUND(E3446*(1/(F3446/60)),0)</f>
        <v>0</v>
      </c>
      <c r="I3446" s="7">
        <f>IF(J3446=0, 0, (K3446-J3446)*1440)</f>
        <v>0</v>
      </c>
      <c r="J3446" s="11"/>
      <c r="K3446" s="11"/>
      <c r="L3446">
        <f>IF(I3446&gt;0, G3446, 0)</f>
        <v>0</v>
      </c>
      <c r="M3446" s="5">
        <f>IF(I3446=0,0,A3446+J3446)</f>
        <v>0</v>
      </c>
      <c r="N3446" s="5">
        <f>IF(I3446&gt;0,A3446+K3446,0)</f>
        <v>0</v>
      </c>
      <c r="O3446" t="s">
        <v>56</v>
      </c>
      <c r="P3446" t="s">
        <v>57</v>
      </c>
      <c r="Q3446">
        <v>0</v>
      </c>
      <c r="R3446">
        <v>0</v>
      </c>
      <c r="S3446">
        <f>IF(I3446&gt;0, A3446, 0)</f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>ROUND(E3447*(1/(F3447/60)),0)</f>
        <v>0</v>
      </c>
      <c r="I3447" s="7">
        <f>IF(J3447=0, 0, (K3447-J3447)*1440)</f>
        <v>9.9999999999999645</v>
      </c>
      <c r="J3447" s="11">
        <v>0.34027777777777779</v>
      </c>
      <c r="K3447" s="11">
        <v>0.34722222222222221</v>
      </c>
      <c r="L3447">
        <f>IF(I3447&gt;0, G3447, 0)</f>
        <v>0</v>
      </c>
      <c r="M3447" s="5">
        <f>IF(I3447=0,0,A3447+J3447)</f>
        <v>45624.340277777781</v>
      </c>
      <c r="N3447" s="5">
        <f>IF(I3447&gt;0,A3447+K3447,0)</f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>IF(I3447&gt;0, A3447, 0)</f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>ROUND(E3448*(1/(F3448/60)),0)</f>
        <v>16</v>
      </c>
      <c r="I3448" s="7">
        <f>IF(J3448=0, 0, (K3448-J3448)*1440)</f>
        <v>0</v>
      </c>
      <c r="J3448" s="11"/>
      <c r="K3448" s="11"/>
      <c r="L3448">
        <f>IF(I3448&gt;0, G3448, 0)</f>
        <v>0</v>
      </c>
      <c r="M3448" s="5">
        <f>IF(I3448=0,0,A3448+J3448)</f>
        <v>0</v>
      </c>
      <c r="N3448" s="5">
        <f>IF(I3448&gt;0,A3448+K3448,0)</f>
        <v>0</v>
      </c>
      <c r="O3448" t="s">
        <v>56</v>
      </c>
      <c r="P3448" t="s">
        <v>57</v>
      </c>
      <c r="Q3448">
        <v>0</v>
      </c>
      <c r="R3448">
        <v>0</v>
      </c>
      <c r="S3448">
        <f>IF(I3448&gt;0, A3448, 0)</f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>ROUND(E3449*(1/(F3449/60)),0)</f>
        <v>12</v>
      </c>
      <c r="H3449" s="12">
        <f>F3449*(1/(G3449/60))</f>
        <v>100</v>
      </c>
      <c r="I3449" s="7">
        <f>IF(J3449=0, 0, (K3449-J3449)*1440)</f>
        <v>10.000000000000124</v>
      </c>
      <c r="J3449" s="11">
        <v>0.57291666666666663</v>
      </c>
      <c r="K3449" s="11">
        <v>0.57986111111111116</v>
      </c>
      <c r="L3449">
        <f>IF(I3449&gt;0, G3449, 0)</f>
        <v>12</v>
      </c>
      <c r="M3449" s="5">
        <f>IF(I3449=0,0,A3449+J3449)</f>
        <v>45625.572916666664</v>
      </c>
      <c r="N3449" s="5">
        <f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>ROUND(E3450*(1/(F3450/60)),0)</f>
        <v>12</v>
      </c>
      <c r="I3450" s="7">
        <f>IF(J3450=0, 0, (K3450-J3450)*1440)</f>
        <v>0</v>
      </c>
      <c r="L3450">
        <f>IF(I3450&gt;0, G3450, 0)</f>
        <v>0</v>
      </c>
      <c r="M3450" s="5">
        <f>IF(I3450=0,0,A3450+J3450)</f>
        <v>0</v>
      </c>
      <c r="N3450" s="5">
        <f>IF(I3450&gt;0,A3450+K3450,0)</f>
        <v>0</v>
      </c>
      <c r="O3450" t="s">
        <v>56</v>
      </c>
      <c r="P3450" t="s">
        <v>57</v>
      </c>
      <c r="Q3450">
        <v>0</v>
      </c>
      <c r="R3450">
        <v>0</v>
      </c>
      <c r="S3450">
        <f>IF(I3450&gt;0, A3450, 0)</f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>ROUND(E3451*(1/(F3451/60)),0)</f>
        <v>12</v>
      </c>
      <c r="I3451" s="7">
        <f>IF(J3451=0, 0, (K3451-J3451)*1440)</f>
        <v>0</v>
      </c>
      <c r="J3451" s="11"/>
      <c r="K3451" s="11"/>
      <c r="L3451">
        <f>IF(I3451&gt;0, G3451, 0)</f>
        <v>0</v>
      </c>
      <c r="M3451" s="5">
        <f>IF(I3451=0,0,A3451+J3451)</f>
        <v>0</v>
      </c>
      <c r="N3451" s="5">
        <f>IF(I3451&gt;0,A3451+K3451,0)</f>
        <v>0</v>
      </c>
      <c r="O3451" t="s">
        <v>56</v>
      </c>
      <c r="P3451" t="s">
        <v>57</v>
      </c>
      <c r="Q3451">
        <v>0</v>
      </c>
      <c r="R3451">
        <v>0</v>
      </c>
      <c r="S3451">
        <f>IF(I3451&gt;0, A3451, 0)</f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>ROUND(E3452*(1/(F3452/60)),0)</f>
        <v>12</v>
      </c>
      <c r="I3452" s="7">
        <f>IF(J3452=0, 0, (K3452-J3452)*1440)</f>
        <v>0</v>
      </c>
      <c r="J3452" s="11"/>
      <c r="K3452" s="11"/>
      <c r="L3452">
        <f>IF(I3452&gt;0, G3452, 0)</f>
        <v>0</v>
      </c>
      <c r="M3452" s="5">
        <f>IF(I3452=0,0,A3452+J3452)</f>
        <v>0</v>
      </c>
      <c r="N3452" s="5">
        <f>IF(I3452&gt;0,A3452+K3452,0)</f>
        <v>0</v>
      </c>
      <c r="O3452" t="s">
        <v>56</v>
      </c>
      <c r="P3452" t="s">
        <v>57</v>
      </c>
      <c r="Q3452">
        <v>0</v>
      </c>
      <c r="R3452">
        <v>0</v>
      </c>
      <c r="S3452">
        <f>IF(I3452&gt;0, A3452, 0)</f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>ROUND(E3453*(1/(F3453/60)),0)</f>
        <v>12</v>
      </c>
      <c r="I3453" s="7">
        <f>IF(J3453=0, 0, (K3453-J3453)*1440)</f>
        <v>0</v>
      </c>
      <c r="J3453" s="11"/>
      <c r="K3453" s="11"/>
      <c r="L3453">
        <f>IF(I3453&gt;0, G3453, 0)</f>
        <v>0</v>
      </c>
      <c r="M3453" s="5">
        <f>IF(I3453=0,0,A3453+J3453)</f>
        <v>0</v>
      </c>
      <c r="N3453" s="5">
        <f>IF(I3453&gt;0,A3453+K3453,0)</f>
        <v>0</v>
      </c>
      <c r="O3453" t="s">
        <v>56</v>
      </c>
      <c r="P3453" t="s">
        <v>57</v>
      </c>
      <c r="Q3453">
        <v>0</v>
      </c>
      <c r="R3453">
        <v>0</v>
      </c>
      <c r="S3453">
        <f>IF(I3453&gt;0, A3453, 0)</f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>ROUND(E3454*(1/(F3454/60)),0)</f>
        <v>10</v>
      </c>
      <c r="I3454" s="7">
        <f>IF(J3454=0, 0, (K3454-J3454)*1440)</f>
        <v>0</v>
      </c>
      <c r="J3454" s="11"/>
      <c r="K3454" s="11"/>
      <c r="L3454">
        <f>IF(I3454&gt;0, G3454, 0)</f>
        <v>0</v>
      </c>
      <c r="M3454" s="5">
        <f>IF(I3454=0,0,A3454+J3454)</f>
        <v>0</v>
      </c>
      <c r="N3454" s="5">
        <f>IF(I3454&gt;0,A3454+K3454,0)</f>
        <v>0</v>
      </c>
      <c r="O3454" t="s">
        <v>56</v>
      </c>
      <c r="P3454" t="s">
        <v>57</v>
      </c>
      <c r="Q3454">
        <v>0</v>
      </c>
      <c r="R3454">
        <v>0</v>
      </c>
      <c r="S3454">
        <f>IF(I3454&gt;0, A3454, 0)</f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>ROUND(E3455*(1/(F3455/60)),0)</f>
        <v>9</v>
      </c>
      <c r="I3455" s="7">
        <f>IF(J3455=0, 0, (K3455-J3455)*1440)</f>
        <v>0</v>
      </c>
      <c r="J3455" s="11"/>
      <c r="K3455" s="11"/>
      <c r="L3455">
        <f>IF(I3455&gt;0, G3455, 0)</f>
        <v>0</v>
      </c>
      <c r="M3455" s="5">
        <f>IF(I3455=0,0,A3455+J3455)</f>
        <v>0</v>
      </c>
      <c r="N3455" s="5">
        <f>IF(I3455&gt;0,A3455+K3455,0)</f>
        <v>0</v>
      </c>
      <c r="O3455" t="s">
        <v>56</v>
      </c>
      <c r="P3455" t="s">
        <v>57</v>
      </c>
      <c r="Q3455">
        <v>0</v>
      </c>
      <c r="R3455">
        <v>0</v>
      </c>
      <c r="S3455">
        <f>IF(I3455&gt;0, A3455, 0)</f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>ROUND(E3456*(1/(F3456/60)),0)</f>
        <v>9</v>
      </c>
      <c r="I3456" s="7">
        <f>IF(J3456=0, 0, (K3456-J3456)*1440)</f>
        <v>0</v>
      </c>
      <c r="J3456" s="11"/>
      <c r="K3456" s="11"/>
      <c r="L3456">
        <f>IF(I3456&gt;0, G3456, 0)</f>
        <v>0</v>
      </c>
      <c r="M3456" s="5">
        <f>IF(I3456=0,0,A3456+J3456)</f>
        <v>0</v>
      </c>
      <c r="N3456" s="5">
        <f>IF(I3456&gt;0,A3456+K3456,0)</f>
        <v>0</v>
      </c>
      <c r="O3456" t="s">
        <v>56</v>
      </c>
      <c r="P3456" t="s">
        <v>57</v>
      </c>
      <c r="Q3456">
        <v>0</v>
      </c>
      <c r="R3456">
        <v>0</v>
      </c>
      <c r="S3456">
        <f>IF(I3456&gt;0, A3456, 0)</f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>ROUND(E3457*(1/(F3457/60)),0)</f>
        <v>8</v>
      </c>
      <c r="I3457" s="7">
        <f>IF(J3457=0, 0, (K3457-J3457)*1440)</f>
        <v>0</v>
      </c>
      <c r="J3457" s="11"/>
      <c r="K3457" s="11"/>
      <c r="L3457">
        <f>IF(I3457&gt;0, G3457, 0)</f>
        <v>0</v>
      </c>
      <c r="M3457" s="5">
        <f>IF(I3457=0,0,A3457+J3457)</f>
        <v>0</v>
      </c>
      <c r="N3457" s="5">
        <f>IF(I3457&gt;0,A3457+K3457,0)</f>
        <v>0</v>
      </c>
      <c r="O3457" t="s">
        <v>56</v>
      </c>
      <c r="P3457" t="s">
        <v>57</v>
      </c>
      <c r="Q3457">
        <v>0</v>
      </c>
      <c r="R3457">
        <v>0</v>
      </c>
      <c r="S3457">
        <f>IF(I3457&gt;0, A3457, 0)</f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>ROUND(E3458*(1/(F3458/60)),0)</f>
        <v>8</v>
      </c>
      <c r="I3458" s="7">
        <f>IF(J3458=0, 0, (K3458-J3458)*1440)</f>
        <v>0</v>
      </c>
      <c r="J3458" s="11"/>
      <c r="K3458" s="11"/>
      <c r="L3458">
        <f>IF(I3458&gt;0, G3458, 0)</f>
        <v>0</v>
      </c>
      <c r="M3458" s="5">
        <f>IF(I3458=0,0,A3458+J3458)</f>
        <v>0</v>
      </c>
      <c r="N3458" s="5">
        <f>IF(I3458&gt;0,A3458+K3458,0)</f>
        <v>0</v>
      </c>
      <c r="O3458" t="s">
        <v>56</v>
      </c>
      <c r="P3458" t="s">
        <v>57</v>
      </c>
      <c r="Q3458">
        <v>0</v>
      </c>
      <c r="R3458">
        <v>0</v>
      </c>
      <c r="S3458">
        <f>IF(I3458&gt;0, A3458, 0)</f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>ROUND(E3459*(1/(F3459/60)),0)</f>
        <v>8</v>
      </c>
      <c r="I3459" s="7">
        <f>IF(J3459=0, 0, (K3459-J3459)*1440)</f>
        <v>0</v>
      </c>
      <c r="J3459" s="11"/>
      <c r="K3459" s="11"/>
      <c r="L3459">
        <f>IF(I3459&gt;0, G3459, 0)</f>
        <v>0</v>
      </c>
      <c r="M3459" s="5">
        <f>IF(I3459=0,0,A3459+J3459)</f>
        <v>0</v>
      </c>
      <c r="N3459" s="5">
        <f>IF(I3459&gt;0,A3459+K3459,0)</f>
        <v>0</v>
      </c>
      <c r="O3459" t="s">
        <v>56</v>
      </c>
      <c r="P3459" t="s">
        <v>57</v>
      </c>
      <c r="Q3459">
        <v>0</v>
      </c>
      <c r="R3459">
        <v>0</v>
      </c>
      <c r="S3459">
        <f>IF(I3459&gt;0, A3459, 0)</f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>ROUND(E3460*(1/(F3460/60)),0)</f>
        <v>6</v>
      </c>
      <c r="I3460" s="7">
        <f>IF(J3460=0, 0, (K3460-J3460)*1440)</f>
        <v>0</v>
      </c>
      <c r="J3460" s="11"/>
      <c r="K3460" s="11"/>
      <c r="L3460">
        <f>IF(I3460&gt;0, G3460, 0)</f>
        <v>0</v>
      </c>
      <c r="M3460" s="5">
        <f>IF(I3460=0,0,A3460+J3460)</f>
        <v>0</v>
      </c>
      <c r="N3460" s="5">
        <f>IF(I3460&gt;0,A3460+K3460,0)</f>
        <v>0</v>
      </c>
      <c r="O3460" t="s">
        <v>56</v>
      </c>
      <c r="P3460" t="s">
        <v>57</v>
      </c>
      <c r="Q3460">
        <v>0</v>
      </c>
      <c r="R3460">
        <v>0</v>
      </c>
      <c r="S3460">
        <f>IF(I3460&gt;0, A3460, 0)</f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>ROUND(E3461*(1/(F3461/60)),0)</f>
        <v>6</v>
      </c>
      <c r="I3461" s="7">
        <f>IF(J3461=0, 0, (K3461-J3461)*1440)</f>
        <v>0</v>
      </c>
      <c r="J3461" s="11"/>
      <c r="K3461" s="11"/>
      <c r="L3461">
        <f>IF(I3461&gt;0, G3461, 0)</f>
        <v>0</v>
      </c>
      <c r="M3461" s="5">
        <f>IF(I3461=0,0,A3461+J3461)</f>
        <v>0</v>
      </c>
      <c r="N3461" s="5">
        <f>IF(I3461&gt;0,A3461+K3461,0)</f>
        <v>0</v>
      </c>
      <c r="O3461" t="s">
        <v>56</v>
      </c>
      <c r="P3461" t="s">
        <v>57</v>
      </c>
      <c r="Q3461">
        <v>0</v>
      </c>
      <c r="R3461">
        <v>0</v>
      </c>
      <c r="S3461">
        <f>IF(I3461&gt;0, A3461, 0)</f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>ROUND(E3462*(1/(F3462/60)),0)</f>
        <v>6</v>
      </c>
      <c r="I3462" s="7">
        <f>IF(J3462=0, 0, (K3462-J3462)*1440)</f>
        <v>0</v>
      </c>
      <c r="J3462" s="11"/>
      <c r="K3462" s="11"/>
      <c r="L3462">
        <f>IF(I3462&gt;0, G3462, 0)</f>
        <v>0</v>
      </c>
      <c r="M3462" s="5">
        <f>IF(I3462=0,0,A3462+J3462)</f>
        <v>0</v>
      </c>
      <c r="N3462" s="5">
        <f>IF(I3462&gt;0,A3462+K3462,0)</f>
        <v>0</v>
      </c>
      <c r="O3462" t="s">
        <v>56</v>
      </c>
      <c r="P3462" t="s">
        <v>57</v>
      </c>
      <c r="Q3462">
        <v>0</v>
      </c>
      <c r="R3462">
        <v>0</v>
      </c>
      <c r="S3462">
        <f>IF(I3462&gt;0, A3462, 0)</f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>ROUND(E3463*(1/(F3463/60)),0)</f>
        <v>6</v>
      </c>
      <c r="I3463" s="7">
        <f>IF(J3463=0, 0, (K3463-J3463)*1440)</f>
        <v>0</v>
      </c>
      <c r="J3463" s="11"/>
      <c r="K3463" s="11"/>
      <c r="L3463">
        <f>IF(I3463&gt;0, G3463, 0)</f>
        <v>0</v>
      </c>
      <c r="M3463" s="5">
        <f>IF(I3463=0,0,A3463+J3463)</f>
        <v>0</v>
      </c>
      <c r="N3463" s="5">
        <f>IF(I3463&gt;0,A3463+K3463,0)</f>
        <v>0</v>
      </c>
      <c r="O3463" t="s">
        <v>56</v>
      </c>
      <c r="P3463" t="s">
        <v>57</v>
      </c>
      <c r="Q3463">
        <v>0</v>
      </c>
      <c r="R3463">
        <v>0</v>
      </c>
      <c r="S3463">
        <f>IF(I3463&gt;0, A3463, 0)</f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>ROUND(E3464*(1/(F3464/60)),0)</f>
        <v>6</v>
      </c>
      <c r="I3464" s="7">
        <f>IF(J3464=0, 0, (K3464-J3464)*1440)</f>
        <v>0</v>
      </c>
      <c r="J3464" s="11"/>
      <c r="K3464" s="11"/>
      <c r="L3464">
        <f>IF(I3464&gt;0, G3464, 0)</f>
        <v>0</v>
      </c>
      <c r="M3464" s="5">
        <f>IF(I3464=0,0,A3464+J3464)</f>
        <v>0</v>
      </c>
      <c r="N3464" s="5">
        <f>IF(I3464&gt;0,A3464+K3464,0)</f>
        <v>0</v>
      </c>
      <c r="O3464" t="s">
        <v>56</v>
      </c>
      <c r="P3464" t="s">
        <v>57</v>
      </c>
      <c r="Q3464">
        <v>0</v>
      </c>
      <c r="R3464">
        <v>0</v>
      </c>
      <c r="S3464">
        <f>IF(I3464&gt;0, A3464, 0)</f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>ROUND(E3465*(1/(F3465/60)),0)</f>
        <v>6</v>
      </c>
      <c r="I3465" s="13">
        <f>IF(J3465=0, 0, (K3465-J3465)*1440)</f>
        <v>0</v>
      </c>
      <c r="J3465" s="11"/>
      <c r="K3465" s="11"/>
      <c r="L3465">
        <f>IF(I3465&gt;0, G3465, 0)</f>
        <v>0</v>
      </c>
      <c r="M3465" s="5">
        <f>IF(I3465=0,0,A3465+J3465)</f>
        <v>0</v>
      </c>
      <c r="N3465" s="5">
        <f>IF(I3465&gt;0,A3465+K3465,0)</f>
        <v>0</v>
      </c>
      <c r="O3465" t="s">
        <v>56</v>
      </c>
      <c r="P3465" t="s">
        <v>57</v>
      </c>
      <c r="Q3465">
        <v>0</v>
      </c>
      <c r="R3465">
        <v>0</v>
      </c>
      <c r="S3465">
        <f>IF(I3465&gt;0, A3465, 0)</f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>ROUND(E3466*(1/(F3466/60)),0)</f>
        <v>5</v>
      </c>
      <c r="I3466" s="7">
        <f>IF(J3466=0, 0, (K3466-J3466)*1440)</f>
        <v>99.999999999999972</v>
      </c>
      <c r="J3466" s="11">
        <v>0.375</v>
      </c>
      <c r="K3466" s="11">
        <v>0.44444444444444442</v>
      </c>
      <c r="L3466">
        <f>IF(I3466&gt;0, G3466, 0)</f>
        <v>5</v>
      </c>
      <c r="M3466" s="5">
        <f>IF(I3466=0,0,A3466+J3466)</f>
        <v>45625.375</v>
      </c>
      <c r="N3466" s="5">
        <f>IF(I3466&gt;0,A3466+K3466,0)</f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>IF(I3466&gt;0, A3466, 0)</f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>ROUND(E3467*(1/(F3467/60)),0)</f>
        <v>5</v>
      </c>
      <c r="I3467" s="7">
        <f>IF(J3467=0, 0, (K3467-J3467)*1440)</f>
        <v>0</v>
      </c>
      <c r="J3467" s="11"/>
      <c r="K3467" s="11"/>
      <c r="L3467">
        <f>IF(I3467&gt;0, G3467, 0)</f>
        <v>0</v>
      </c>
      <c r="M3467" s="5">
        <f>IF(I3467=0,0,A3467+J3467)</f>
        <v>0</v>
      </c>
      <c r="N3467" s="5">
        <f>IF(I3467&gt;0,A3467+K3467,0)</f>
        <v>0</v>
      </c>
      <c r="O3467" t="s">
        <v>56</v>
      </c>
      <c r="P3467" t="s">
        <v>57</v>
      </c>
      <c r="Q3467">
        <v>0</v>
      </c>
      <c r="R3467">
        <v>0</v>
      </c>
      <c r="S3467">
        <f>IF(I3467&gt;0, A3467, 0)</f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>ROUND(E3468*(1/(F3468/60)),0)</f>
        <v>5</v>
      </c>
      <c r="I3468" s="7">
        <f>IF(J3468=0, 0, (K3468-J3468)*1440)</f>
        <v>0</v>
      </c>
      <c r="L3468">
        <f>IF(I3468&gt;0, G3468, 0)</f>
        <v>0</v>
      </c>
      <c r="M3468" s="5">
        <f>IF(I3468=0,0,A3468+J3468)</f>
        <v>0</v>
      </c>
      <c r="N3468" s="5">
        <f>IF(I3468&gt;0,A3468+K3468,0)</f>
        <v>0</v>
      </c>
      <c r="O3468" t="s">
        <v>56</v>
      </c>
      <c r="P3468" t="s">
        <v>57</v>
      </c>
      <c r="Q3468">
        <v>0</v>
      </c>
      <c r="R3468">
        <v>0</v>
      </c>
      <c r="S3468">
        <f>IF(I3468&gt;0, A3468, 0)</f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>ROUND(E3469*(1/(F3469/60)),0)</f>
        <v>4</v>
      </c>
      <c r="I3469" s="7">
        <f>IF(J3469=0, 0, (K3469-J3469)*1440)</f>
        <v>0</v>
      </c>
      <c r="J3469" s="11"/>
      <c r="K3469" s="11"/>
      <c r="L3469">
        <f>IF(I3469&gt;0, G3469, 0)</f>
        <v>0</v>
      </c>
      <c r="M3469" s="5">
        <f>IF(I3469=0,0,A3469+J3469)</f>
        <v>0</v>
      </c>
      <c r="N3469" s="5">
        <f>IF(I3469&gt;0,A3469+K3469,0)</f>
        <v>0</v>
      </c>
      <c r="O3469" t="s">
        <v>56</v>
      </c>
      <c r="P3469" t="s">
        <v>57</v>
      </c>
      <c r="Q3469">
        <v>0</v>
      </c>
      <c r="R3469">
        <v>0</v>
      </c>
      <c r="S3469">
        <f>IF(I3469&gt;0, A3469, 0)</f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>ROUND(E3470*(1/(F3470/60)),0)</f>
        <v>4</v>
      </c>
      <c r="I3470" s="7">
        <f>IF(J3470=0, 0, (K3470-J3470)*1440)</f>
        <v>0</v>
      </c>
      <c r="J3470" s="11"/>
      <c r="K3470" s="11"/>
      <c r="L3470">
        <f>IF(I3470&gt;0, G3470, 0)</f>
        <v>0</v>
      </c>
      <c r="M3470" s="5">
        <f>IF(I3470=0,0,A3470+J3470)</f>
        <v>0</v>
      </c>
      <c r="N3470" s="5">
        <f>IF(I3470&gt;0,A3470+K3470,0)</f>
        <v>0</v>
      </c>
      <c r="O3470" t="s">
        <v>56</v>
      </c>
      <c r="P3470" t="s">
        <v>57</v>
      </c>
      <c r="Q3470">
        <v>0</v>
      </c>
      <c r="R3470">
        <v>0</v>
      </c>
      <c r="S3470">
        <f>IF(I3470&gt;0, A3470, 0)</f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>ROUND(E3471*(1/(F3471/60)),0)</f>
        <v>4</v>
      </c>
      <c r="I3471" s="7">
        <f>IF(J3471=0, 0, (K3471-J3471)*1440)</f>
        <v>0</v>
      </c>
      <c r="J3471" s="11"/>
      <c r="K3471" s="11"/>
      <c r="L3471">
        <f>IF(I3471&gt;0, G3471, 0)</f>
        <v>0</v>
      </c>
      <c r="M3471" s="5">
        <f>IF(I3471=0,0,A3471+J3471)</f>
        <v>0</v>
      </c>
      <c r="N3471" s="5">
        <f>IF(I3471&gt;0,A3471+K3471,0)</f>
        <v>0</v>
      </c>
      <c r="O3471" t="s">
        <v>56</v>
      </c>
      <c r="P3471" t="s">
        <v>57</v>
      </c>
      <c r="Q3471">
        <v>0</v>
      </c>
      <c r="R3471">
        <v>0</v>
      </c>
      <c r="S3471">
        <f>IF(I3471&gt;0, A3471, 0)</f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>ROUND(E3472*(1/(F3472/60)),0)</f>
        <v>4</v>
      </c>
      <c r="I3472" s="7">
        <f>IF(J3472=0, 0, (K3472-J3472)*1440)</f>
        <v>0</v>
      </c>
      <c r="J3472" s="11"/>
      <c r="K3472" s="11"/>
      <c r="L3472">
        <f>IF(I3472&gt;0, G3472, 0)</f>
        <v>0</v>
      </c>
      <c r="M3472" s="5">
        <f>IF(I3472=0,0,A3472+J3472)</f>
        <v>0</v>
      </c>
      <c r="N3472" s="5">
        <f>IF(I3472&gt;0,A3472+K3472,0)</f>
        <v>0</v>
      </c>
      <c r="O3472" t="s">
        <v>56</v>
      </c>
      <c r="P3472" t="s">
        <v>57</v>
      </c>
      <c r="Q3472">
        <v>0</v>
      </c>
      <c r="R3472">
        <v>0</v>
      </c>
      <c r="S3472">
        <f>IF(I3472&gt;0, A3472, 0)</f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>ROUND(E3473*(1/(F3473/60)),0)</f>
        <v>4</v>
      </c>
      <c r="I3473" s="7">
        <f>IF(J3473=0, 0, (K3473-J3473)*1440)</f>
        <v>0</v>
      </c>
      <c r="J3473" s="11"/>
      <c r="K3473" s="11"/>
      <c r="L3473">
        <f>IF(I3473&gt;0, G3473, 0)</f>
        <v>0</v>
      </c>
      <c r="M3473" s="5">
        <f>IF(I3473=0,0,A3473+J3473)</f>
        <v>0</v>
      </c>
      <c r="N3473" s="5">
        <f>IF(I3473&gt;0,A3473+K3473,0)</f>
        <v>0</v>
      </c>
      <c r="O3473" t="s">
        <v>56</v>
      </c>
      <c r="P3473" t="s">
        <v>57</v>
      </c>
      <c r="Q3473">
        <v>0</v>
      </c>
      <c r="R3473">
        <v>0</v>
      </c>
      <c r="S3473">
        <f>IF(I3473&gt;0, A3473, 0)</f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>ROUND(E3474*(1/(F3474/60)),0)</f>
        <v>4</v>
      </c>
      <c r="I3474" s="7">
        <f>IF(J3474=0, 0, (K3474-J3474)*1440)</f>
        <v>0</v>
      </c>
      <c r="J3474" s="11"/>
      <c r="K3474" s="11"/>
      <c r="L3474">
        <f>IF(I3474&gt;0, G3474, 0)</f>
        <v>0</v>
      </c>
      <c r="M3474" s="5">
        <f>IF(I3474=0,0,A3474+J3474)</f>
        <v>0</v>
      </c>
      <c r="N3474" s="5">
        <f>IF(I3474&gt;0,A3474+K3474,0)</f>
        <v>0</v>
      </c>
      <c r="O3474" t="s">
        <v>56</v>
      </c>
      <c r="P3474" t="s">
        <v>57</v>
      </c>
      <c r="Q3474">
        <v>0</v>
      </c>
      <c r="R3474">
        <v>0</v>
      </c>
      <c r="S3474">
        <f>IF(I3474&gt;0, A3474, 0)</f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>ROUND(E3475*(1/(F3475/60)),0)</f>
        <v>3</v>
      </c>
      <c r="I3475" s="7">
        <f>IF(J3475=0, 0, (K3475-J3475)*1440)</f>
        <v>0</v>
      </c>
      <c r="L3475">
        <f>IF(I3475&gt;0, G3475, 0)</f>
        <v>0</v>
      </c>
      <c r="M3475" s="5">
        <f>IF(I3475=0,0,A3475+J3475)</f>
        <v>0</v>
      </c>
      <c r="N3475" s="5">
        <f>IF(I3475&gt;0,A3475+K3475,0)</f>
        <v>0</v>
      </c>
      <c r="O3475" t="s">
        <v>56</v>
      </c>
      <c r="P3475" t="s">
        <v>57</v>
      </c>
      <c r="Q3475">
        <v>0</v>
      </c>
      <c r="R3475">
        <v>0</v>
      </c>
      <c r="S3475">
        <f>IF(I3475&gt;0, A3475, 0)</f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>ROUND(E3476*(1/(F3476/60)),0)</f>
        <v>3</v>
      </c>
      <c r="I3476" s="7">
        <f>IF(J3476=0, 0, (K3476-J3476)*1440)</f>
        <v>0</v>
      </c>
      <c r="J3476" s="11"/>
      <c r="K3476" s="11"/>
      <c r="L3476">
        <f>IF(I3476&gt;0, G3476, 0)</f>
        <v>0</v>
      </c>
      <c r="M3476" s="5">
        <f>IF(I3476=0,0,A3476+J3476)</f>
        <v>0</v>
      </c>
      <c r="N3476" s="5">
        <f>IF(I3476&gt;0,A3476+K3476,0)</f>
        <v>0</v>
      </c>
      <c r="O3476" t="s">
        <v>56</v>
      </c>
      <c r="P3476" t="s">
        <v>57</v>
      </c>
      <c r="Q3476">
        <v>0</v>
      </c>
      <c r="R3476">
        <v>0</v>
      </c>
      <c r="S3476">
        <f>IF(I3476&gt;0, A3476, 0)</f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>ROUND(E3477*(1/(F3477/60)),0)</f>
        <v>3</v>
      </c>
      <c r="I3477" s="7">
        <f>IF(J3477=0, 0, (K3477-J3477)*1440)</f>
        <v>0</v>
      </c>
      <c r="J3477" s="11"/>
      <c r="K3477" s="11"/>
      <c r="L3477">
        <f>IF(I3477&gt;0, G3477, 0)</f>
        <v>0</v>
      </c>
      <c r="M3477" s="5">
        <f>IF(I3477=0,0,A3477+J3477)</f>
        <v>0</v>
      </c>
      <c r="N3477" s="5">
        <f>IF(I3477&gt;0,A3477+K3477,0)</f>
        <v>0</v>
      </c>
      <c r="O3477" t="s">
        <v>56</v>
      </c>
      <c r="P3477" t="s">
        <v>57</v>
      </c>
      <c r="Q3477">
        <v>0</v>
      </c>
      <c r="R3477">
        <v>0</v>
      </c>
      <c r="S3477">
        <f>IF(I3477&gt;0, A3477, 0)</f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>ROUND(E3478*(1/(F3478/60)),0)</f>
        <v>2</v>
      </c>
      <c r="I3478" s="7">
        <f>IF(J3478=0, 0, (K3478-J3478)*1440)</f>
        <v>0</v>
      </c>
      <c r="J3478" s="11"/>
      <c r="K3478" s="11"/>
      <c r="L3478">
        <f>IF(I3478&gt;0, G3478, 0)</f>
        <v>0</v>
      </c>
      <c r="M3478" s="5">
        <f>IF(I3478=0,0,A3478+J3478)</f>
        <v>0</v>
      </c>
      <c r="N3478" s="5">
        <f>IF(I3478&gt;0,A3478+K3478,0)</f>
        <v>0</v>
      </c>
      <c r="O3478" t="s">
        <v>56</v>
      </c>
      <c r="P3478" t="s">
        <v>57</v>
      </c>
      <c r="Q3478">
        <v>0</v>
      </c>
      <c r="R3478">
        <v>0</v>
      </c>
      <c r="S3478">
        <f>IF(I3478&gt;0, A3478, 0)</f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>ROUND(E3479*(1/(F3479/60)),0)</f>
        <v>2</v>
      </c>
      <c r="I3479" s="7">
        <f>IF(J3479=0, 0, (K3479-J3479)*1440)</f>
        <v>0</v>
      </c>
      <c r="J3479" s="11"/>
      <c r="K3479" s="11"/>
      <c r="L3479">
        <f>IF(I3479&gt;0, G3479, 0)</f>
        <v>0</v>
      </c>
      <c r="M3479" s="5">
        <f>IF(I3479=0,0,A3479+J3479)</f>
        <v>0</v>
      </c>
      <c r="N3479" s="5">
        <f>IF(I3479&gt;0,A3479+K3479,0)</f>
        <v>0</v>
      </c>
      <c r="O3479" t="s">
        <v>56</v>
      </c>
      <c r="P3479" t="s">
        <v>57</v>
      </c>
      <c r="Q3479">
        <v>0</v>
      </c>
      <c r="R3479">
        <v>0</v>
      </c>
      <c r="S3479">
        <f>IF(I3479&gt;0, A3479, 0)</f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>ROUND(E3480*(1/(F3480/60)),0)</f>
        <v>2</v>
      </c>
      <c r="I3480" s="7">
        <f>IF(J3480=0, 0, (K3480-J3480)*1440)</f>
        <v>120.00000000000006</v>
      </c>
      <c r="J3480" s="11">
        <v>0.54166666666666663</v>
      </c>
      <c r="K3480" s="11">
        <v>0.625</v>
      </c>
      <c r="L3480">
        <f>IF(I3480&gt;0, G3480, 0)</f>
        <v>2</v>
      </c>
      <c r="M3480" s="5">
        <f>IF(I3480=0,0,A3480+J3480)</f>
        <v>45625.541666666664</v>
      </c>
      <c r="N3480" s="5">
        <f>IF(I3480&gt;0,A3480+K3480,0)</f>
        <v>45625.625</v>
      </c>
      <c r="O3480" t="s">
        <v>56</v>
      </c>
      <c r="P3480" t="s">
        <v>57</v>
      </c>
      <c r="Q3480">
        <v>0</v>
      </c>
      <c r="R3480">
        <v>0</v>
      </c>
      <c r="S3480">
        <f>IF(I3480&gt;0, A3480, 0)</f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>ROUND(E3481*(1/(F3481/60)),0)</f>
        <v>2</v>
      </c>
      <c r="I3481" s="7">
        <f>IF(J3481=0, 0, (K3481-J3481)*1440)</f>
        <v>0</v>
      </c>
      <c r="J3481" s="11"/>
      <c r="K3481" s="11"/>
      <c r="L3481">
        <f>IF(I3481&gt;0, G3481, 0)</f>
        <v>0</v>
      </c>
      <c r="M3481" s="5">
        <f>IF(I3481=0,0,A3481+J3481)</f>
        <v>0</v>
      </c>
      <c r="N3481" s="5">
        <f>IF(I3481&gt;0,A3481+K3481,0)</f>
        <v>0</v>
      </c>
      <c r="O3481" t="s">
        <v>56</v>
      </c>
      <c r="P3481" t="s">
        <v>57</v>
      </c>
      <c r="Q3481">
        <v>0</v>
      </c>
      <c r="R3481">
        <v>0</v>
      </c>
      <c r="S3481">
        <f>IF(I3481&gt;0, A3481, 0)</f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>ROUND(E3482*(1/(F3482/60)),0)</f>
        <v>2</v>
      </c>
      <c r="I3482" s="7">
        <f>IF(J3482=0, 0, (K3482-J3482)*1440)</f>
        <v>0</v>
      </c>
      <c r="J3482" s="11"/>
      <c r="K3482" s="11"/>
      <c r="L3482">
        <f>IF(I3482&gt;0, G3482, 0)</f>
        <v>0</v>
      </c>
      <c r="M3482" s="5">
        <f>IF(I3482=0,0,A3482+J3482)</f>
        <v>0</v>
      </c>
      <c r="N3482" s="5">
        <f>IF(I3482&gt;0,A3482+K3482,0)</f>
        <v>0</v>
      </c>
      <c r="O3482" t="s">
        <v>56</v>
      </c>
      <c r="P3482" t="s">
        <v>57</v>
      </c>
      <c r="Q3482">
        <v>0</v>
      </c>
      <c r="R3482">
        <v>0</v>
      </c>
      <c r="S3482">
        <f>IF(I3482&gt;0, A3482, 0)</f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>ROUND(E3483*(1/(F3483/60)),0)</f>
        <v>2</v>
      </c>
      <c r="I3483" s="7">
        <f>IF(J3483=0, 0, (K3483-J3483)*1440)</f>
        <v>0</v>
      </c>
      <c r="J3483" s="11"/>
      <c r="K3483" s="11"/>
      <c r="L3483">
        <f>IF(I3483&gt;0, G3483, 0)</f>
        <v>0</v>
      </c>
      <c r="M3483" s="5">
        <f>IF(I3483=0,0,A3483+J3483)</f>
        <v>0</v>
      </c>
      <c r="N3483" s="5">
        <f>IF(I3483&gt;0,A3483+K3483,0)</f>
        <v>0</v>
      </c>
      <c r="O3483" t="s">
        <v>56</v>
      </c>
      <c r="P3483" t="s">
        <v>57</v>
      </c>
      <c r="Q3483">
        <v>0</v>
      </c>
      <c r="R3483">
        <v>0</v>
      </c>
      <c r="S3483">
        <f>IF(I3483&gt;0, A3483, 0)</f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>ROUND(E3484*(1/(F3484/60)),0)</f>
        <v>2</v>
      </c>
      <c r="I3484" s="7">
        <f>IF(J3484=0, 0, (K3484-J3484)*1440)</f>
        <v>0</v>
      </c>
      <c r="J3484" s="11"/>
      <c r="K3484" s="11"/>
      <c r="L3484">
        <f>IF(I3484&gt;0, G3484, 0)</f>
        <v>0</v>
      </c>
      <c r="M3484" s="5">
        <f>IF(I3484=0,0,A3484+J3484)</f>
        <v>0</v>
      </c>
      <c r="N3484" s="5">
        <f>IF(I3484&gt;0,A3484+K3484,0)</f>
        <v>0</v>
      </c>
      <c r="O3484" t="s">
        <v>56</v>
      </c>
      <c r="P3484" t="s">
        <v>57</v>
      </c>
      <c r="Q3484">
        <v>0</v>
      </c>
      <c r="R3484">
        <v>0</v>
      </c>
      <c r="S3484">
        <f>IF(I3484&gt;0, A3484, 0)</f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>ROUND(E3485*(1/(F3485/60)),0)</f>
        <v>2</v>
      </c>
      <c r="I3485" s="7">
        <f>IF(J3485=0, 0, (K3485-J3485)*1440)</f>
        <v>40.000000000000014</v>
      </c>
      <c r="J3485" s="11">
        <v>0.45833333333333331</v>
      </c>
      <c r="K3485" s="11">
        <v>0.4861111111111111</v>
      </c>
      <c r="L3485">
        <f>IF(I3485&gt;0, G3485, 0)</f>
        <v>2</v>
      </c>
      <c r="M3485" s="5">
        <f>IF(I3485=0,0,A3485+J3485)</f>
        <v>45625.458333333336</v>
      </c>
      <c r="N3485" s="5">
        <f>IF(I3485&gt;0,A3485+K3485,0)</f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>IF(I3485&gt;0, A3485, 0)</f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>ROUND(E3486*(1/(F3486/60)),0)</f>
        <v>2</v>
      </c>
      <c r="I3486" s="7">
        <f>IF(J3486=0, 0, (K3486-J3486)*1440)</f>
        <v>20.000000000000007</v>
      </c>
      <c r="J3486" s="11">
        <v>0.4861111111111111</v>
      </c>
      <c r="K3486" s="11">
        <v>0.5</v>
      </c>
      <c r="L3486">
        <f>IF(I3486&gt;0, G3486, 0)</f>
        <v>2</v>
      </c>
      <c r="M3486" s="5">
        <f>IF(I3486=0,0,A3486+J3486)</f>
        <v>45625.486111111109</v>
      </c>
      <c r="N3486" s="5">
        <f>IF(I3486&gt;0,A3486+K3486,0)</f>
        <v>45625.5</v>
      </c>
      <c r="O3486" t="s">
        <v>56</v>
      </c>
      <c r="P3486" t="s">
        <v>57</v>
      </c>
      <c r="Q3486">
        <v>0</v>
      </c>
      <c r="R3486">
        <v>0</v>
      </c>
      <c r="S3486">
        <f>IF(I3486&gt;0, A3486, 0)</f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>ROUND(E3487*(1/(F3487/60)),0)</f>
        <v>0</v>
      </c>
      <c r="I3487" s="7">
        <f>IF(J3487=0, 0, (K3487-J3487)*1440)</f>
        <v>9.9999999999999645</v>
      </c>
      <c r="J3487" s="11">
        <v>0.50694444444444442</v>
      </c>
      <c r="K3487" s="11">
        <v>0.51388888888888884</v>
      </c>
      <c r="L3487">
        <f>IF(I3487&gt;0, G3487, 0)</f>
        <v>0</v>
      </c>
      <c r="M3487" s="5">
        <f>IF(I3487=0,0,A3487+J3487)</f>
        <v>45625.506944444445</v>
      </c>
      <c r="N3487" s="5">
        <f>IF(I3487&gt;0,A3487+K3487,0)</f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>IF(I3487&gt;0, A3487, 0)</f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>ROUND(E3488*(1/(F3488/60)),0)</f>
        <v>0</v>
      </c>
      <c r="I3488" s="7">
        <f>IF(J3488=0, 0, (K3488-J3488)*1440)</f>
        <v>4.9999999999999822</v>
      </c>
      <c r="J3488" s="11">
        <v>0.61805555555555558</v>
      </c>
      <c r="K3488" s="11">
        <v>0.62152777777777779</v>
      </c>
      <c r="L3488">
        <f>IF(I3488&gt;0, G3488, 0)</f>
        <v>0</v>
      </c>
      <c r="M3488" s="5">
        <f>IF(I3488=0,0,A3488+J3488)</f>
        <v>45625.618055555555</v>
      </c>
      <c r="N3488" s="5">
        <f>IF(I3488&gt;0,A3488+K3488,0)</f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>IF(I3488&gt;0, A3488, 0)</f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>ROUND(E3489*(1/(F3489/60)),0)</f>
        <v>0</v>
      </c>
      <c r="I3489" s="7">
        <f>IF(J3489=0, 0, (K3489-J3489)*1440)</f>
        <v>0</v>
      </c>
      <c r="J3489" s="11"/>
      <c r="K3489" s="11"/>
      <c r="L3489">
        <f>IF(I3489&gt;0, G3489, 0)</f>
        <v>0</v>
      </c>
      <c r="M3489" s="5">
        <f>IF(I3489=0,0,A3489+J3489)</f>
        <v>0</v>
      </c>
      <c r="N3489" s="5">
        <f>IF(I3489&gt;0,A3489+K3489,0)</f>
        <v>0</v>
      </c>
      <c r="O3489" t="s">
        <v>56</v>
      </c>
      <c r="P3489" t="s">
        <v>57</v>
      </c>
      <c r="Q3489">
        <v>0</v>
      </c>
      <c r="R3489">
        <v>0</v>
      </c>
      <c r="S3489">
        <f>IF(I3489&gt;0, A3489, 0)</f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>ROUND(E3490*(1/(F3490/60)),0)</f>
        <v>0</v>
      </c>
      <c r="I3490" s="7">
        <f>IF(J3490=0, 0, (K3490-J3490)*1440)</f>
        <v>24.999999999999993</v>
      </c>
      <c r="J3490" s="11">
        <v>0.3888888888888889</v>
      </c>
      <c r="K3490" s="11">
        <v>0.40625</v>
      </c>
      <c r="L3490">
        <f>IF(I3490&gt;0, G3490, 0)</f>
        <v>0</v>
      </c>
      <c r="M3490" s="5">
        <f>IF(I3490=0,0,A3490+J3490)</f>
        <v>45625.388888888891</v>
      </c>
      <c r="N3490" s="5">
        <f>IF(I3490&gt;0,A3490+K3490,0)</f>
        <v>45625.40625</v>
      </c>
      <c r="O3490" t="s">
        <v>56</v>
      </c>
      <c r="P3490" t="s">
        <v>57</v>
      </c>
      <c r="Q3490">
        <v>0</v>
      </c>
      <c r="R3490">
        <v>0</v>
      </c>
      <c r="S3490">
        <f>IF(I3490&gt;0, A3490, 0)</f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>ROUND(E3491*(1/(F3491/60)),0)</f>
        <v>16</v>
      </c>
      <c r="I3491" s="7">
        <f>IF(J3491=0, 0, (K3491-J3491)*1440)</f>
        <v>0</v>
      </c>
      <c r="J3491" s="11"/>
      <c r="K3491" s="11"/>
      <c r="L3491">
        <f>IF(I3491&gt;0, G3491, 0)</f>
        <v>0</v>
      </c>
      <c r="M3491" s="5">
        <f>IF(I3491=0,0,A3491+J3491)</f>
        <v>0</v>
      </c>
      <c r="N3491" s="5">
        <f>IF(I3491&gt;0,A3491+K3491,0)</f>
        <v>0</v>
      </c>
      <c r="O3491" t="s">
        <v>56</v>
      </c>
      <c r="P3491" t="s">
        <v>57</v>
      </c>
      <c r="Q3491">
        <v>0</v>
      </c>
      <c r="R3491">
        <v>0</v>
      </c>
      <c r="S3491">
        <f>IF(I3491&gt;0, A3491, 0)</f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>ROUND(E3492*(1/(F3492/60)),0)</f>
        <v>12</v>
      </c>
      <c r="H3492" s="12">
        <f>F3492*(1/(G3492/60))</f>
        <v>100</v>
      </c>
      <c r="I3492" s="7">
        <f>IF(J3492=0, 0, (K3492-J3492)*1440)</f>
        <v>15.000000000000027</v>
      </c>
      <c r="J3492" s="11">
        <v>0.4548611111111111</v>
      </c>
      <c r="K3492" s="11">
        <v>0.46527777777777779</v>
      </c>
      <c r="L3492">
        <f>IF(I3492&gt;0, G3492, 0)</f>
        <v>12</v>
      </c>
      <c r="M3492" s="5">
        <f>IF(I3492=0,0,A3492+J3492)</f>
        <v>45626.454861111109</v>
      </c>
      <c r="N3492" s="5">
        <f>IF(I3492&gt;0,A3492+K3492,0)</f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>IF(I3492&gt;0, A3492, 0)</f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>ROUND(E3493*(1/(F3493/60)),0)</f>
        <v>12</v>
      </c>
      <c r="I3493" s="7">
        <f>IF(J3493=0, 0, (K3493-J3493)*1440)</f>
        <v>0</v>
      </c>
      <c r="L3493">
        <f>IF(I3493&gt;0, G3493, 0)</f>
        <v>0</v>
      </c>
      <c r="M3493" s="5">
        <f>IF(I3493=0,0,A3493+J3493)</f>
        <v>0</v>
      </c>
      <c r="N3493" s="5">
        <f>IF(I3493&gt;0,A3493+K3493,0)</f>
        <v>0</v>
      </c>
      <c r="O3493" t="s">
        <v>56</v>
      </c>
      <c r="P3493" t="s">
        <v>57</v>
      </c>
      <c r="Q3493">
        <v>0</v>
      </c>
      <c r="R3493">
        <v>0</v>
      </c>
      <c r="S3493">
        <f>IF(I3493&gt;0, A3493, 0)</f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>ROUND(E3494*(1/(F3494/60)),0)</f>
        <v>12</v>
      </c>
      <c r="I3494" s="7">
        <f>IF(J3494=0, 0, (K3494-J3494)*1440)</f>
        <v>0</v>
      </c>
      <c r="J3494" s="11"/>
      <c r="K3494" s="11"/>
      <c r="L3494">
        <f>IF(I3494&gt;0, G3494, 0)</f>
        <v>0</v>
      </c>
      <c r="M3494" s="5">
        <f>IF(I3494=0,0,A3494+J3494)</f>
        <v>0</v>
      </c>
      <c r="N3494" s="5">
        <f>IF(I3494&gt;0,A3494+K3494,0)</f>
        <v>0</v>
      </c>
      <c r="O3494" t="s">
        <v>56</v>
      </c>
      <c r="P3494" t="s">
        <v>57</v>
      </c>
      <c r="Q3494">
        <v>0</v>
      </c>
      <c r="R3494">
        <v>0</v>
      </c>
      <c r="S3494">
        <f>IF(I3494&gt;0, A3494, 0)</f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>ROUND(E3495*(1/(F3495/60)),0)</f>
        <v>12</v>
      </c>
      <c r="I3495" s="7">
        <f>IF(J3495=0, 0, (K3495-J3495)*1440)</f>
        <v>0</v>
      </c>
      <c r="J3495" s="11"/>
      <c r="K3495" s="11"/>
      <c r="L3495">
        <f>IF(I3495&gt;0, G3495, 0)</f>
        <v>0</v>
      </c>
      <c r="M3495" s="5">
        <f>IF(I3495=0,0,A3495+J3495)</f>
        <v>0</v>
      </c>
      <c r="N3495" s="5">
        <f>IF(I3495&gt;0,A3495+K3495,0)</f>
        <v>0</v>
      </c>
      <c r="O3495" t="s">
        <v>56</v>
      </c>
      <c r="P3495" t="s">
        <v>57</v>
      </c>
      <c r="Q3495">
        <v>0</v>
      </c>
      <c r="R3495">
        <v>0</v>
      </c>
      <c r="S3495">
        <f>IF(I3495&gt;0, A3495, 0)</f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>ROUND(E3496*(1/(F3496/60)),0)</f>
        <v>12</v>
      </c>
      <c r="I3496" s="7">
        <f>IF(J3496=0, 0, (K3496-J3496)*1440)</f>
        <v>0</v>
      </c>
      <c r="J3496" s="11"/>
      <c r="K3496" s="11"/>
      <c r="L3496">
        <f>IF(I3496&gt;0, G3496, 0)</f>
        <v>0</v>
      </c>
      <c r="M3496" s="5">
        <f>IF(I3496=0,0,A3496+J3496)</f>
        <v>0</v>
      </c>
      <c r="N3496" s="5">
        <f>IF(I3496&gt;0,A3496+K3496,0)</f>
        <v>0</v>
      </c>
      <c r="O3496" t="s">
        <v>56</v>
      </c>
      <c r="P3496" t="s">
        <v>57</v>
      </c>
      <c r="Q3496">
        <v>0</v>
      </c>
      <c r="R3496">
        <v>0</v>
      </c>
      <c r="S3496">
        <f>IF(I3496&gt;0, A3496, 0)</f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>ROUND(E3497*(1/(F3497/60)),0)</f>
        <v>10</v>
      </c>
      <c r="I3497" s="7">
        <f>IF(J3497=0, 0, (K3497-J3497)*1440)</f>
        <v>0</v>
      </c>
      <c r="J3497" s="11"/>
      <c r="K3497" s="11"/>
      <c r="L3497">
        <f>IF(I3497&gt;0, G3497, 0)</f>
        <v>0</v>
      </c>
      <c r="M3497" s="5">
        <f>IF(I3497=0,0,A3497+J3497)</f>
        <v>0</v>
      </c>
      <c r="N3497" s="5">
        <f>IF(I3497&gt;0,A3497+K3497,0)</f>
        <v>0</v>
      </c>
      <c r="O3497" t="s">
        <v>56</v>
      </c>
      <c r="P3497" t="s">
        <v>57</v>
      </c>
      <c r="Q3497">
        <v>0</v>
      </c>
      <c r="R3497">
        <v>0</v>
      </c>
      <c r="S3497">
        <f>IF(I3497&gt;0, A3497, 0)</f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>ROUND(E3498*(1/(F3498/60)),0)</f>
        <v>9</v>
      </c>
      <c r="I3498" s="7">
        <f>IF(J3498=0, 0, (K3498-J3498)*1440)</f>
        <v>0</v>
      </c>
      <c r="J3498" s="11"/>
      <c r="K3498" s="11"/>
      <c r="L3498">
        <f>IF(I3498&gt;0, G3498, 0)</f>
        <v>0</v>
      </c>
      <c r="M3498" s="5">
        <f>IF(I3498=0,0,A3498+J3498)</f>
        <v>0</v>
      </c>
      <c r="N3498" s="5">
        <f>IF(I3498&gt;0,A3498+K3498,0)</f>
        <v>0</v>
      </c>
      <c r="O3498" t="s">
        <v>56</v>
      </c>
      <c r="P3498" t="s">
        <v>57</v>
      </c>
      <c r="Q3498">
        <v>0</v>
      </c>
      <c r="R3498">
        <v>0</v>
      </c>
      <c r="S3498">
        <f>IF(I3498&gt;0, A3498, 0)</f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>ROUND(E3499*(1/(F3499/60)),0)</f>
        <v>9</v>
      </c>
      <c r="I3499" s="7">
        <f>IF(J3499=0, 0, (K3499-J3499)*1440)</f>
        <v>0</v>
      </c>
      <c r="J3499" s="11"/>
      <c r="K3499" s="11"/>
      <c r="L3499">
        <f>IF(I3499&gt;0, G3499, 0)</f>
        <v>0</v>
      </c>
      <c r="M3499" s="5">
        <f>IF(I3499=0,0,A3499+J3499)</f>
        <v>0</v>
      </c>
      <c r="N3499" s="5">
        <f>IF(I3499&gt;0,A3499+K3499,0)</f>
        <v>0</v>
      </c>
      <c r="O3499" t="s">
        <v>56</v>
      </c>
      <c r="P3499" t="s">
        <v>57</v>
      </c>
      <c r="Q3499">
        <v>0</v>
      </c>
      <c r="R3499">
        <v>0</v>
      </c>
      <c r="S3499">
        <f>IF(I3499&gt;0, A3499, 0)</f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>ROUND(E3500*(1/(F3500/60)),0)</f>
        <v>8</v>
      </c>
      <c r="I3500" s="7">
        <f>IF(J3500=0, 0, (K3500-J3500)*1440)</f>
        <v>0</v>
      </c>
      <c r="J3500" s="11"/>
      <c r="K3500" s="11"/>
      <c r="L3500">
        <f>IF(I3500&gt;0, G3500, 0)</f>
        <v>0</v>
      </c>
      <c r="M3500" s="5">
        <f>IF(I3500=0,0,A3500+J3500)</f>
        <v>0</v>
      </c>
      <c r="N3500" s="5">
        <f>IF(I3500&gt;0,A3500+K3500,0)</f>
        <v>0</v>
      </c>
      <c r="O3500" t="s">
        <v>56</v>
      </c>
      <c r="P3500" t="s">
        <v>57</v>
      </c>
      <c r="Q3500">
        <v>0</v>
      </c>
      <c r="R3500">
        <v>0</v>
      </c>
      <c r="S3500">
        <f>IF(I3500&gt;0, A3500, 0)</f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>ROUND(E3501*(1/(F3501/60)),0)</f>
        <v>8</v>
      </c>
      <c r="I3501" s="7">
        <f>IF(J3501=0, 0, (K3501-J3501)*1440)</f>
        <v>40.000000000000014</v>
      </c>
      <c r="J3501" s="11">
        <v>0.50694444444444442</v>
      </c>
      <c r="K3501" s="11">
        <v>0.53472222222222221</v>
      </c>
      <c r="L3501">
        <f>IF(I3501&gt;0, G3501, 0)</f>
        <v>8</v>
      </c>
      <c r="M3501" s="5">
        <f>IF(I3501=0,0,A3501+J3501)</f>
        <v>45626.506944444445</v>
      </c>
      <c r="N3501" s="5">
        <f>IF(I3501&gt;0,A3501+K3501,0)</f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>IF(I3501&gt;0, A3501, 0)</f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>ROUND(E3502*(1/(F3502/60)),0)</f>
        <v>8</v>
      </c>
      <c r="I3502" s="7">
        <f>IF(J3502=0, 0, (K3502-J3502)*1440)</f>
        <v>9.9999999999999645</v>
      </c>
      <c r="J3502" s="11">
        <v>0.39930555555555558</v>
      </c>
      <c r="K3502" s="11">
        <v>0.40625</v>
      </c>
      <c r="L3502">
        <f>IF(I3502&gt;0, G3502, 0)</f>
        <v>8</v>
      </c>
      <c r="M3502" s="5">
        <f>IF(I3502=0,0,A3502+J3502)</f>
        <v>45626.399305555555</v>
      </c>
      <c r="N3502" s="5">
        <f>IF(I3502&gt;0,A3502+K3502,0)</f>
        <v>45626.40625</v>
      </c>
      <c r="O3502" t="s">
        <v>56</v>
      </c>
      <c r="P3502" t="s">
        <v>57</v>
      </c>
      <c r="Q3502">
        <v>0</v>
      </c>
      <c r="R3502">
        <v>0</v>
      </c>
      <c r="S3502">
        <f>IF(I3502&gt;0, A3502, 0)</f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>ROUND(E3503*(1/(F3503/60)),0)</f>
        <v>8</v>
      </c>
      <c r="I3503" s="7">
        <f>IF(J3503=0, 0, (K3503-J3503)*1440)</f>
        <v>45</v>
      </c>
      <c r="J3503" s="11">
        <v>0.67361111111111116</v>
      </c>
      <c r="K3503" s="11">
        <v>0.70486111111111116</v>
      </c>
      <c r="L3503">
        <f>IF(I3503&gt;0, G3503, 0)</f>
        <v>8</v>
      </c>
      <c r="M3503" s="5">
        <f>IF(I3503=0,0,A3503+J3503)</f>
        <v>45626.673611111109</v>
      </c>
      <c r="N3503" s="5">
        <f>IF(I3503&gt;0,A3503+K3503,0)</f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>IF(I3503&gt;0, A3503, 0)</f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>ROUND(E3504*(1/(F3504/60)),0)</f>
        <v>6</v>
      </c>
      <c r="I3504" s="7">
        <f>IF(J3504=0, 0, (K3504-J3504)*1440)</f>
        <v>0</v>
      </c>
      <c r="J3504" s="11"/>
      <c r="K3504" s="11"/>
      <c r="L3504">
        <f>IF(I3504&gt;0, G3504, 0)</f>
        <v>0</v>
      </c>
      <c r="M3504" s="5">
        <f>IF(I3504=0,0,A3504+J3504)</f>
        <v>0</v>
      </c>
      <c r="N3504" s="5">
        <f>IF(I3504&gt;0,A3504+K3504,0)</f>
        <v>0</v>
      </c>
      <c r="O3504" t="s">
        <v>56</v>
      </c>
      <c r="P3504" t="s">
        <v>57</v>
      </c>
      <c r="Q3504">
        <v>0</v>
      </c>
      <c r="R3504">
        <v>0</v>
      </c>
      <c r="S3504">
        <f>IF(I3504&gt;0, A3504, 0)</f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>ROUND(E3505*(1/(F3505/60)),0)</f>
        <v>6</v>
      </c>
      <c r="I3505" s="7">
        <f>IF(J3505=0, 0, (K3505-J3505)*1440)</f>
        <v>0</v>
      </c>
      <c r="J3505" s="11"/>
      <c r="K3505" s="11"/>
      <c r="L3505">
        <f>IF(I3505&gt;0, G3505, 0)</f>
        <v>0</v>
      </c>
      <c r="M3505" s="5">
        <f>IF(I3505=0,0,A3505+J3505)</f>
        <v>0</v>
      </c>
      <c r="N3505" s="5">
        <f>IF(I3505&gt;0,A3505+K3505,0)</f>
        <v>0</v>
      </c>
      <c r="O3505" t="s">
        <v>56</v>
      </c>
      <c r="P3505" t="s">
        <v>57</v>
      </c>
      <c r="Q3505">
        <v>0</v>
      </c>
      <c r="R3505">
        <v>0</v>
      </c>
      <c r="S3505">
        <f>IF(I3505&gt;0, A3505, 0)</f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>ROUND(E3506*(1/(F3506/60)),0)</f>
        <v>6</v>
      </c>
      <c r="I3506" s="7">
        <f>IF(J3506=0, 0, (K3506-J3506)*1440)</f>
        <v>0</v>
      </c>
      <c r="J3506" s="11"/>
      <c r="K3506" s="11"/>
      <c r="L3506">
        <f>IF(I3506&gt;0, G3506, 0)</f>
        <v>0</v>
      </c>
      <c r="M3506" s="5">
        <f>IF(I3506=0,0,A3506+J3506)</f>
        <v>0</v>
      </c>
      <c r="N3506" s="5">
        <f>IF(I3506&gt;0,A3506+K3506,0)</f>
        <v>0</v>
      </c>
      <c r="O3506" t="s">
        <v>56</v>
      </c>
      <c r="P3506" t="s">
        <v>57</v>
      </c>
      <c r="Q3506">
        <v>0</v>
      </c>
      <c r="R3506">
        <v>0</v>
      </c>
      <c r="S3506">
        <f>IF(I3506&gt;0, A3506, 0)</f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>ROUND(E3507*(1/(F3507/60)),0)</f>
        <v>6</v>
      </c>
      <c r="I3507" s="7">
        <f>IF(J3507=0, 0, (K3507-J3507)*1440)</f>
        <v>84.999999999999858</v>
      </c>
      <c r="J3507" s="11">
        <v>0.70486111111111116</v>
      </c>
      <c r="K3507" s="11">
        <v>0.76388888888888884</v>
      </c>
      <c r="L3507">
        <f>IF(I3507&gt;0, G3507, 0)</f>
        <v>6</v>
      </c>
      <c r="M3507" s="5">
        <f>IF(I3507=0,0,A3507+J3507)</f>
        <v>45626.704861111109</v>
      </c>
      <c r="N3507" s="5">
        <f>IF(I3507&gt;0,A3507+K3507,0)</f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>IF(I3507&gt;0, A3507, 0)</f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>ROUND(E3508*(1/(F3508/60)),0)</f>
        <v>6</v>
      </c>
      <c r="I3508" s="7">
        <f>IF(J3508=0, 0, (K3508-J3508)*1440)</f>
        <v>0</v>
      </c>
      <c r="J3508" s="11"/>
      <c r="K3508" s="11"/>
      <c r="L3508">
        <f>IF(I3508&gt;0, G3508, 0)</f>
        <v>0</v>
      </c>
      <c r="M3508" s="5">
        <f>IF(I3508=0,0,A3508+J3508)</f>
        <v>0</v>
      </c>
      <c r="N3508" s="5">
        <f>IF(I3508&gt;0,A3508+K3508,0)</f>
        <v>0</v>
      </c>
      <c r="O3508" t="s">
        <v>56</v>
      </c>
      <c r="P3508" t="s">
        <v>57</v>
      </c>
      <c r="Q3508">
        <v>0</v>
      </c>
      <c r="R3508">
        <v>0</v>
      </c>
      <c r="S3508">
        <f>IF(I3508&gt;0, A3508, 0)</f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>ROUND(E3509*(1/(F3509/60)),0)</f>
        <v>6</v>
      </c>
      <c r="I3509" s="13">
        <f>IF(J3509=0, 0, (K3509-J3509)*1440)</f>
        <v>30.000000000000053</v>
      </c>
      <c r="J3509" s="11">
        <v>0.47222222222222221</v>
      </c>
      <c r="K3509" s="11">
        <v>0.49305555555555558</v>
      </c>
      <c r="L3509">
        <f>IF(I3509&gt;0, G3509, 0)</f>
        <v>6</v>
      </c>
      <c r="M3509" s="5">
        <f>IF(I3509=0,0,A3509+J3509)</f>
        <v>45626.472222222219</v>
      </c>
      <c r="N3509" s="5">
        <f>IF(I3509&gt;0,A3509+K3509,0)</f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>IF(I3509&gt;0, A3509, 0)</f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>ROUND(E3510*(1/(F3510/60)),0)</f>
        <v>6</v>
      </c>
      <c r="I3510" s="13">
        <f>IF(J3510=0, 0, (K3510-J3510)*1440)</f>
        <v>170.00000000000003</v>
      </c>
      <c r="J3510" s="11">
        <v>0.53472222222222221</v>
      </c>
      <c r="K3510" s="11">
        <v>0.65277777777777779</v>
      </c>
      <c r="L3510">
        <f>IF(I3510&gt;0, G3510, 0)</f>
        <v>6</v>
      </c>
      <c r="M3510" s="5">
        <f>IF(I3510=0,0,A3510+J3510)</f>
        <v>45626.534722222219</v>
      </c>
      <c r="N3510" s="5">
        <f>IF(I3510&gt;0,A3510+K3510,0)</f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>IF(I3510&gt;0, A3510, 0)</f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>ROUND(E3511*(1/(F3511/60)),0)</f>
        <v>5</v>
      </c>
      <c r="I3511" s="7">
        <f>IF(J3511=0, 0, (K3511-J3511)*1440)</f>
        <v>15.000000000000107</v>
      </c>
      <c r="J3511" s="11">
        <v>0.78819444444444442</v>
      </c>
      <c r="K3511" s="11">
        <v>0.79861111111111116</v>
      </c>
      <c r="L3511">
        <f>IF(I3511&gt;0, G3511, 0)</f>
        <v>5</v>
      </c>
      <c r="M3511" s="5">
        <f>IF(I3511=0,0,A3511+J3511)</f>
        <v>45626.788194444445</v>
      </c>
      <c r="N3511" s="5">
        <f>IF(I3511&gt;0,A3511+K3511,0)</f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>IF(I3511&gt;0, A3511, 0)</f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>ROUND(E3512*(1/(F3512/60)),0)</f>
        <v>5</v>
      </c>
      <c r="I3512" s="7">
        <f>IF(J3512=0, 0, (K3512-J3512)*1440)</f>
        <v>0</v>
      </c>
      <c r="J3512" s="11"/>
      <c r="K3512" s="11"/>
      <c r="L3512">
        <f>IF(I3512&gt;0, G3512, 0)</f>
        <v>0</v>
      </c>
      <c r="M3512" s="5">
        <f>IF(I3512=0,0,A3512+J3512)</f>
        <v>0</v>
      </c>
      <c r="N3512" s="5">
        <f>IF(I3512&gt;0,A3512+K3512,0)</f>
        <v>0</v>
      </c>
      <c r="O3512" t="s">
        <v>56</v>
      </c>
      <c r="P3512" t="s">
        <v>57</v>
      </c>
      <c r="Q3512">
        <v>0</v>
      </c>
      <c r="R3512">
        <v>0</v>
      </c>
      <c r="S3512">
        <f>IF(I3512&gt;0, A3512, 0)</f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>ROUND(E3513*(1/(F3513/60)),0)</f>
        <v>5</v>
      </c>
      <c r="I3513" s="7">
        <f>IF(J3513=0, 0, (K3513-J3513)*1440)</f>
        <v>0</v>
      </c>
      <c r="L3513">
        <f>IF(I3513&gt;0, G3513, 0)</f>
        <v>0</v>
      </c>
      <c r="M3513" s="5">
        <f>IF(I3513=0,0,A3513+J3513)</f>
        <v>0</v>
      </c>
      <c r="N3513" s="5">
        <f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>ROUND(E3514*(1/(F3514/60)),0)</f>
        <v>4</v>
      </c>
      <c r="I3514" s="7">
        <f>IF(J3514=0, 0, (K3514-J3514)*1440)</f>
        <v>0</v>
      </c>
      <c r="J3514" s="11"/>
      <c r="K3514" s="11"/>
      <c r="L3514">
        <f>IF(I3514&gt;0, G3514, 0)</f>
        <v>0</v>
      </c>
      <c r="M3514" s="5">
        <f>IF(I3514=0,0,A3514+J3514)</f>
        <v>0</v>
      </c>
      <c r="N3514" s="5">
        <f>IF(I3514&gt;0,A3514+K3514,0)</f>
        <v>0</v>
      </c>
      <c r="O3514" t="s">
        <v>56</v>
      </c>
      <c r="P3514" t="s">
        <v>57</v>
      </c>
      <c r="Q3514">
        <v>0</v>
      </c>
      <c r="R3514">
        <v>0</v>
      </c>
      <c r="S3514">
        <f>IF(I3514&gt;0, A3514, 0)</f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>ROUND(E3515*(1/(F3515/60)),0)</f>
        <v>4</v>
      </c>
      <c r="I3515" s="7">
        <f>IF(J3515=0, 0, (K3515-J3515)*1440)</f>
        <v>65.000000000000014</v>
      </c>
      <c r="J3515" s="11">
        <v>0.40625</v>
      </c>
      <c r="K3515" s="11">
        <v>0.4513888888888889</v>
      </c>
      <c r="L3515">
        <f>IF(I3515&gt;0, G3515, 0)</f>
        <v>4</v>
      </c>
      <c r="M3515" s="5">
        <f>IF(I3515=0,0,A3515+J3515)</f>
        <v>45626.40625</v>
      </c>
      <c r="N3515" s="5">
        <f>IF(I3515&gt;0,A3515+K3515,0)</f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>IF(I3515&gt;0, A3515, 0)</f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>ROUND(E3516*(1/(F3516/60)),0)</f>
        <v>4</v>
      </c>
      <c r="I3516" s="7">
        <f>IF(J3516=0, 0, (K3516-J3516)*1440)</f>
        <v>0</v>
      </c>
      <c r="J3516" s="11"/>
      <c r="K3516" s="11"/>
      <c r="L3516">
        <f>IF(I3516&gt;0, G3516, 0)</f>
        <v>0</v>
      </c>
      <c r="M3516" s="5">
        <f>IF(I3516=0,0,A3516+J3516)</f>
        <v>0</v>
      </c>
      <c r="N3516" s="5">
        <f>IF(I3516&gt;0,A3516+K3516,0)</f>
        <v>0</v>
      </c>
      <c r="O3516" t="s">
        <v>56</v>
      </c>
      <c r="P3516" t="s">
        <v>57</v>
      </c>
      <c r="Q3516">
        <v>0</v>
      </c>
      <c r="R3516">
        <v>0</v>
      </c>
      <c r="S3516">
        <f>IF(I3516&gt;0, A3516, 0)</f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>ROUND(E3517*(1/(F3517/60)),0)</f>
        <v>4</v>
      </c>
      <c r="I3517" s="7">
        <f>IF(J3517=0, 0, (K3517-J3517)*1440)</f>
        <v>0</v>
      </c>
      <c r="J3517" s="11"/>
      <c r="K3517" s="11"/>
      <c r="L3517">
        <f>IF(I3517&gt;0, G3517, 0)</f>
        <v>0</v>
      </c>
      <c r="M3517" s="5">
        <f>IF(I3517=0,0,A3517+J3517)</f>
        <v>0</v>
      </c>
      <c r="N3517" s="5">
        <f>IF(I3517&gt;0,A3517+K3517,0)</f>
        <v>0</v>
      </c>
      <c r="O3517" t="s">
        <v>56</v>
      </c>
      <c r="P3517" t="s">
        <v>57</v>
      </c>
      <c r="Q3517">
        <v>0</v>
      </c>
      <c r="R3517">
        <v>0</v>
      </c>
      <c r="S3517">
        <f>IF(I3517&gt;0, A3517, 0)</f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>ROUND(E3518*(1/(F3518/60)),0)</f>
        <v>4</v>
      </c>
      <c r="I3518" s="7">
        <f>IF(J3518=0, 0, (K3518-J3518)*1440)</f>
        <v>0</v>
      </c>
      <c r="J3518" s="11"/>
      <c r="K3518" s="11"/>
      <c r="L3518">
        <f>IF(I3518&gt;0, G3518, 0)</f>
        <v>0</v>
      </c>
      <c r="M3518" s="5">
        <f>IF(I3518=0,0,A3518+J3518)</f>
        <v>0</v>
      </c>
      <c r="N3518" s="5">
        <f>IF(I3518&gt;0,A3518+K3518,0)</f>
        <v>0</v>
      </c>
      <c r="O3518" t="s">
        <v>56</v>
      </c>
      <c r="P3518" t="s">
        <v>57</v>
      </c>
      <c r="Q3518">
        <v>0</v>
      </c>
      <c r="R3518">
        <v>0</v>
      </c>
      <c r="S3518">
        <f>IF(I3518&gt;0, A3518, 0)</f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>ROUND(E3519*(1/(F3519/60)),0)</f>
        <v>4</v>
      </c>
      <c r="I3519" s="7">
        <f>IF(J3519=0, 0, (K3519-J3519)*1440)</f>
        <v>0</v>
      </c>
      <c r="J3519" s="11"/>
      <c r="K3519" s="11"/>
      <c r="L3519">
        <f>IF(I3519&gt;0, G3519, 0)</f>
        <v>0</v>
      </c>
      <c r="M3519" s="5">
        <f>IF(I3519=0,0,A3519+J3519)</f>
        <v>0</v>
      </c>
      <c r="N3519" s="5">
        <f>IF(I3519&gt;0,A3519+K3519,0)</f>
        <v>0</v>
      </c>
      <c r="O3519" t="s">
        <v>56</v>
      </c>
      <c r="P3519" t="s">
        <v>57</v>
      </c>
      <c r="Q3519">
        <v>0</v>
      </c>
      <c r="R3519">
        <v>0</v>
      </c>
      <c r="S3519">
        <f>IF(I3519&gt;0, A3519, 0)</f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>ROUND(E3520*(1/(F3520/60)),0)</f>
        <v>3</v>
      </c>
      <c r="I3520" s="7">
        <f>IF(J3520=0, 0, (K3520-J3520)*1440)</f>
        <v>0</v>
      </c>
      <c r="L3520">
        <f>IF(I3520&gt;0, G3520, 0)</f>
        <v>0</v>
      </c>
      <c r="M3520" s="5">
        <f>IF(I3520=0,0,A3520+J3520)</f>
        <v>0</v>
      </c>
      <c r="N3520" s="5">
        <f>IF(I3520&gt;0,A3520+K3520,0)</f>
        <v>0</v>
      </c>
      <c r="O3520" t="s">
        <v>56</v>
      </c>
      <c r="P3520" t="s">
        <v>57</v>
      </c>
      <c r="Q3520">
        <v>0</v>
      </c>
      <c r="R3520">
        <v>0</v>
      </c>
      <c r="S3520">
        <f>IF(I3520&gt;0, A3520, 0)</f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>ROUND(E3521*(1/(F3521/60)),0)</f>
        <v>3</v>
      </c>
      <c r="I3521" s="7">
        <f>IF(J3521=0, 0, (K3521-J3521)*1440)</f>
        <v>0</v>
      </c>
      <c r="J3521" s="11"/>
      <c r="K3521" s="11"/>
      <c r="L3521">
        <f>IF(I3521&gt;0, G3521, 0)</f>
        <v>0</v>
      </c>
      <c r="M3521" s="5">
        <f>IF(I3521=0,0,A3521+J3521)</f>
        <v>0</v>
      </c>
      <c r="N3521" s="5">
        <f>IF(I3521&gt;0,A3521+K3521,0)</f>
        <v>0</v>
      </c>
      <c r="O3521" t="s">
        <v>56</v>
      </c>
      <c r="P3521" t="s">
        <v>57</v>
      </c>
      <c r="Q3521">
        <v>0</v>
      </c>
      <c r="R3521">
        <v>0</v>
      </c>
      <c r="S3521">
        <f>IF(I3521&gt;0, A3521, 0)</f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>ROUND(E3522*(1/(F3522/60)),0)</f>
        <v>3</v>
      </c>
      <c r="I3522" s="7">
        <f>IF(J3522=0, 0, (K3522-J3522)*1440)</f>
        <v>0</v>
      </c>
      <c r="J3522" s="11"/>
      <c r="K3522" s="11"/>
      <c r="L3522">
        <f>IF(I3522&gt;0, G3522, 0)</f>
        <v>0</v>
      </c>
      <c r="M3522" s="5">
        <f>IF(I3522=0,0,A3522+J3522)</f>
        <v>0</v>
      </c>
      <c r="N3522" s="5">
        <f>IF(I3522&gt;0,A3522+K3522,0)</f>
        <v>0</v>
      </c>
      <c r="O3522" t="s">
        <v>56</v>
      </c>
      <c r="P3522" t="s">
        <v>57</v>
      </c>
      <c r="Q3522">
        <v>0</v>
      </c>
      <c r="R3522">
        <v>0</v>
      </c>
      <c r="S3522">
        <f>IF(I3522&gt;0, A3522, 0)</f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>ROUND(E3523*(1/(F3523/60)),0)</f>
        <v>2</v>
      </c>
      <c r="I3523" s="7">
        <f>IF(J3523=0, 0, (K3523-J3523)*1440)</f>
        <v>0</v>
      </c>
      <c r="J3523" s="11"/>
      <c r="K3523" s="11"/>
      <c r="L3523">
        <f>IF(I3523&gt;0, G3523, 0)</f>
        <v>0</v>
      </c>
      <c r="M3523" s="5">
        <f>IF(I3523=0,0,A3523+J3523)</f>
        <v>0</v>
      </c>
      <c r="N3523" s="5">
        <f>IF(I3523&gt;0,A3523+K3523,0)</f>
        <v>0</v>
      </c>
      <c r="O3523" t="s">
        <v>56</v>
      </c>
      <c r="P3523" t="s">
        <v>57</v>
      </c>
      <c r="Q3523">
        <v>0</v>
      </c>
      <c r="R3523">
        <v>0</v>
      </c>
      <c r="S3523">
        <f>IF(I3523&gt;0, A3523, 0)</f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>ROUND(E3524*(1/(F3524/60)),0)</f>
        <v>2</v>
      </c>
      <c r="I3524" s="7">
        <f>IF(J3524=0, 0, (K3524-J3524)*1440)</f>
        <v>0</v>
      </c>
      <c r="J3524" s="11"/>
      <c r="K3524" s="11"/>
      <c r="L3524">
        <f>IF(I3524&gt;0, G3524, 0)</f>
        <v>0</v>
      </c>
      <c r="M3524" s="5">
        <f>IF(I3524=0,0,A3524+J3524)</f>
        <v>0</v>
      </c>
      <c r="N3524" s="5">
        <f>IF(I3524&gt;0,A3524+K3524,0)</f>
        <v>0</v>
      </c>
      <c r="O3524" t="s">
        <v>56</v>
      </c>
      <c r="P3524" t="s">
        <v>57</v>
      </c>
      <c r="Q3524">
        <v>0</v>
      </c>
      <c r="R3524">
        <v>0</v>
      </c>
      <c r="S3524">
        <f>IF(I3524&gt;0, A3524, 0)</f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>ROUND(E3525*(1/(F3525/60)),0)</f>
        <v>2</v>
      </c>
      <c r="I3525" s="7">
        <f>IF(J3525=0, 0, (K3525-J3525)*1440)</f>
        <v>0</v>
      </c>
      <c r="J3525" s="11"/>
      <c r="K3525" s="11"/>
      <c r="L3525">
        <f>IF(I3525&gt;0, G3525, 0)</f>
        <v>0</v>
      </c>
      <c r="M3525" s="5">
        <f>IF(I3525=0,0,A3525+J3525)</f>
        <v>0</v>
      </c>
      <c r="N3525" s="5">
        <f>IF(I3525&gt;0,A3525+K3525,0)</f>
        <v>0</v>
      </c>
      <c r="O3525" t="s">
        <v>56</v>
      </c>
      <c r="P3525" t="s">
        <v>57</v>
      </c>
      <c r="Q3525">
        <v>0</v>
      </c>
      <c r="R3525">
        <v>0</v>
      </c>
      <c r="S3525">
        <f>IF(I3525&gt;0, A3525, 0)</f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>ROUND(E3526*(1/(F3526/60)),0)</f>
        <v>2</v>
      </c>
      <c r="I3526" s="7">
        <f>IF(J3526=0, 0, (K3526-J3526)*1440)</f>
        <v>0</v>
      </c>
      <c r="J3526" s="11"/>
      <c r="K3526" s="11"/>
      <c r="L3526">
        <f>IF(I3526&gt;0, G3526, 0)</f>
        <v>0</v>
      </c>
      <c r="M3526" s="5">
        <f>IF(I3526=0,0,A3526+J3526)</f>
        <v>0</v>
      </c>
      <c r="N3526" s="5">
        <f>IF(I3526&gt;0,A3526+K3526,0)</f>
        <v>0</v>
      </c>
      <c r="O3526" t="s">
        <v>56</v>
      </c>
      <c r="P3526" t="s">
        <v>57</v>
      </c>
      <c r="Q3526">
        <v>0</v>
      </c>
      <c r="R3526">
        <v>0</v>
      </c>
      <c r="S3526">
        <f>IF(I3526&gt;0, A3526, 0)</f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>ROUND(E3527*(1/(F3527/60)),0)</f>
        <v>2</v>
      </c>
      <c r="I3527" s="7">
        <f>IF(J3527=0, 0, (K3527-J3527)*1440)</f>
        <v>0</v>
      </c>
      <c r="J3527" s="11"/>
      <c r="K3527" s="11"/>
      <c r="L3527">
        <f>IF(I3527&gt;0, G3527, 0)</f>
        <v>0</v>
      </c>
      <c r="M3527" s="5">
        <f>IF(I3527=0,0,A3527+J3527)</f>
        <v>0</v>
      </c>
      <c r="N3527" s="5">
        <f>IF(I3527&gt;0,A3527+K3527,0)</f>
        <v>0</v>
      </c>
      <c r="O3527" t="s">
        <v>56</v>
      </c>
      <c r="P3527" t="s">
        <v>57</v>
      </c>
      <c r="Q3527">
        <v>0</v>
      </c>
      <c r="R3527">
        <v>0</v>
      </c>
      <c r="S3527">
        <f>IF(I3527&gt;0, A3527, 0)</f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>ROUND(E3528*(1/(F3528/60)),0)</f>
        <v>2</v>
      </c>
      <c r="I3528" s="7">
        <f>IF(J3528=0, 0, (K3528-J3528)*1440)</f>
        <v>0</v>
      </c>
      <c r="J3528" s="11"/>
      <c r="K3528" s="11"/>
      <c r="L3528">
        <f>IF(I3528&gt;0, G3528, 0)</f>
        <v>0</v>
      </c>
      <c r="M3528" s="5">
        <f>IF(I3528=0,0,A3528+J3528)</f>
        <v>0</v>
      </c>
      <c r="N3528" s="5">
        <f>IF(I3528&gt;0,A3528+K3528,0)</f>
        <v>0</v>
      </c>
      <c r="O3528" t="s">
        <v>56</v>
      </c>
      <c r="P3528" t="s">
        <v>57</v>
      </c>
      <c r="Q3528">
        <v>0</v>
      </c>
      <c r="R3528">
        <v>0</v>
      </c>
      <c r="S3528">
        <f>IF(I3528&gt;0, A3528, 0)</f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>ROUND(E3529*(1/(F3529/60)),0)</f>
        <v>2</v>
      </c>
      <c r="I3529" s="7">
        <f>IF(J3529=0, 0, (K3529-J3529)*1440)</f>
        <v>0</v>
      </c>
      <c r="J3529" s="11"/>
      <c r="K3529" s="11"/>
      <c r="L3529">
        <f>IF(I3529&gt;0, G3529, 0)</f>
        <v>0</v>
      </c>
      <c r="M3529" s="5">
        <f>IF(I3529=0,0,A3529+J3529)</f>
        <v>0</v>
      </c>
      <c r="N3529" s="5">
        <f>IF(I3529&gt;0,A3529+K3529,0)</f>
        <v>0</v>
      </c>
      <c r="O3529" t="s">
        <v>56</v>
      </c>
      <c r="P3529" t="s">
        <v>57</v>
      </c>
      <c r="Q3529">
        <v>0</v>
      </c>
      <c r="R3529">
        <v>0</v>
      </c>
      <c r="S3529">
        <f>IF(I3529&gt;0, A3529, 0)</f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>ROUND(E3530*(1/(F3530/60)),0)</f>
        <v>2</v>
      </c>
      <c r="I3530" s="7">
        <f>IF(J3530=0, 0, (K3530-J3530)*1440)</f>
        <v>40.000000000000014</v>
      </c>
      <c r="J3530" s="11">
        <v>0.3888888888888889</v>
      </c>
      <c r="K3530" s="11">
        <v>0.41666666666666669</v>
      </c>
      <c r="L3530">
        <f>IF(I3530&gt;0, G3530, 0)</f>
        <v>2</v>
      </c>
      <c r="M3530" s="5">
        <f>IF(I3530=0,0,A3530+J3530)</f>
        <v>45626.388888888891</v>
      </c>
      <c r="N3530" s="5">
        <f>IF(I3530&gt;0,A3530+K3530,0)</f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>IF(I3530&gt;0, A3530, 0)</f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>ROUND(E3531*(1/(F3531/60)),0)</f>
        <v>2</v>
      </c>
      <c r="I3531" s="7">
        <f>IF(J3531=0, 0, (K3531-J3531)*1440)</f>
        <v>15.000000000000027</v>
      </c>
      <c r="J3531" s="11">
        <v>0.4513888888888889</v>
      </c>
      <c r="K3531" s="11">
        <v>0.46180555555555558</v>
      </c>
      <c r="L3531">
        <f>IF(I3531&gt;0, G3531, 0)</f>
        <v>2</v>
      </c>
      <c r="M3531" s="5">
        <f>IF(I3531=0,0,A3531+J3531)</f>
        <v>45626.451388888891</v>
      </c>
      <c r="N3531" s="5">
        <f>IF(I3531&gt;0,A3531+K3531,0)</f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>IF(I3531&gt;0, A3531, 0)</f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>ROUND(E3532*(1/(F3532/60)),0)</f>
        <v>0</v>
      </c>
      <c r="I3532" s="7">
        <f>IF(J3532=0, 0, (K3532-J3532)*1440)</f>
        <v>15.000000000000107</v>
      </c>
      <c r="J3532" s="11">
        <v>0.66319444444444442</v>
      </c>
      <c r="K3532" s="11">
        <v>0.67361111111111116</v>
      </c>
      <c r="L3532">
        <f>IF(I3532&gt;0, G3532, 0)</f>
        <v>0</v>
      </c>
      <c r="M3532" s="5">
        <f>IF(I3532=0,0,A3532+J3532)</f>
        <v>45626.663194444445</v>
      </c>
      <c r="N3532" s="5">
        <f>IF(I3532&gt;0,A3532+K3532,0)</f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>IF(I3532&gt;0, A3532, 0)</f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>ROUND(E3533*(1/(F3533/60)),0)</f>
        <v>0</v>
      </c>
      <c r="I3533" s="7">
        <f>IF(J3533=0, 0, (K3533-J3533)*1440)</f>
        <v>20.000000000000089</v>
      </c>
      <c r="J3533" s="11">
        <v>0.85416666666666663</v>
      </c>
      <c r="K3533" s="11">
        <v>0.86805555555555558</v>
      </c>
      <c r="L3533">
        <f>IF(I3533&gt;0, G3533, 0)</f>
        <v>0</v>
      </c>
      <c r="M3533" s="5">
        <f>IF(I3533=0,0,A3533+J3533)</f>
        <v>45626.854166666664</v>
      </c>
      <c r="N3533" s="5">
        <f>IF(I3533&gt;0,A3533+K3533,0)</f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>IF(I3533&gt;0, A3533, 0)</f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>ROUND(E3534*(1/(F3534/60)),0)</f>
        <v>0</v>
      </c>
      <c r="I3534" s="7">
        <f>IF(J3534=0, 0, (K3534-J3534)*1440)</f>
        <v>20.000000000000007</v>
      </c>
      <c r="J3534" s="11">
        <v>0.3263888888888889</v>
      </c>
      <c r="K3534" s="11">
        <v>0.34027777777777779</v>
      </c>
      <c r="L3534">
        <f>IF(I3534&gt;0, G3534, 0)</f>
        <v>0</v>
      </c>
      <c r="M3534" s="5">
        <f>IF(I3534=0,0,A3534+J3534)</f>
        <v>45626.326388888891</v>
      </c>
      <c r="N3534" s="5">
        <f>IF(I3534&gt;0,A3534+K3534,0)</f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>IF(I3534&gt;0, A3534, 0)</f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>ROUND(E3535*(1/(F3535/60)),0)</f>
        <v>6</v>
      </c>
      <c r="I3535" s="7">
        <f>IF(J3535=0, 0, (K3535-J3535)*1440)</f>
        <v>30.000000000000053</v>
      </c>
      <c r="J3535" s="11">
        <v>0.85416666666666663</v>
      </c>
      <c r="K3535" s="11">
        <v>0.875</v>
      </c>
      <c r="L3535">
        <f>IF(I3535&gt;0, G3535, 0)</f>
        <v>6</v>
      </c>
      <c r="M3535" s="5">
        <f>IF(I3535=0,0,A3535+J3535)</f>
        <v>45626.854166666664</v>
      </c>
      <c r="N3535" s="5">
        <f>IF(I3535&gt;0,A3535+K3535,0)</f>
        <v>45626.875</v>
      </c>
      <c r="O3535" t="s">
        <v>56</v>
      </c>
      <c r="P3535" t="s">
        <v>57</v>
      </c>
      <c r="Q3535">
        <v>0</v>
      </c>
      <c r="R3535">
        <v>0</v>
      </c>
      <c r="S3535">
        <f>IF(I3535&gt;0, A3535, 0)</f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>ROUND(E3536*(1/(F3536/60)),0)</f>
        <v>6</v>
      </c>
      <c r="I3536" s="7">
        <f>IF(J3536=0, 0, (K3536-J3536)*1440)</f>
        <v>30.000000000000053</v>
      </c>
      <c r="J3536" s="11">
        <v>0.9375</v>
      </c>
      <c r="K3536" s="11">
        <v>0.95833333333333337</v>
      </c>
      <c r="L3536">
        <f>IF(I3536&gt;0, G3536, 0)</f>
        <v>6</v>
      </c>
      <c r="M3536" s="5">
        <f>IF(I3536=0,0,A3536+J3536)</f>
        <v>45626.9375</v>
      </c>
      <c r="N3536" s="5">
        <f>IF(I3536&gt;0,A3536+K3536,0)</f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>IF(I3536&gt;0, A3536, 0)</f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>ROUND(E3537*(1/(F3537/60)),0)</f>
        <v>16</v>
      </c>
      <c r="I3537" s="7">
        <f>IF(J3537=0, 0, (K3537-J3537)*1440)</f>
        <v>0</v>
      </c>
      <c r="J3537" s="11"/>
      <c r="K3537" s="11"/>
      <c r="L3537">
        <f>IF(I3537&gt;0, G3537, 0)</f>
        <v>0</v>
      </c>
      <c r="M3537" s="5">
        <f>IF(I3537=0,0,A3537+J3537)</f>
        <v>0</v>
      </c>
      <c r="N3537" s="5">
        <f>IF(I3537&gt;0,A3537+K3537,0)</f>
        <v>0</v>
      </c>
      <c r="O3537" t="s">
        <v>56</v>
      </c>
      <c r="P3537" t="s">
        <v>57</v>
      </c>
      <c r="Q3537">
        <v>0</v>
      </c>
      <c r="R3537">
        <v>0</v>
      </c>
      <c r="S3537">
        <f>IF(I3537&gt;0, A3537, 0)</f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>ROUND(E3538*(1/(F3538/60)),0)</f>
        <v>12</v>
      </c>
      <c r="H3538" s="12">
        <f>F3538*(1/(G3538/60))</f>
        <v>100</v>
      </c>
      <c r="I3538" s="7">
        <f>IF(J3538=0, 0, (K3538-J3538)*1440)</f>
        <v>10.000000000000044</v>
      </c>
      <c r="J3538" s="11">
        <v>0.45833333333333331</v>
      </c>
      <c r="K3538" s="11">
        <v>0.46527777777777779</v>
      </c>
      <c r="L3538">
        <f>IF(I3538&gt;0, G3538, 0)</f>
        <v>12</v>
      </c>
      <c r="M3538" s="5">
        <f>IF(I3538=0,0,A3538+J3538)</f>
        <v>45627.458333333336</v>
      </c>
      <c r="N3538" s="5">
        <f>IF(I3538&gt;0,A3538+K3538,0)</f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>IF(I3538&gt;0, A3538, 0)</f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>ROUND(E3539*(1/(F3539/60)),0)</f>
        <v>12</v>
      </c>
      <c r="I3539" s="7">
        <f>IF(J3539=0, 0, (K3539-J3539)*1440)</f>
        <v>0</v>
      </c>
      <c r="L3539">
        <f>IF(I3539&gt;0, G3539, 0)</f>
        <v>0</v>
      </c>
      <c r="M3539" s="5">
        <f>IF(I3539=0,0,A3539+J3539)</f>
        <v>0</v>
      </c>
      <c r="N3539" s="5">
        <f>IF(I3539&gt;0,A3539+K3539,0)</f>
        <v>0</v>
      </c>
      <c r="O3539" t="s">
        <v>56</v>
      </c>
      <c r="P3539" t="s">
        <v>57</v>
      </c>
      <c r="Q3539">
        <v>0</v>
      </c>
      <c r="R3539">
        <v>0</v>
      </c>
      <c r="S3539">
        <f>IF(I3539&gt;0, A3539, 0)</f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>ROUND(E3540*(1/(F3540/60)),0)</f>
        <v>12</v>
      </c>
      <c r="I3540" s="7">
        <f>IF(J3540=0, 0, (K3540-J3540)*1440)</f>
        <v>0</v>
      </c>
      <c r="J3540" s="11"/>
      <c r="K3540" s="11"/>
      <c r="L3540">
        <f>IF(I3540&gt;0, G3540, 0)</f>
        <v>0</v>
      </c>
      <c r="M3540" s="5">
        <f>IF(I3540=0,0,A3540+J3540)</f>
        <v>0</v>
      </c>
      <c r="N3540" s="5">
        <f>IF(I3540&gt;0,A3540+K3540,0)</f>
        <v>0</v>
      </c>
      <c r="O3540" t="s">
        <v>56</v>
      </c>
      <c r="P3540" t="s">
        <v>57</v>
      </c>
      <c r="Q3540">
        <v>0</v>
      </c>
      <c r="R3540">
        <v>0</v>
      </c>
      <c r="S3540">
        <f>IF(I3540&gt;0, A3540, 0)</f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>ROUND(E3541*(1/(F3541/60)),0)</f>
        <v>12</v>
      </c>
      <c r="I3541" s="7">
        <f>IF(J3541=0, 0, (K3541-J3541)*1440)</f>
        <v>0</v>
      </c>
      <c r="J3541" s="11"/>
      <c r="K3541" s="11"/>
      <c r="L3541">
        <f>IF(I3541&gt;0, G3541, 0)</f>
        <v>0</v>
      </c>
      <c r="M3541" s="5">
        <f>IF(I3541=0,0,A3541+J3541)</f>
        <v>0</v>
      </c>
      <c r="N3541" s="5">
        <f>IF(I3541&gt;0,A3541+K3541,0)</f>
        <v>0</v>
      </c>
      <c r="O3541" t="s">
        <v>56</v>
      </c>
      <c r="P3541" t="s">
        <v>57</v>
      </c>
      <c r="Q3541">
        <v>0</v>
      </c>
      <c r="R3541">
        <v>0</v>
      </c>
      <c r="S3541">
        <f>IF(I3541&gt;0, A3541, 0)</f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>ROUND(E3542*(1/(F3542/60)),0)</f>
        <v>12</v>
      </c>
      <c r="I3542" s="7">
        <f>IF(J3542=0, 0, (K3542-J3542)*1440)</f>
        <v>0</v>
      </c>
      <c r="J3542" s="11"/>
      <c r="K3542" s="11"/>
      <c r="L3542">
        <f>IF(I3542&gt;0, G3542, 0)</f>
        <v>0</v>
      </c>
      <c r="M3542" s="5">
        <f>IF(I3542=0,0,A3542+J3542)</f>
        <v>0</v>
      </c>
      <c r="N3542" s="5">
        <f>IF(I3542&gt;0,A3542+K3542,0)</f>
        <v>0</v>
      </c>
      <c r="O3542" t="s">
        <v>56</v>
      </c>
      <c r="P3542" t="s">
        <v>57</v>
      </c>
      <c r="Q3542">
        <v>0</v>
      </c>
      <c r="R3542">
        <v>0</v>
      </c>
      <c r="S3542">
        <f>IF(I3542&gt;0, A3542, 0)</f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>ROUND(E3543*(1/(F3543/60)),0)</f>
        <v>10</v>
      </c>
      <c r="I3543" s="7">
        <f>IF(J3543=0, 0, (K3543-J3543)*1440)</f>
        <v>0</v>
      </c>
      <c r="J3543" s="11"/>
      <c r="K3543" s="11"/>
      <c r="L3543">
        <f>IF(I3543&gt;0, G3543, 0)</f>
        <v>0</v>
      </c>
      <c r="M3543" s="5">
        <f>IF(I3543=0,0,A3543+J3543)</f>
        <v>0</v>
      </c>
      <c r="N3543" s="5">
        <f>IF(I3543&gt;0,A3543+K3543,0)</f>
        <v>0</v>
      </c>
      <c r="O3543" t="s">
        <v>56</v>
      </c>
      <c r="P3543" t="s">
        <v>57</v>
      </c>
      <c r="Q3543">
        <v>0</v>
      </c>
      <c r="R3543">
        <v>0</v>
      </c>
      <c r="S3543">
        <f>IF(I3543&gt;0, A3543, 0)</f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>ROUND(E3544*(1/(F3544/60)),0)</f>
        <v>9</v>
      </c>
      <c r="I3544" s="7">
        <f>IF(J3544=0, 0, (K3544-J3544)*1440)</f>
        <v>0</v>
      </c>
      <c r="J3544" s="11"/>
      <c r="K3544" s="11"/>
      <c r="L3544">
        <f>IF(I3544&gt;0, G3544, 0)</f>
        <v>0</v>
      </c>
      <c r="M3544" s="5">
        <f>IF(I3544=0,0,A3544+J3544)</f>
        <v>0</v>
      </c>
      <c r="N3544" s="5">
        <f>IF(I3544&gt;0,A3544+K3544,0)</f>
        <v>0</v>
      </c>
      <c r="O3544" t="s">
        <v>56</v>
      </c>
      <c r="P3544" t="s">
        <v>57</v>
      </c>
      <c r="Q3544">
        <v>0</v>
      </c>
      <c r="R3544">
        <v>0</v>
      </c>
      <c r="S3544">
        <f>IF(I3544&gt;0, A3544, 0)</f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>ROUND(E3545*(1/(F3545/60)),0)</f>
        <v>9</v>
      </c>
      <c r="I3545" s="7">
        <f>IF(J3545=0, 0, (K3545-J3545)*1440)</f>
        <v>9.9999999999999645</v>
      </c>
      <c r="J3545" s="11">
        <v>0.4513888888888889</v>
      </c>
      <c r="K3545" s="11">
        <v>0.45833333333333331</v>
      </c>
      <c r="L3545">
        <f>IF(I3545&gt;0, G3545, 0)</f>
        <v>9</v>
      </c>
      <c r="M3545" s="5">
        <f>IF(I3545=0,0,A3545+J3545)</f>
        <v>45627.451388888891</v>
      </c>
      <c r="N3545" s="5">
        <f>IF(I3545&gt;0,A3545+K3545,0)</f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>IF(I3545&gt;0, A3545, 0)</f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>ROUND(E3546*(1/(F3546/60)),0)</f>
        <v>8</v>
      </c>
      <c r="I3546" s="7">
        <f>IF(J3546=0, 0, (K3546-J3546)*1440)</f>
        <v>0</v>
      </c>
      <c r="J3546" s="11"/>
      <c r="K3546" s="11"/>
      <c r="L3546">
        <f>IF(I3546&gt;0, G3546, 0)</f>
        <v>0</v>
      </c>
      <c r="M3546" s="5">
        <f>IF(I3546=0,0,A3546+J3546)</f>
        <v>0</v>
      </c>
      <c r="N3546" s="5">
        <f>IF(I3546&gt;0,A3546+K3546,0)</f>
        <v>0</v>
      </c>
      <c r="O3546" t="s">
        <v>56</v>
      </c>
      <c r="P3546" t="s">
        <v>57</v>
      </c>
      <c r="Q3546">
        <v>0</v>
      </c>
      <c r="R3546">
        <v>0</v>
      </c>
      <c r="S3546">
        <f>IF(I3546&gt;0, A3546, 0)</f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>ROUND(E3547*(1/(F3547/60)),0)</f>
        <v>8</v>
      </c>
      <c r="I3547" s="7">
        <f>IF(J3547=0, 0, (K3547-J3547)*1440)</f>
        <v>0</v>
      </c>
      <c r="J3547" s="11"/>
      <c r="K3547" s="11"/>
      <c r="L3547">
        <f>IF(I3547&gt;0, G3547, 0)</f>
        <v>0</v>
      </c>
      <c r="M3547" s="5">
        <f>IF(I3547=0,0,A3547+J3547)</f>
        <v>0</v>
      </c>
      <c r="N3547" s="5">
        <f>IF(I3547&gt;0,A3547+K3547,0)</f>
        <v>0</v>
      </c>
      <c r="O3547" t="s">
        <v>56</v>
      </c>
      <c r="P3547" t="s">
        <v>57</v>
      </c>
      <c r="Q3547">
        <v>0</v>
      </c>
      <c r="R3547">
        <v>0</v>
      </c>
      <c r="S3547">
        <f>IF(I3547&gt;0, A3547, 0)</f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>ROUND(E3548*(1/(F3548/60)),0)</f>
        <v>8</v>
      </c>
      <c r="I3548" s="7">
        <f>IF(J3548=0, 0, (K3548-J3548)*1440)</f>
        <v>0</v>
      </c>
      <c r="J3548" s="11"/>
      <c r="K3548" s="11"/>
      <c r="L3548">
        <f>IF(I3548&gt;0, G3548, 0)</f>
        <v>0</v>
      </c>
      <c r="M3548" s="5">
        <f>IF(I3548=0,0,A3548+J3548)</f>
        <v>0</v>
      </c>
      <c r="N3548" s="5">
        <f>IF(I3548&gt;0,A3548+K3548,0)</f>
        <v>0</v>
      </c>
      <c r="O3548" t="s">
        <v>56</v>
      </c>
      <c r="P3548" t="s">
        <v>57</v>
      </c>
      <c r="Q3548">
        <v>0</v>
      </c>
      <c r="R3548">
        <v>0</v>
      </c>
      <c r="S3548">
        <f>IF(I3548&gt;0, A3548, 0)</f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>ROUND(E3549*(1/(F3549/60)),0)</f>
        <v>6</v>
      </c>
      <c r="I3549" s="7">
        <f>IF(J3549=0, 0, (K3549-J3549)*1440)</f>
        <v>0</v>
      </c>
      <c r="J3549" s="11"/>
      <c r="K3549" s="11"/>
      <c r="L3549">
        <f>IF(I3549&gt;0, G3549, 0)</f>
        <v>0</v>
      </c>
      <c r="M3549" s="5">
        <f>IF(I3549=0,0,A3549+J3549)</f>
        <v>0</v>
      </c>
      <c r="N3549" s="5">
        <f>IF(I3549&gt;0,A3549+K3549,0)</f>
        <v>0</v>
      </c>
      <c r="O3549" t="s">
        <v>56</v>
      </c>
      <c r="P3549" t="s">
        <v>57</v>
      </c>
      <c r="Q3549">
        <v>0</v>
      </c>
      <c r="R3549">
        <v>0</v>
      </c>
      <c r="S3549">
        <f>IF(I3549&gt;0, A3549, 0)</f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>ROUND(E3550*(1/(F3550/60)),0)</f>
        <v>6</v>
      </c>
      <c r="I3550" s="7">
        <f>IF(J3550=0, 0, (K3550-J3550)*1440)</f>
        <v>0</v>
      </c>
      <c r="J3550" s="11"/>
      <c r="K3550" s="11"/>
      <c r="L3550">
        <f>IF(I3550&gt;0, G3550, 0)</f>
        <v>0</v>
      </c>
      <c r="M3550" s="5">
        <f>IF(I3550=0,0,A3550+J3550)</f>
        <v>0</v>
      </c>
      <c r="N3550" s="5">
        <f>IF(I3550&gt;0,A3550+K3550,0)</f>
        <v>0</v>
      </c>
      <c r="O3550" t="s">
        <v>56</v>
      </c>
      <c r="P3550" t="s">
        <v>57</v>
      </c>
      <c r="Q3550">
        <v>0</v>
      </c>
      <c r="R3550">
        <v>0</v>
      </c>
      <c r="S3550">
        <f>IF(I3550&gt;0, A3550, 0)</f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>ROUND(E3551*(1/(F3551/60)),0)</f>
        <v>6</v>
      </c>
      <c r="I3551" s="7">
        <f>IF(J3551=0, 0, (K3551-J3551)*1440)</f>
        <v>0</v>
      </c>
      <c r="J3551" s="11"/>
      <c r="K3551" s="11"/>
      <c r="L3551">
        <f>IF(I3551&gt;0, G3551, 0)</f>
        <v>0</v>
      </c>
      <c r="M3551" s="5">
        <f>IF(I3551=0,0,A3551+J3551)</f>
        <v>0</v>
      </c>
      <c r="N3551" s="5">
        <f>IF(I3551&gt;0,A3551+K3551,0)</f>
        <v>0</v>
      </c>
      <c r="O3551" t="s">
        <v>56</v>
      </c>
      <c r="P3551" t="s">
        <v>57</v>
      </c>
      <c r="Q3551">
        <v>0</v>
      </c>
      <c r="R3551">
        <v>0</v>
      </c>
      <c r="S3551">
        <f>IF(I3551&gt;0, A3551, 0)</f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>ROUND(E3552*(1/(F3552/60)),0)</f>
        <v>6</v>
      </c>
      <c r="I3552" s="7">
        <f>IF(J3552=0, 0, (K3552-J3552)*1440)</f>
        <v>125.00000000000003</v>
      </c>
      <c r="J3552" s="11">
        <v>0.76388888888888884</v>
      </c>
      <c r="K3552" s="11">
        <v>0.85069444444444442</v>
      </c>
      <c r="L3552">
        <f>IF(I3552&gt;0, G3552, 0)</f>
        <v>6</v>
      </c>
      <c r="M3552" s="5">
        <f>IF(I3552=0,0,A3552+J3552)</f>
        <v>45627.763888888891</v>
      </c>
      <c r="N3552" s="5">
        <f>IF(I3552&gt;0,A3552+K3552,0)</f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>IF(I3552&gt;0, A3552, 0)</f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>ROUND(E3553*(1/(F3553/60)),0)</f>
        <v>6</v>
      </c>
      <c r="I3553" s="7">
        <f>IF(J3553=0, 0, (K3553-J3553)*1440)</f>
        <v>0</v>
      </c>
      <c r="J3553" s="11"/>
      <c r="K3553" s="11"/>
      <c r="L3553">
        <f>IF(I3553&gt;0, G3553, 0)</f>
        <v>0</v>
      </c>
      <c r="M3553" s="5">
        <f>IF(I3553=0,0,A3553+J3553)</f>
        <v>0</v>
      </c>
      <c r="N3553" s="5">
        <f>IF(I3553&gt;0,A3553+K3553,0)</f>
        <v>0</v>
      </c>
      <c r="O3553" t="s">
        <v>56</v>
      </c>
      <c r="P3553" t="s">
        <v>57</v>
      </c>
      <c r="Q3553">
        <v>0</v>
      </c>
      <c r="R3553">
        <v>0</v>
      </c>
      <c r="S3553">
        <f>IF(I3553&gt;0, A3553, 0)</f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>ROUND(E3554*(1/(F3554/60)),0)</f>
        <v>6</v>
      </c>
      <c r="I3554" s="13">
        <f>IF(J3554=0, 0, (K3554-J3554)*1440)</f>
        <v>159.99999999999991</v>
      </c>
      <c r="J3554" s="11">
        <v>0.46527777777777779</v>
      </c>
      <c r="K3554" s="11">
        <v>0.57638888888888884</v>
      </c>
      <c r="L3554">
        <f>IF(I3554&gt;0, G3554, 0)</f>
        <v>6</v>
      </c>
      <c r="M3554" s="5">
        <f>IF(I3554=0,0,A3554+J3554)</f>
        <v>45627.465277777781</v>
      </c>
      <c r="N3554" s="5">
        <f>IF(I3554&gt;0,A3554+K3554,0)</f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>IF(I3554&gt;0, A3554, 0)</f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>ROUND(E3555*(1/(F3555/60)),0)</f>
        <v>6</v>
      </c>
      <c r="I3555" s="13">
        <f>IF(J3555=0, 0, (K3555-J3555)*1440)</f>
        <v>0</v>
      </c>
      <c r="J3555" s="11"/>
      <c r="K3555" s="11"/>
      <c r="L3555">
        <f>IF(I3555&gt;0, G3555, 0)</f>
        <v>0</v>
      </c>
      <c r="M3555" s="5">
        <f>IF(I3555=0,0,A3555+J3555)</f>
        <v>0</v>
      </c>
      <c r="N3555" s="5">
        <f>IF(I3555&gt;0,A3555+K3555,0)</f>
        <v>0</v>
      </c>
      <c r="O3555" t="s">
        <v>56</v>
      </c>
      <c r="P3555" t="s">
        <v>57</v>
      </c>
      <c r="Q3555">
        <v>0</v>
      </c>
      <c r="R3555">
        <v>0</v>
      </c>
      <c r="S3555">
        <f>IF(I3555&gt;0, A3555, 0)</f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>ROUND(E3556*(1/(F3556/60)),0)</f>
        <v>5</v>
      </c>
      <c r="I3556" s="7">
        <f>IF(J3556=0, 0, (K3556-J3556)*1440)</f>
        <v>0</v>
      </c>
      <c r="J3556" s="11"/>
      <c r="K3556" s="11"/>
      <c r="L3556">
        <f>IF(I3556&gt;0, G3556, 0)</f>
        <v>0</v>
      </c>
      <c r="M3556" s="5">
        <f>IF(I3556=0,0,A3556+J3556)</f>
        <v>0</v>
      </c>
      <c r="N3556" s="5">
        <f>IF(I3556&gt;0,A3556+K3556,0)</f>
        <v>0</v>
      </c>
      <c r="O3556" t="s">
        <v>56</v>
      </c>
      <c r="P3556" t="s">
        <v>57</v>
      </c>
      <c r="Q3556">
        <v>0</v>
      </c>
      <c r="R3556">
        <v>0</v>
      </c>
      <c r="S3556">
        <f>IF(I3556&gt;0, A3556, 0)</f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>ROUND(E3557*(1/(F3557/60)),0)</f>
        <v>5</v>
      </c>
      <c r="I3557" s="7">
        <f>IF(J3557=0, 0, (K3557-J3557)*1440)</f>
        <v>30.000000000000053</v>
      </c>
      <c r="J3557" s="11">
        <v>0.88888888888888884</v>
      </c>
      <c r="K3557" s="11">
        <v>0.90972222222222221</v>
      </c>
      <c r="L3557">
        <f>IF(I3557&gt;0, G3557, 0)</f>
        <v>5</v>
      </c>
      <c r="M3557" s="5">
        <f>IF(I3557=0,0,A3557+J3557)</f>
        <v>45627.888888888891</v>
      </c>
      <c r="N3557" s="5">
        <f>IF(I3557&gt;0,A3557+K3557,0)</f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>IF(I3557&gt;0, A3557, 0)</f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>ROUND(E3558*(1/(F3558/60)),0)</f>
        <v>5</v>
      </c>
      <c r="I3558" s="7">
        <f>IF(J3558=0, 0, (K3558-J3558)*1440)</f>
        <v>0</v>
      </c>
      <c r="L3558">
        <f>IF(I3558&gt;0, G3558, 0)</f>
        <v>0</v>
      </c>
      <c r="M3558" s="5">
        <f>IF(I3558=0,0,A3558+J3558)</f>
        <v>0</v>
      </c>
      <c r="N3558" s="5">
        <f>IF(I3558&gt;0,A3558+K3558,0)</f>
        <v>0</v>
      </c>
      <c r="O3558" t="s">
        <v>56</v>
      </c>
      <c r="P3558" t="s">
        <v>57</v>
      </c>
      <c r="Q3558">
        <v>0</v>
      </c>
      <c r="R3558">
        <v>0</v>
      </c>
      <c r="S3558">
        <f>IF(I3558&gt;0, A3558, 0)</f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>ROUND(E3559*(1/(F3559/60)),0)</f>
        <v>4</v>
      </c>
      <c r="I3559" s="7">
        <f>IF(J3559=0, 0, (K3559-J3559)*1440)</f>
        <v>60.000000000000107</v>
      </c>
      <c r="J3559" s="11">
        <v>0.91666666666666663</v>
      </c>
      <c r="K3559" s="11">
        <v>0.95833333333333337</v>
      </c>
      <c r="L3559">
        <f>IF(I3559&gt;0, G3559, 0)</f>
        <v>4</v>
      </c>
      <c r="M3559" s="5">
        <f>IF(I3559=0,0,A3559+J3559)</f>
        <v>45627.916666666664</v>
      </c>
      <c r="N3559" s="5">
        <f>IF(I3559&gt;0,A3559+K3559,0)</f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>IF(I3559&gt;0, A3559, 0)</f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>ROUND(E3560*(1/(F3560/60)),0)</f>
        <v>4</v>
      </c>
      <c r="I3560" s="7">
        <f>IF(J3560=0, 0, (K3560-J3560)*1440)</f>
        <v>0</v>
      </c>
      <c r="J3560" s="11"/>
      <c r="K3560" s="11"/>
      <c r="L3560">
        <f>IF(I3560&gt;0, G3560, 0)</f>
        <v>0</v>
      </c>
      <c r="M3560" s="5">
        <f>IF(I3560=0,0,A3560+J3560)</f>
        <v>0</v>
      </c>
      <c r="N3560" s="5">
        <f>IF(I3560&gt;0,A3560+K3560,0)</f>
        <v>0</v>
      </c>
      <c r="O3560" t="s">
        <v>56</v>
      </c>
      <c r="P3560" t="s">
        <v>57</v>
      </c>
      <c r="Q3560">
        <v>0</v>
      </c>
      <c r="R3560">
        <v>0</v>
      </c>
      <c r="S3560">
        <f>IF(I3560&gt;0, A3560, 0)</f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>ROUND(E3561*(1/(F3561/60)),0)</f>
        <v>4</v>
      </c>
      <c r="I3561" s="7">
        <f>IF(J3561=0, 0, (K3561-J3561)*1440)</f>
        <v>0</v>
      </c>
      <c r="J3561" s="11"/>
      <c r="K3561" s="11"/>
      <c r="L3561">
        <f>IF(I3561&gt;0, G3561, 0)</f>
        <v>0</v>
      </c>
      <c r="M3561" s="5">
        <f>IF(I3561=0,0,A3561+J3561)</f>
        <v>0</v>
      </c>
      <c r="N3561" s="5">
        <f>IF(I3561&gt;0,A3561+K3561,0)</f>
        <v>0</v>
      </c>
      <c r="O3561" t="s">
        <v>56</v>
      </c>
      <c r="P3561" t="s">
        <v>57</v>
      </c>
      <c r="Q3561">
        <v>0</v>
      </c>
      <c r="R3561">
        <v>0</v>
      </c>
      <c r="S3561">
        <f>IF(I3561&gt;0, A3561, 0)</f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>ROUND(E3562*(1/(F3562/60)),0)</f>
        <v>4</v>
      </c>
      <c r="I3562" s="7">
        <f>IF(J3562=0, 0, (K3562-J3562)*1440)</f>
        <v>0</v>
      </c>
      <c r="J3562" s="11"/>
      <c r="K3562" s="11"/>
      <c r="L3562">
        <f>IF(I3562&gt;0, G3562, 0)</f>
        <v>0</v>
      </c>
      <c r="M3562" s="5">
        <f>IF(I3562=0,0,A3562+J3562)</f>
        <v>0</v>
      </c>
      <c r="N3562" s="5">
        <f>IF(I3562&gt;0,A3562+K3562,0)</f>
        <v>0</v>
      </c>
      <c r="O3562" t="s">
        <v>56</v>
      </c>
      <c r="P3562" t="s">
        <v>57</v>
      </c>
      <c r="Q3562">
        <v>0</v>
      </c>
      <c r="R3562">
        <v>0</v>
      </c>
      <c r="S3562">
        <f>IF(I3562&gt;0, A3562, 0)</f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>ROUND(E3563*(1/(F3563/60)),0)</f>
        <v>4</v>
      </c>
      <c r="I3563" s="7">
        <f>IF(J3563=0, 0, (K3563-J3563)*1440)</f>
        <v>0</v>
      </c>
      <c r="J3563" s="11"/>
      <c r="K3563" s="11"/>
      <c r="L3563">
        <f>IF(I3563&gt;0, G3563, 0)</f>
        <v>0</v>
      </c>
      <c r="M3563" s="5">
        <f>IF(I3563=0,0,A3563+J3563)</f>
        <v>0</v>
      </c>
      <c r="N3563" s="5">
        <f>IF(I3563&gt;0,A3563+K3563,0)</f>
        <v>0</v>
      </c>
      <c r="O3563" t="s">
        <v>56</v>
      </c>
      <c r="P3563" t="s">
        <v>57</v>
      </c>
      <c r="Q3563">
        <v>0</v>
      </c>
      <c r="R3563">
        <v>0</v>
      </c>
      <c r="S3563">
        <f>IF(I3563&gt;0, A3563, 0)</f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>ROUND(E3564*(1/(F3564/60)),0)</f>
        <v>4</v>
      </c>
      <c r="I3564" s="7">
        <f>IF(J3564=0, 0, (K3564-J3564)*1440)</f>
        <v>0</v>
      </c>
      <c r="J3564" s="11"/>
      <c r="K3564" s="11"/>
      <c r="L3564">
        <f>IF(I3564&gt;0, G3564, 0)</f>
        <v>0</v>
      </c>
      <c r="M3564" s="5">
        <f>IF(I3564=0,0,A3564+J3564)</f>
        <v>0</v>
      </c>
      <c r="N3564" s="5">
        <f>IF(I3564&gt;0,A3564+K3564,0)</f>
        <v>0</v>
      </c>
      <c r="O3564" t="s">
        <v>56</v>
      </c>
      <c r="P3564" t="s">
        <v>57</v>
      </c>
      <c r="Q3564">
        <v>0</v>
      </c>
      <c r="R3564">
        <v>0</v>
      </c>
      <c r="S3564">
        <f>IF(I3564&gt;0, A3564, 0)</f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>ROUND(E3565*(1/(F3565/60)),0)</f>
        <v>3</v>
      </c>
      <c r="I3565" s="7">
        <f>IF(J3565=0, 0, (K3565-J3565)*1440)</f>
        <v>0</v>
      </c>
      <c r="L3565">
        <f>IF(I3565&gt;0, G3565, 0)</f>
        <v>0</v>
      </c>
      <c r="M3565" s="5">
        <f>IF(I3565=0,0,A3565+J3565)</f>
        <v>0</v>
      </c>
      <c r="N3565" s="5">
        <f>IF(I3565&gt;0,A3565+K3565,0)</f>
        <v>0</v>
      </c>
      <c r="O3565" t="s">
        <v>56</v>
      </c>
      <c r="P3565" t="s">
        <v>57</v>
      </c>
      <c r="Q3565">
        <v>0</v>
      </c>
      <c r="R3565">
        <v>0</v>
      </c>
      <c r="S3565">
        <f>IF(I3565&gt;0, A3565, 0)</f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>ROUND(E3566*(1/(F3566/60)),0)</f>
        <v>3</v>
      </c>
      <c r="I3566" s="7">
        <f>IF(J3566=0, 0, (K3566-J3566)*1440)</f>
        <v>0</v>
      </c>
      <c r="J3566" s="11"/>
      <c r="K3566" s="11"/>
      <c r="L3566">
        <f>IF(I3566&gt;0, G3566, 0)</f>
        <v>0</v>
      </c>
      <c r="M3566" s="5">
        <f>IF(I3566=0,0,A3566+J3566)</f>
        <v>0</v>
      </c>
      <c r="N3566" s="5">
        <f>IF(I3566&gt;0,A3566+K3566,0)</f>
        <v>0</v>
      </c>
      <c r="O3566" t="s">
        <v>56</v>
      </c>
      <c r="P3566" t="s">
        <v>57</v>
      </c>
      <c r="Q3566">
        <v>0</v>
      </c>
      <c r="R3566">
        <v>0</v>
      </c>
      <c r="S3566">
        <f>IF(I3566&gt;0, A3566, 0)</f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>ROUND(E3567*(1/(F3567/60)),0)</f>
        <v>3</v>
      </c>
      <c r="I3567" s="7">
        <f>IF(J3567=0, 0, (K3567-J3567)*1440)</f>
        <v>0</v>
      </c>
      <c r="J3567" s="11"/>
      <c r="K3567" s="11"/>
      <c r="L3567">
        <f>IF(I3567&gt;0, G3567, 0)</f>
        <v>0</v>
      </c>
      <c r="M3567" s="5">
        <f>IF(I3567=0,0,A3567+J3567)</f>
        <v>0</v>
      </c>
      <c r="N3567" s="5">
        <f>IF(I3567&gt;0,A3567+K3567,0)</f>
        <v>0</v>
      </c>
      <c r="O3567" t="s">
        <v>56</v>
      </c>
      <c r="P3567" t="s">
        <v>57</v>
      </c>
      <c r="Q3567">
        <v>0</v>
      </c>
      <c r="R3567">
        <v>0</v>
      </c>
      <c r="S3567">
        <f>IF(I3567&gt;0, A3567, 0)</f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>ROUND(E3568*(1/(F3568/60)),0)</f>
        <v>2</v>
      </c>
      <c r="I3568" s="7">
        <f>IF(J3568=0, 0, (K3568-J3568)*1440)</f>
        <v>0</v>
      </c>
      <c r="J3568" s="11"/>
      <c r="K3568" s="11"/>
      <c r="L3568">
        <f>IF(I3568&gt;0, G3568, 0)</f>
        <v>0</v>
      </c>
      <c r="M3568" s="5">
        <f>IF(I3568=0,0,A3568+J3568)</f>
        <v>0</v>
      </c>
      <c r="N3568" s="5">
        <f>IF(I3568&gt;0,A3568+K3568,0)</f>
        <v>0</v>
      </c>
      <c r="O3568" t="s">
        <v>56</v>
      </c>
      <c r="P3568" t="s">
        <v>57</v>
      </c>
      <c r="Q3568">
        <v>0</v>
      </c>
      <c r="R3568">
        <v>0</v>
      </c>
      <c r="S3568">
        <f>IF(I3568&gt;0, A3568, 0)</f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>ROUND(E3569*(1/(F3569/60)),0)</f>
        <v>2</v>
      </c>
      <c r="I3569" s="7">
        <f>IF(J3569=0, 0, (K3569-J3569)*1440)</f>
        <v>0</v>
      </c>
      <c r="J3569" s="11"/>
      <c r="K3569" s="11"/>
      <c r="L3569">
        <f>IF(I3569&gt;0, G3569, 0)</f>
        <v>0</v>
      </c>
      <c r="M3569" s="5">
        <f>IF(I3569=0,0,A3569+J3569)</f>
        <v>0</v>
      </c>
      <c r="N3569" s="5">
        <f>IF(I3569&gt;0,A3569+K3569,0)</f>
        <v>0</v>
      </c>
      <c r="O3569" t="s">
        <v>56</v>
      </c>
      <c r="P3569" t="s">
        <v>57</v>
      </c>
      <c r="Q3569">
        <v>0</v>
      </c>
      <c r="R3569">
        <v>0</v>
      </c>
      <c r="S3569">
        <f>IF(I3569&gt;0, A3569, 0)</f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>ROUND(E3570*(1/(F3570/60)),0)</f>
        <v>2</v>
      </c>
      <c r="I3570" s="7">
        <f>IF(J3570=0, 0, (K3570-J3570)*1440)</f>
        <v>0</v>
      </c>
      <c r="J3570" s="11"/>
      <c r="K3570" s="11"/>
      <c r="L3570">
        <f>IF(I3570&gt;0, G3570, 0)</f>
        <v>0</v>
      </c>
      <c r="M3570" s="5">
        <f>IF(I3570=0,0,A3570+J3570)</f>
        <v>0</v>
      </c>
      <c r="N3570" s="5">
        <f>IF(I3570&gt;0,A3570+K3570,0)</f>
        <v>0</v>
      </c>
      <c r="O3570" t="s">
        <v>56</v>
      </c>
      <c r="P3570" t="s">
        <v>57</v>
      </c>
      <c r="Q3570">
        <v>0</v>
      </c>
      <c r="R3570">
        <v>0</v>
      </c>
      <c r="S3570">
        <f>IF(I3570&gt;0, A3570, 0)</f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>ROUND(E3571*(1/(F3571/60)),0)</f>
        <v>2</v>
      </c>
      <c r="I3571" s="7">
        <f>IF(J3571=0, 0, (K3571-J3571)*1440)</f>
        <v>0</v>
      </c>
      <c r="J3571" s="11"/>
      <c r="K3571" s="11"/>
      <c r="L3571">
        <f>IF(I3571&gt;0, G3571, 0)</f>
        <v>0</v>
      </c>
      <c r="M3571" s="5">
        <f>IF(I3571=0,0,A3571+J3571)</f>
        <v>0</v>
      </c>
      <c r="N3571" s="5">
        <f>IF(I3571&gt;0,A3571+K3571,0)</f>
        <v>0</v>
      </c>
      <c r="O3571" t="s">
        <v>56</v>
      </c>
      <c r="P3571" t="s">
        <v>57</v>
      </c>
      <c r="Q3571">
        <v>0</v>
      </c>
      <c r="R3571">
        <v>0</v>
      </c>
      <c r="S3571">
        <f>IF(I3571&gt;0, A3571, 0)</f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>ROUND(E3572*(1/(F3572/60)),0)</f>
        <v>2</v>
      </c>
      <c r="I3572" s="7">
        <f>IF(J3572=0, 0, (K3572-J3572)*1440)</f>
        <v>0</v>
      </c>
      <c r="J3572" s="11"/>
      <c r="K3572" s="11"/>
      <c r="L3572">
        <f>IF(I3572&gt;0, G3572, 0)</f>
        <v>0</v>
      </c>
      <c r="M3572" s="5">
        <f>IF(I3572=0,0,A3572+J3572)</f>
        <v>0</v>
      </c>
      <c r="N3572" s="5">
        <f>IF(I3572&gt;0,A3572+K3572,0)</f>
        <v>0</v>
      </c>
      <c r="O3572" t="s">
        <v>56</v>
      </c>
      <c r="P3572" t="s">
        <v>57</v>
      </c>
      <c r="Q3572">
        <v>0</v>
      </c>
      <c r="R3572">
        <v>0</v>
      </c>
      <c r="S3572">
        <f>IF(I3572&gt;0, A3572, 0)</f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>ROUND(E3573*(1/(F3573/60)),0)</f>
        <v>2</v>
      </c>
      <c r="I3573" s="7">
        <f>IF(J3573=0, 0, (K3573-J3573)*1440)</f>
        <v>0</v>
      </c>
      <c r="J3573" s="11"/>
      <c r="K3573" s="11"/>
      <c r="L3573">
        <f>IF(I3573&gt;0, G3573, 0)</f>
        <v>0</v>
      </c>
      <c r="M3573" s="5">
        <f>IF(I3573=0,0,A3573+J3573)</f>
        <v>0</v>
      </c>
      <c r="N3573" s="5">
        <f>IF(I3573&gt;0,A3573+K3573,0)</f>
        <v>0</v>
      </c>
      <c r="O3573" t="s">
        <v>56</v>
      </c>
      <c r="P3573" t="s">
        <v>57</v>
      </c>
      <c r="Q3573">
        <v>0</v>
      </c>
      <c r="R3573">
        <v>0</v>
      </c>
      <c r="S3573">
        <f>IF(I3573&gt;0, A3573, 0)</f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>ROUND(E3574*(1/(F3574/60)),0)</f>
        <v>2</v>
      </c>
      <c r="I3574" s="7">
        <f>IF(J3574=0, 0, (K3574-J3574)*1440)</f>
        <v>79.999999999999957</v>
      </c>
      <c r="J3574" s="11">
        <v>0.41666666666666669</v>
      </c>
      <c r="K3574" s="11">
        <v>0.47222222222222221</v>
      </c>
      <c r="L3574">
        <f>IF(I3574&gt;0, G3574, 0)</f>
        <v>2</v>
      </c>
      <c r="M3574" s="5">
        <f>IF(I3574=0,0,A3574+J3574)</f>
        <v>45627.416666666664</v>
      </c>
      <c r="N3574" s="5">
        <f>IF(I3574&gt;0,A3574+K3574,0)</f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>IF(I3574&gt;0, A3574, 0)</f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>ROUND(E3575*(1/(F3575/60)),0)</f>
        <v>2</v>
      </c>
      <c r="I3575" s="7">
        <f>IF(J3575=0, 0, (K3575-J3575)*1440)</f>
        <v>0</v>
      </c>
      <c r="J3575" s="11"/>
      <c r="K3575" s="11"/>
      <c r="L3575">
        <f>IF(I3575&gt;0, G3575, 0)</f>
        <v>0</v>
      </c>
      <c r="M3575" s="5">
        <f>IF(I3575=0,0,A3575+J3575)</f>
        <v>0</v>
      </c>
      <c r="N3575" s="5">
        <f>IF(I3575&gt;0,A3575+K3575,0)</f>
        <v>0</v>
      </c>
      <c r="O3575" t="s">
        <v>56</v>
      </c>
      <c r="P3575" t="s">
        <v>57</v>
      </c>
      <c r="Q3575">
        <v>0</v>
      </c>
      <c r="R3575">
        <v>0</v>
      </c>
      <c r="S3575">
        <f>IF(I3575&gt;0, A3575, 0)</f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>ROUND(E3576*(1/(F3576/60)),0)</f>
        <v>0</v>
      </c>
      <c r="I3576" s="7">
        <f t="shared" ref="I3576:I3579" si="651">IF(J3576=0, 0, (K3576-J3576)*1440)</f>
        <v>20.000000000000089</v>
      </c>
      <c r="J3576" s="11">
        <v>0.60416666666666663</v>
      </c>
      <c r="K3576" s="11">
        <v>0.61805555555555558</v>
      </c>
      <c r="L3576">
        <f>IF(I3576&gt;0, G3576, 0)</f>
        <v>0</v>
      </c>
      <c r="M3576" s="5">
        <f>IF(I3576=0,0,A3576+J3576)</f>
        <v>45627.604166666664</v>
      </c>
      <c r="N3576" s="5">
        <f>IF(I3576&gt;0,A3576+K3576,0)</f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>IF(I3576&gt;0, A3576, 0)</f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>ROUND(E3577*(1/(F3577/60)),0)</f>
        <v>0</v>
      </c>
      <c r="I3577" s="7">
        <f t="shared" si="651"/>
        <v>0</v>
      </c>
      <c r="J3577" s="11"/>
      <c r="K3577" s="11"/>
      <c r="L3577">
        <f>IF(I3577&gt;0, G3577, 0)</f>
        <v>0</v>
      </c>
      <c r="M3577" s="5">
        <f>IF(I3577=0,0,A3577+J3577)</f>
        <v>0</v>
      </c>
      <c r="N3577" s="5">
        <f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>ROUND(E3578*(1/(F3578/60)),0)</f>
        <v>0</v>
      </c>
      <c r="I3578" s="7">
        <f t="shared" si="651"/>
        <v>20.000000000000007</v>
      </c>
      <c r="J3578" s="11">
        <v>0.38194444444444442</v>
      </c>
      <c r="K3578" s="11">
        <v>0.39583333333333331</v>
      </c>
      <c r="L3578">
        <f>IF(I3578&gt;0, G3578, 0)</f>
        <v>0</v>
      </c>
      <c r="M3578" s="5">
        <f>IF(I3578=0,0,A3578+J3578)</f>
        <v>45627.381944444445</v>
      </c>
      <c r="N3578" s="5">
        <f>IF(I3578&gt;0,A3578+K3578,0)</f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>IF(I3578&gt;0, A3578, 0)</f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>ROUND(E3579*(1/(F3579/60)),0)</f>
        <v>6</v>
      </c>
      <c r="I3579" s="7">
        <f t="shared" si="651"/>
        <v>35.000000000000036</v>
      </c>
      <c r="J3579" s="11">
        <v>0.57638888888888884</v>
      </c>
      <c r="K3579" s="11">
        <v>0.60069444444444442</v>
      </c>
      <c r="L3579">
        <f>IF(I3579&gt;0, G3579, 0)</f>
        <v>6</v>
      </c>
      <c r="M3579" s="5">
        <f>IF(I3579=0,0,A3579+J3579)</f>
        <v>45627.576388888891</v>
      </c>
      <c r="N3579" s="5">
        <f>IF(I3579&gt;0,A3579+K3579,0)</f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>IF(I3579&gt;0, A3579, 0)</f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>ROUND(E3580*(1/(F3580/60)),0)</f>
        <v>6</v>
      </c>
      <c r="I3580" s="7">
        <f t="shared" ref="I3580" si="652">IF(J3580=0, 0, (K3580-J3580)*1440)</f>
        <v>180</v>
      </c>
      <c r="J3580" s="11">
        <v>0.625</v>
      </c>
      <c r="K3580" s="11">
        <v>0.75</v>
      </c>
      <c r="L3580">
        <f>IF(I3580&gt;0, G3580, 0)</f>
        <v>6</v>
      </c>
      <c r="M3580" s="5">
        <f>IF(I3580=0,0,A3580+J3580)</f>
        <v>45627.625</v>
      </c>
      <c r="N3580" s="5">
        <f>IF(I3580&gt;0,A3580+K3580,0)</f>
        <v>45627.75</v>
      </c>
      <c r="O3580" t="s">
        <v>56</v>
      </c>
      <c r="P3580" t="s">
        <v>57</v>
      </c>
      <c r="Q3580">
        <v>0</v>
      </c>
      <c r="R3580">
        <v>0</v>
      </c>
      <c r="S3580">
        <f>IF(I3580&gt;0, A3580, 0)</f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>ROUND(E3581*(1/(F3581/60)),0)</f>
        <v>16</v>
      </c>
      <c r="I3581" s="7">
        <f>IF(J3581=0, 0, (K3581-J3581)*1440)</f>
        <v>0</v>
      </c>
      <c r="J3581" s="11"/>
      <c r="K3581" s="11"/>
      <c r="L3581">
        <f>IF(I3581&gt;0, G3581, 0)</f>
        <v>0</v>
      </c>
      <c r="M3581" s="5">
        <f>IF(I3581=0,0,A3581+J3581)</f>
        <v>0</v>
      </c>
      <c r="N3581" s="5">
        <f>IF(I3581&gt;0,A3581+K3581,0)</f>
        <v>0</v>
      </c>
      <c r="O3581" t="s">
        <v>56</v>
      </c>
      <c r="P3581" t="s">
        <v>57</v>
      </c>
      <c r="Q3581">
        <v>0</v>
      </c>
      <c r="R3581">
        <v>0</v>
      </c>
      <c r="S3581">
        <f>IF(I3581&gt;0, A3581, 0)</f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>ROUND(E3582*(1/(F3582/60)),0)</f>
        <v>12</v>
      </c>
      <c r="H3582" s="12">
        <f>F3582*(1/(G3582/60))</f>
        <v>100</v>
      </c>
      <c r="I3582" s="7">
        <f>IF(J3582=0, 0, (K3582-J3582)*1440)</f>
        <v>10.000000000000044</v>
      </c>
      <c r="J3582" s="11">
        <v>0.3611111111111111</v>
      </c>
      <c r="K3582" s="11">
        <v>0.36805555555555558</v>
      </c>
      <c r="L3582">
        <f>IF(I3582&gt;0, G3582, 0)</f>
        <v>12</v>
      </c>
      <c r="M3582" s="5">
        <f>IF(I3582=0,0,A3582+J3582)</f>
        <v>45628.361111111109</v>
      </c>
      <c r="N3582" s="5">
        <f>IF(I3582&gt;0,A3582+K3582,0)</f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>IF(I3582&gt;0, A3582, 0)</f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>ROUND(E3583*(1/(F3583/60)),0)</f>
        <v>12</v>
      </c>
      <c r="I3583" s="7">
        <f>IF(J3583=0, 0, (K3583-J3583)*1440)</f>
        <v>0</v>
      </c>
      <c r="L3583">
        <f>IF(I3583&gt;0, G3583, 0)</f>
        <v>0</v>
      </c>
      <c r="M3583" s="5">
        <f>IF(I3583=0,0,A3583+J3583)</f>
        <v>0</v>
      </c>
      <c r="N3583" s="5">
        <f>IF(I3583&gt;0,A3583+K3583,0)</f>
        <v>0</v>
      </c>
      <c r="O3583" t="s">
        <v>56</v>
      </c>
      <c r="P3583" t="s">
        <v>57</v>
      </c>
      <c r="Q3583">
        <v>0</v>
      </c>
      <c r="R3583">
        <v>0</v>
      </c>
      <c r="S3583">
        <f>IF(I3583&gt;0, A3583, 0)</f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>ROUND(E3584*(1/(F3584/60)),0)</f>
        <v>12</v>
      </c>
      <c r="I3584" s="7">
        <f>IF(J3584=0, 0, (K3584-J3584)*1440)</f>
        <v>0</v>
      </c>
      <c r="J3584" s="11"/>
      <c r="K3584" s="11"/>
      <c r="L3584">
        <f>IF(I3584&gt;0, G3584, 0)</f>
        <v>0</v>
      </c>
      <c r="M3584" s="5">
        <f>IF(I3584=0,0,A3584+J3584)</f>
        <v>0</v>
      </c>
      <c r="N3584" s="5">
        <f>IF(I3584&gt;0,A3584+K3584,0)</f>
        <v>0</v>
      </c>
      <c r="O3584" t="s">
        <v>56</v>
      </c>
      <c r="P3584" t="s">
        <v>57</v>
      </c>
      <c r="Q3584">
        <v>0</v>
      </c>
      <c r="R3584">
        <v>0</v>
      </c>
      <c r="S3584">
        <f>IF(I3584&gt;0, A3584, 0)</f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>ROUND(E3585*(1/(F3585/60)),0)</f>
        <v>12</v>
      </c>
      <c r="I3585" s="7">
        <f>IF(J3585=0, 0, (K3585-J3585)*1440)</f>
        <v>0</v>
      </c>
      <c r="J3585" s="11"/>
      <c r="K3585" s="11"/>
      <c r="L3585">
        <f>IF(I3585&gt;0, G3585, 0)</f>
        <v>0</v>
      </c>
      <c r="M3585" s="5">
        <f>IF(I3585=0,0,A3585+J3585)</f>
        <v>0</v>
      </c>
      <c r="N3585" s="5">
        <f>IF(I3585&gt;0,A3585+K3585,0)</f>
        <v>0</v>
      </c>
      <c r="O3585" t="s">
        <v>56</v>
      </c>
      <c r="P3585" t="s">
        <v>57</v>
      </c>
      <c r="Q3585">
        <v>0</v>
      </c>
      <c r="R3585">
        <v>0</v>
      </c>
      <c r="S3585">
        <f>IF(I3585&gt;0, A3585, 0)</f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>ROUND(E3586*(1/(F3586/60)),0)</f>
        <v>12</v>
      </c>
      <c r="I3586" s="7">
        <f>IF(J3586=0, 0, (K3586-J3586)*1440)</f>
        <v>0</v>
      </c>
      <c r="J3586" s="11"/>
      <c r="K3586" s="11"/>
      <c r="L3586">
        <f>IF(I3586&gt;0, G3586, 0)</f>
        <v>0</v>
      </c>
      <c r="M3586" s="5">
        <f>IF(I3586=0,0,A3586+J3586)</f>
        <v>0</v>
      </c>
      <c r="N3586" s="5">
        <f>IF(I3586&gt;0,A3586+K3586,0)</f>
        <v>0</v>
      </c>
      <c r="O3586" t="s">
        <v>56</v>
      </c>
      <c r="P3586" t="s">
        <v>57</v>
      </c>
      <c r="Q3586">
        <v>0</v>
      </c>
      <c r="R3586">
        <v>0</v>
      </c>
      <c r="S3586">
        <f>IF(I3586&gt;0, A3586, 0)</f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>ROUND(E3587*(1/(F3587/60)),0)</f>
        <v>10</v>
      </c>
      <c r="I3587" s="7">
        <f>IF(J3587=0, 0, (K3587-J3587)*1440)</f>
        <v>0</v>
      </c>
      <c r="J3587" s="11"/>
      <c r="K3587" s="11"/>
      <c r="L3587">
        <f>IF(I3587&gt;0, G3587, 0)</f>
        <v>0</v>
      </c>
      <c r="M3587" s="5">
        <f>IF(I3587=0,0,A3587+J3587)</f>
        <v>0</v>
      </c>
      <c r="N3587" s="5">
        <f>IF(I3587&gt;0,A3587+K3587,0)</f>
        <v>0</v>
      </c>
      <c r="O3587" t="s">
        <v>56</v>
      </c>
      <c r="P3587" t="s">
        <v>57</v>
      </c>
      <c r="Q3587">
        <v>0</v>
      </c>
      <c r="R3587">
        <v>0</v>
      </c>
      <c r="S3587">
        <f>IF(I3587&gt;0, A3587, 0)</f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>ROUND(E3588*(1/(F3588/60)),0)</f>
        <v>9</v>
      </c>
      <c r="I3588" s="7">
        <f>IF(J3588=0, 0, (K3588-J3588)*1440)</f>
        <v>0</v>
      </c>
      <c r="J3588" s="11"/>
      <c r="K3588" s="11"/>
      <c r="L3588">
        <f>IF(I3588&gt;0, G3588, 0)</f>
        <v>0</v>
      </c>
      <c r="M3588" s="5">
        <f>IF(I3588=0,0,A3588+J3588)</f>
        <v>0</v>
      </c>
      <c r="N3588" s="5">
        <f>IF(I3588&gt;0,A3588+K3588,0)</f>
        <v>0</v>
      </c>
      <c r="O3588" t="s">
        <v>56</v>
      </c>
      <c r="P3588" t="s">
        <v>57</v>
      </c>
      <c r="Q3588">
        <v>0</v>
      </c>
      <c r="R3588">
        <v>0</v>
      </c>
      <c r="S3588">
        <f>IF(I3588&gt;0, A3588, 0)</f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>ROUND(E3589*(1/(F3589/60)),0)</f>
        <v>9</v>
      </c>
      <c r="I3589" s="7">
        <f>IF(J3589=0, 0, (K3589-J3589)*1440)</f>
        <v>0</v>
      </c>
      <c r="J3589" s="11"/>
      <c r="K3589" s="11"/>
      <c r="L3589">
        <f>IF(I3589&gt;0, G3589, 0)</f>
        <v>0</v>
      </c>
      <c r="M3589" s="5">
        <f>IF(I3589=0,0,A3589+J3589)</f>
        <v>0</v>
      </c>
      <c r="N3589" s="5">
        <f>IF(I3589&gt;0,A3589+K3589,0)</f>
        <v>0</v>
      </c>
      <c r="O3589" t="s">
        <v>56</v>
      </c>
      <c r="P3589" t="s">
        <v>57</v>
      </c>
      <c r="Q3589">
        <v>0</v>
      </c>
      <c r="R3589">
        <v>0</v>
      </c>
      <c r="S3589">
        <f>IF(I3589&gt;0, A3589, 0)</f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>ROUND(E3590*(1/(F3590/60)),0)</f>
        <v>8</v>
      </c>
      <c r="I3590" s="7">
        <f>IF(J3590=0, 0, (K3590-J3590)*1440)</f>
        <v>0</v>
      </c>
      <c r="J3590" s="11"/>
      <c r="K3590" s="11"/>
      <c r="L3590">
        <f>IF(I3590&gt;0, G3590, 0)</f>
        <v>0</v>
      </c>
      <c r="M3590" s="5">
        <f>IF(I3590=0,0,A3590+J3590)</f>
        <v>0</v>
      </c>
      <c r="N3590" s="5">
        <f>IF(I3590&gt;0,A3590+K3590,0)</f>
        <v>0</v>
      </c>
      <c r="O3590" t="s">
        <v>56</v>
      </c>
      <c r="P3590" t="s">
        <v>57</v>
      </c>
      <c r="Q3590">
        <v>0</v>
      </c>
      <c r="R3590">
        <v>0</v>
      </c>
      <c r="S3590">
        <f>IF(I3590&gt;0, A3590, 0)</f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>ROUND(E3591*(1/(F3591/60)),0)</f>
        <v>8</v>
      </c>
      <c r="I3591" s="7">
        <f>IF(J3591=0, 0, (K3591-J3591)*1440)</f>
        <v>0</v>
      </c>
      <c r="J3591" s="11"/>
      <c r="K3591" s="11"/>
      <c r="L3591">
        <f>IF(I3591&gt;0, G3591, 0)</f>
        <v>0</v>
      </c>
      <c r="M3591" s="5">
        <f>IF(I3591=0,0,A3591+J3591)</f>
        <v>0</v>
      </c>
      <c r="N3591" s="5">
        <f>IF(I3591&gt;0,A3591+K3591,0)</f>
        <v>0</v>
      </c>
      <c r="O3591" t="s">
        <v>56</v>
      </c>
      <c r="P3591" t="s">
        <v>57</v>
      </c>
      <c r="Q3591">
        <v>0</v>
      </c>
      <c r="R3591">
        <v>0</v>
      </c>
      <c r="S3591">
        <f>IF(I3591&gt;0, A3591, 0)</f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>ROUND(E3592*(1/(F3592/60)),0)</f>
        <v>8</v>
      </c>
      <c r="I3592" s="7">
        <f>IF(J3592=0, 0, (K3592-J3592)*1440)</f>
        <v>100.00000000000013</v>
      </c>
      <c r="J3592" s="11">
        <v>0.54166666666666663</v>
      </c>
      <c r="K3592" s="11">
        <v>0.61111111111111116</v>
      </c>
      <c r="L3592">
        <f>IF(I3592&gt;0, G3592, 0)</f>
        <v>8</v>
      </c>
      <c r="M3592" s="5">
        <f>IF(I3592=0,0,A3592+J3592)</f>
        <v>45628.541666666664</v>
      </c>
      <c r="N3592" s="5">
        <f>IF(I3592&gt;0,A3592+K3592,0)</f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>IF(I3592&gt;0, A3592, 0)</f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>ROUND(E3593*(1/(F3593/60)),0)</f>
        <v>8</v>
      </c>
      <c r="I3593" s="7">
        <f>IF(J3593=0, 0, (K3593-J3593)*1440)</f>
        <v>30.000000000000053</v>
      </c>
      <c r="J3593" s="11">
        <v>0.65277777777777779</v>
      </c>
      <c r="K3593" s="11">
        <v>0.67361111111111116</v>
      </c>
      <c r="L3593">
        <f>IF(I3593&gt;0, G3593, 0)</f>
        <v>8</v>
      </c>
      <c r="M3593" s="5">
        <f>IF(I3593=0,0,A3593+J3593)</f>
        <v>45628.652777777781</v>
      </c>
      <c r="N3593" s="5">
        <f>IF(I3593&gt;0,A3593+K3593,0)</f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>IF(I3593&gt;0, A3593, 0)</f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>ROUND(E3594*(1/(F3594/60)),0)</f>
        <v>6</v>
      </c>
      <c r="I3594" s="7">
        <f>IF(J3594=0, 0, (K3594-J3594)*1440)</f>
        <v>0</v>
      </c>
      <c r="J3594" s="11"/>
      <c r="K3594" s="11"/>
      <c r="L3594">
        <f>IF(I3594&gt;0, G3594, 0)</f>
        <v>0</v>
      </c>
      <c r="M3594" s="5">
        <f>IF(I3594=0,0,A3594+J3594)</f>
        <v>0</v>
      </c>
      <c r="N3594" s="5">
        <f>IF(I3594&gt;0,A3594+K3594,0)</f>
        <v>0</v>
      </c>
      <c r="O3594" t="s">
        <v>56</v>
      </c>
      <c r="P3594" t="s">
        <v>57</v>
      </c>
      <c r="Q3594">
        <v>0</v>
      </c>
      <c r="R3594">
        <v>0</v>
      </c>
      <c r="S3594">
        <f>IF(I3594&gt;0, A3594, 0)</f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>ROUND(E3595*(1/(F3595/60)),0)</f>
        <v>6</v>
      </c>
      <c r="I3595" s="7">
        <f>IF(J3595=0, 0, (K3595-J3595)*1440)</f>
        <v>0</v>
      </c>
      <c r="J3595" s="11"/>
      <c r="K3595" s="11"/>
      <c r="L3595">
        <f>IF(I3595&gt;0, G3595, 0)</f>
        <v>0</v>
      </c>
      <c r="M3595" s="5">
        <f>IF(I3595=0,0,A3595+J3595)</f>
        <v>0</v>
      </c>
      <c r="N3595" s="5">
        <f>IF(I3595&gt;0,A3595+K3595,0)</f>
        <v>0</v>
      </c>
      <c r="O3595" t="s">
        <v>56</v>
      </c>
      <c r="P3595" t="s">
        <v>57</v>
      </c>
      <c r="Q3595">
        <v>0</v>
      </c>
      <c r="R3595">
        <v>0</v>
      </c>
      <c r="S3595">
        <f>IF(I3595&gt;0, A3595, 0)</f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>ROUND(E3596*(1/(F3596/60)),0)</f>
        <v>6</v>
      </c>
      <c r="I3596" s="7">
        <f>IF(J3596=0, 0, (K3596-J3596)*1440)</f>
        <v>0</v>
      </c>
      <c r="J3596" s="11"/>
      <c r="K3596" s="11"/>
      <c r="L3596">
        <f>IF(I3596&gt;0, G3596, 0)</f>
        <v>0</v>
      </c>
      <c r="M3596" s="5">
        <f>IF(I3596=0,0,A3596+J3596)</f>
        <v>0</v>
      </c>
      <c r="N3596" s="5">
        <f>IF(I3596&gt;0,A3596+K3596,0)</f>
        <v>0</v>
      </c>
      <c r="O3596" t="s">
        <v>56</v>
      </c>
      <c r="P3596" t="s">
        <v>57</v>
      </c>
      <c r="Q3596">
        <v>0</v>
      </c>
      <c r="R3596">
        <v>0</v>
      </c>
      <c r="S3596">
        <f>IF(I3596&gt;0, A3596, 0)</f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>ROUND(E3597*(1/(F3597/60)),0)</f>
        <v>6</v>
      </c>
      <c r="I3597" s="7">
        <f>IF(J3597=0, 0, (K3597-J3597)*1440)</f>
        <v>10.000000000000044</v>
      </c>
      <c r="J3597" s="11">
        <v>0.35069444444444442</v>
      </c>
      <c r="K3597" s="11">
        <v>0.3576388888888889</v>
      </c>
      <c r="L3597">
        <f>IF(I3597&gt;0, G3597, 0)</f>
        <v>6</v>
      </c>
      <c r="M3597" s="5">
        <f>IF(I3597=0,0,A3597+J3597)</f>
        <v>45628.350694444445</v>
      </c>
      <c r="N3597" s="5">
        <f>IF(I3597&gt;0,A3597+K3597,0)</f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>IF(I3597&gt;0, A3597, 0)</f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>ROUND(E3598*(1/(F3598/60)),0)</f>
        <v>6</v>
      </c>
      <c r="I3598" s="7">
        <f>IF(J3598=0, 0, (K3598-J3598)*1440)</f>
        <v>30.000000000000053</v>
      </c>
      <c r="J3598" s="11">
        <v>0.51388888888888884</v>
      </c>
      <c r="K3598" s="11">
        <v>0.53472222222222221</v>
      </c>
      <c r="L3598">
        <f>IF(I3598&gt;0, G3598, 0)</f>
        <v>6</v>
      </c>
      <c r="M3598" s="5">
        <f>IF(I3598=0,0,A3598+J3598)</f>
        <v>45628.513888888891</v>
      </c>
      <c r="N3598" s="5">
        <f>IF(I3598&gt;0,A3598+K3598,0)</f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>IF(I3598&gt;0, A3598, 0)</f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>ROUND(E3599*(1/(F3599/60)),0)</f>
        <v>6</v>
      </c>
      <c r="I3599" s="7">
        <f>IF(J3599=0, 0, (K3599-J3599)*1440)</f>
        <v>0</v>
      </c>
      <c r="J3599" s="11"/>
      <c r="K3599" s="11"/>
      <c r="L3599">
        <f>IF(I3599&gt;0, G3599, 0)</f>
        <v>0</v>
      </c>
      <c r="M3599" s="5">
        <f>IF(I3599=0,0,A3599+J3599)</f>
        <v>0</v>
      </c>
      <c r="N3599" s="5">
        <f>IF(I3599&gt;0,A3599+K3599,0)</f>
        <v>0</v>
      </c>
      <c r="O3599" t="s">
        <v>56</v>
      </c>
      <c r="P3599" t="s">
        <v>57</v>
      </c>
      <c r="Q3599">
        <v>0</v>
      </c>
      <c r="R3599">
        <v>0</v>
      </c>
      <c r="S3599">
        <f>IF(I3599&gt;0, A3599, 0)</f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>ROUND(E3600*(1/(F3600/60)),0)</f>
        <v>6</v>
      </c>
      <c r="I3600" s="13">
        <f>IF(J3600=0, 0, (K3600-J3600)*1440)</f>
        <v>24.999999999999911</v>
      </c>
      <c r="J3600" s="11">
        <v>0.64236111111111116</v>
      </c>
      <c r="K3600" s="11">
        <v>0.65972222222222221</v>
      </c>
      <c r="L3600">
        <f>IF(I3600&gt;0, G3600, 0)</f>
        <v>6</v>
      </c>
      <c r="M3600" s="5">
        <f>IF(I3600=0,0,A3600+J3600)</f>
        <v>45628.642361111109</v>
      </c>
      <c r="N3600" s="5">
        <f>IF(I3600&gt;0,A3600+K3600,0)</f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>IF(I3600&gt;0, A3600, 0)</f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>ROUND(E3601*(1/(F3601/60)),0)</f>
        <v>6</v>
      </c>
      <c r="I3601" s="7">
        <f>IF(J3601=0, 0, (K3601-J3601)*1440)</f>
        <v>0</v>
      </c>
      <c r="J3601" s="11"/>
      <c r="K3601" s="11"/>
      <c r="L3601">
        <f>IF(I3601&gt;0, G3601, 0)</f>
        <v>0</v>
      </c>
      <c r="M3601" s="5">
        <f>IF(I3601=0,0,A3601+J3601)</f>
        <v>0</v>
      </c>
      <c r="N3601" s="5">
        <f>IF(I3601&gt;0,A3601+K3601,0)</f>
        <v>0</v>
      </c>
      <c r="O3601" t="s">
        <v>56</v>
      </c>
      <c r="P3601" t="s">
        <v>57</v>
      </c>
      <c r="Q3601">
        <v>0</v>
      </c>
      <c r="R3601">
        <v>0</v>
      </c>
      <c r="S3601">
        <f>IF(I3601&gt;0, A3601, 0)</f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>ROUND(E3602*(1/(F3602/60)),0)</f>
        <v>5</v>
      </c>
      <c r="I3602" s="7">
        <f>IF(J3602=0, 0, (K3602-J3602)*1440)</f>
        <v>0</v>
      </c>
      <c r="J3602" s="11"/>
      <c r="K3602" s="11"/>
      <c r="L3602">
        <f>IF(I3602&gt;0, G3602, 0)</f>
        <v>0</v>
      </c>
      <c r="M3602" s="5">
        <f>IF(I3602=0,0,A3602+J3602)</f>
        <v>0</v>
      </c>
      <c r="N3602" s="5">
        <f>IF(I3602&gt;0,A3602+K3602,0)</f>
        <v>0</v>
      </c>
      <c r="O3602" t="s">
        <v>56</v>
      </c>
      <c r="P3602" t="s">
        <v>57</v>
      </c>
      <c r="Q3602">
        <v>0</v>
      </c>
      <c r="R3602">
        <v>0</v>
      </c>
      <c r="S3602">
        <f>IF(I3602&gt;0, A3602, 0)</f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>ROUND(E3603*(1/(F3603/60)),0)</f>
        <v>5</v>
      </c>
      <c r="I3603" s="7">
        <f>IF(J3603=0, 0, (K3603-J3603)*1440)</f>
        <v>0</v>
      </c>
      <c r="L3603">
        <f>IF(I3603&gt;0, G3603, 0)</f>
        <v>0</v>
      </c>
      <c r="M3603" s="5">
        <f>IF(I3603=0,0,A3603+J3603)</f>
        <v>0</v>
      </c>
      <c r="N3603" s="5">
        <f>IF(I3603&gt;0,A3603+K3603,0)</f>
        <v>0</v>
      </c>
      <c r="O3603" t="s">
        <v>56</v>
      </c>
      <c r="P3603" t="s">
        <v>57</v>
      </c>
      <c r="Q3603">
        <v>0</v>
      </c>
      <c r="R3603">
        <v>0</v>
      </c>
      <c r="S3603">
        <f>IF(I3603&gt;0, A3603, 0)</f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>ROUND(E3604*(1/(F3604/60)),0)</f>
        <v>4</v>
      </c>
      <c r="I3604" s="7">
        <f>IF(J3604=0, 0, (K3604-J3604)*1440)</f>
        <v>39.999999999999858</v>
      </c>
      <c r="J3604" s="11">
        <v>0.67361111111111116</v>
      </c>
      <c r="K3604" s="11">
        <v>0.70138888888888884</v>
      </c>
      <c r="L3604">
        <f>IF(I3604&gt;0, G3604, 0)</f>
        <v>4</v>
      </c>
      <c r="M3604" s="5">
        <f>IF(I3604=0,0,A3604+J3604)</f>
        <v>45628.673611111109</v>
      </c>
      <c r="N3604" s="5">
        <f>IF(I3604&gt;0,A3604+K3604,0)</f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>IF(I3604&gt;0, A3604, 0)</f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>ROUND(E3605*(1/(F3605/60)),0)</f>
        <v>4</v>
      </c>
      <c r="I3605" s="7">
        <f>IF(J3605=0, 0, (K3605-J3605)*1440)</f>
        <v>94.999999999999986</v>
      </c>
      <c r="J3605" s="11">
        <v>0.65972222222222221</v>
      </c>
      <c r="K3605" s="11">
        <v>0.72569444444444442</v>
      </c>
      <c r="L3605">
        <f>IF(I3605&gt;0, G3605, 0)</f>
        <v>4</v>
      </c>
      <c r="M3605" s="5">
        <f>IF(I3605=0,0,A3605+J3605)</f>
        <v>45628.659722222219</v>
      </c>
      <c r="N3605" s="5">
        <f>IF(I3605&gt;0,A3605+K3605,0)</f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>IF(I3605&gt;0, A3605, 0)</f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>ROUND(E3606*(1/(F3606/60)),0)</f>
        <v>4</v>
      </c>
      <c r="I3606" s="7">
        <f>IF(J3606=0, 0, (K3606-J3606)*1440)</f>
        <v>0</v>
      </c>
      <c r="J3606" s="11"/>
      <c r="K3606" s="11"/>
      <c r="L3606">
        <f>IF(I3606&gt;0, G3606, 0)</f>
        <v>0</v>
      </c>
      <c r="M3606" s="5">
        <f>IF(I3606=0,0,A3606+J3606)</f>
        <v>0</v>
      </c>
      <c r="N3606" s="5">
        <f>IF(I3606&gt;0,A3606+K3606,0)</f>
        <v>0</v>
      </c>
      <c r="O3606" t="s">
        <v>56</v>
      </c>
      <c r="P3606" t="s">
        <v>57</v>
      </c>
      <c r="Q3606">
        <v>0</v>
      </c>
      <c r="R3606">
        <v>0</v>
      </c>
      <c r="S3606">
        <f>IF(I3606&gt;0, A3606, 0)</f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>ROUND(E3607*(1/(F3607/60)),0)</f>
        <v>4</v>
      </c>
      <c r="I3607" s="7">
        <f>IF(J3607=0, 0, (K3607-J3607)*1440)</f>
        <v>0</v>
      </c>
      <c r="J3607" s="11"/>
      <c r="K3607" s="11"/>
      <c r="L3607">
        <f>IF(I3607&gt;0, G3607, 0)</f>
        <v>0</v>
      </c>
      <c r="M3607" s="5">
        <f>IF(I3607=0,0,A3607+J3607)</f>
        <v>0</v>
      </c>
      <c r="N3607" s="5">
        <f>IF(I3607&gt;0,A3607+K3607,0)</f>
        <v>0</v>
      </c>
      <c r="O3607" t="s">
        <v>56</v>
      </c>
      <c r="P3607" t="s">
        <v>57</v>
      </c>
      <c r="Q3607">
        <v>0</v>
      </c>
      <c r="R3607">
        <v>0</v>
      </c>
      <c r="S3607">
        <f>IF(I3607&gt;0, A3607, 0)</f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>ROUND(E3608*(1/(F3608/60)),0)</f>
        <v>4</v>
      </c>
      <c r="I3608" s="7">
        <f>IF(J3608=0, 0, (K3608-J3608)*1440)</f>
        <v>0</v>
      </c>
      <c r="J3608" s="11"/>
      <c r="K3608" s="11"/>
      <c r="L3608">
        <f>IF(I3608&gt;0, G3608, 0)</f>
        <v>0</v>
      </c>
      <c r="M3608" s="5">
        <f>IF(I3608=0,0,A3608+J3608)</f>
        <v>0</v>
      </c>
      <c r="N3608" s="5">
        <f>IF(I3608&gt;0,A3608+K3608,0)</f>
        <v>0</v>
      </c>
      <c r="O3608" t="s">
        <v>56</v>
      </c>
      <c r="P3608" t="s">
        <v>57</v>
      </c>
      <c r="Q3608">
        <v>0</v>
      </c>
      <c r="R3608">
        <v>0</v>
      </c>
      <c r="S3608">
        <f>IF(I3608&gt;0, A3608, 0)</f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>ROUND(E3609*(1/(F3609/60)),0)</f>
        <v>4</v>
      </c>
      <c r="I3609" s="7">
        <f>IF(J3609=0, 0, (K3609-J3609)*1440)</f>
        <v>0</v>
      </c>
      <c r="J3609" s="11"/>
      <c r="K3609" s="11"/>
      <c r="L3609">
        <f>IF(I3609&gt;0, G3609, 0)</f>
        <v>0</v>
      </c>
      <c r="M3609" s="5">
        <f>IF(I3609=0,0,A3609+J3609)</f>
        <v>0</v>
      </c>
      <c r="N3609" s="5">
        <f>IF(I3609&gt;0,A3609+K3609,0)</f>
        <v>0</v>
      </c>
      <c r="O3609" t="s">
        <v>56</v>
      </c>
      <c r="P3609" t="s">
        <v>57</v>
      </c>
      <c r="Q3609">
        <v>0</v>
      </c>
      <c r="R3609">
        <v>0</v>
      </c>
      <c r="S3609">
        <f>IF(I3609&gt;0, A3609, 0)</f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>ROUND(E3610*(1/(F3610/60)),0)</f>
        <v>3</v>
      </c>
      <c r="I3610" s="7">
        <f>IF(J3610=0, 0, (K3610-J3610)*1440)</f>
        <v>0</v>
      </c>
      <c r="L3610">
        <f>IF(I3610&gt;0, G3610, 0)</f>
        <v>0</v>
      </c>
      <c r="M3610" s="5">
        <f>IF(I3610=0,0,A3610+J3610)</f>
        <v>0</v>
      </c>
      <c r="N3610" s="5">
        <f>IF(I3610&gt;0,A3610+K3610,0)</f>
        <v>0</v>
      </c>
      <c r="O3610" t="s">
        <v>56</v>
      </c>
      <c r="P3610" t="s">
        <v>57</v>
      </c>
      <c r="Q3610">
        <v>0</v>
      </c>
      <c r="R3610">
        <v>0</v>
      </c>
      <c r="S3610">
        <f>IF(I3610&gt;0, A3610, 0)</f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>ROUND(E3611*(1/(F3611/60)),0)</f>
        <v>3</v>
      </c>
      <c r="I3611" s="7">
        <f>IF(J3611=0, 0, (K3611-J3611)*1440)</f>
        <v>0</v>
      </c>
      <c r="J3611" s="11"/>
      <c r="K3611" s="11"/>
      <c r="L3611">
        <f>IF(I3611&gt;0, G3611, 0)</f>
        <v>0</v>
      </c>
      <c r="M3611" s="5">
        <f>IF(I3611=0,0,A3611+J3611)</f>
        <v>0</v>
      </c>
      <c r="N3611" s="5">
        <f>IF(I3611&gt;0,A3611+K3611,0)</f>
        <v>0</v>
      </c>
      <c r="O3611" t="s">
        <v>56</v>
      </c>
      <c r="P3611" t="s">
        <v>57</v>
      </c>
      <c r="Q3611">
        <v>0</v>
      </c>
      <c r="R3611">
        <v>0</v>
      </c>
      <c r="S3611">
        <f>IF(I3611&gt;0, A3611, 0)</f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>ROUND(E3612*(1/(F3612/60)),0)</f>
        <v>3</v>
      </c>
      <c r="I3612" s="7">
        <f>IF(J3612=0, 0, (K3612-J3612)*1440)</f>
        <v>0</v>
      </c>
      <c r="J3612" s="11"/>
      <c r="K3612" s="11"/>
      <c r="L3612">
        <f>IF(I3612&gt;0, G3612, 0)</f>
        <v>0</v>
      </c>
      <c r="M3612" s="5">
        <f>IF(I3612=0,0,A3612+J3612)</f>
        <v>0</v>
      </c>
      <c r="N3612" s="5">
        <f>IF(I3612&gt;0,A3612+K3612,0)</f>
        <v>0</v>
      </c>
      <c r="O3612" t="s">
        <v>56</v>
      </c>
      <c r="P3612" t="s">
        <v>57</v>
      </c>
      <c r="Q3612">
        <v>0</v>
      </c>
      <c r="R3612">
        <v>0</v>
      </c>
      <c r="S3612">
        <f>IF(I3612&gt;0, A3612, 0)</f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>ROUND(E3613*(1/(F3613/60)),0)</f>
        <v>3</v>
      </c>
      <c r="I3613" s="7">
        <f>IF(J3613=0, 0, (K3613-J3613)*1440)</f>
        <v>90</v>
      </c>
      <c r="J3613" s="11">
        <v>0.42708333333333331</v>
      </c>
      <c r="K3613" s="11">
        <v>0.48958333333333331</v>
      </c>
      <c r="L3613">
        <f>IF(I3613&gt;0, G3613, 0)</f>
        <v>3</v>
      </c>
      <c r="M3613" s="5">
        <f>IF(I3613=0,0,A3613+J3613)</f>
        <v>45628.427083333336</v>
      </c>
      <c r="N3613" s="5">
        <f>IF(I3613&gt;0,A3613+K3613,0)</f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>IF(I3613&gt;0, A3613, 0)</f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>ROUND(E3614*(1/(F3614/60)),0)</f>
        <v>3</v>
      </c>
      <c r="I3614" s="7">
        <f>IF(J3614=0, 0, (K3614-J3614)*1440)</f>
        <v>90</v>
      </c>
      <c r="J3614" s="11">
        <v>0.35416666666666669</v>
      </c>
      <c r="K3614" s="11">
        <v>0.41666666666666669</v>
      </c>
      <c r="L3614">
        <f>IF(I3614&gt;0, G3614, 0)</f>
        <v>3</v>
      </c>
      <c r="M3614" s="5">
        <f>IF(I3614=0,0,A3614+J3614)</f>
        <v>45628.354166666664</v>
      </c>
      <c r="N3614" s="5">
        <f>IF(I3614&gt;0,A3614+K3614,0)</f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>IF(I3614&gt;0, A3614, 0)</f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>ROUND(E3615*(1/(F3615/60)),0)</f>
        <v>2</v>
      </c>
      <c r="I3615" s="7">
        <f>IF(J3615=0, 0, (K3615-J3615)*1440)</f>
        <v>0</v>
      </c>
      <c r="J3615" s="11"/>
      <c r="K3615" s="11"/>
      <c r="L3615">
        <f>IF(I3615&gt;0, G3615, 0)</f>
        <v>0</v>
      </c>
      <c r="M3615" s="5">
        <f>IF(I3615=0,0,A3615+J3615)</f>
        <v>0</v>
      </c>
      <c r="N3615" s="5">
        <f>IF(I3615&gt;0,A3615+K3615,0)</f>
        <v>0</v>
      </c>
      <c r="O3615" t="s">
        <v>56</v>
      </c>
      <c r="P3615" t="s">
        <v>57</v>
      </c>
      <c r="Q3615">
        <v>0</v>
      </c>
      <c r="R3615">
        <v>0</v>
      </c>
      <c r="S3615">
        <f>IF(I3615&gt;0, A3615, 0)</f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>ROUND(E3616*(1/(F3616/60)),0)</f>
        <v>2</v>
      </c>
      <c r="I3616" s="7">
        <f>IF(J3616=0, 0, (K3616-J3616)*1440)</f>
        <v>0</v>
      </c>
      <c r="J3616" s="11"/>
      <c r="K3616" s="11"/>
      <c r="L3616">
        <f>IF(I3616&gt;0, G3616, 0)</f>
        <v>0</v>
      </c>
      <c r="M3616" s="5">
        <f>IF(I3616=0,0,A3616+J3616)</f>
        <v>0</v>
      </c>
      <c r="N3616" s="5">
        <f>IF(I3616&gt;0,A3616+K3616,0)</f>
        <v>0</v>
      </c>
      <c r="O3616" t="s">
        <v>56</v>
      </c>
      <c r="P3616" t="s">
        <v>57</v>
      </c>
      <c r="Q3616">
        <v>0</v>
      </c>
      <c r="R3616">
        <v>0</v>
      </c>
      <c r="S3616">
        <f>IF(I3616&gt;0, A3616, 0)</f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>ROUND(E3617*(1/(F3617/60)),0)</f>
        <v>2</v>
      </c>
      <c r="I3617" s="7">
        <f>IF(J3617=0, 0, (K3617-J3617)*1440)</f>
        <v>0</v>
      </c>
      <c r="J3617" s="11"/>
      <c r="K3617" s="11"/>
      <c r="L3617">
        <f>IF(I3617&gt;0, G3617, 0)</f>
        <v>0</v>
      </c>
      <c r="M3617" s="5">
        <f>IF(I3617=0,0,A3617+J3617)</f>
        <v>0</v>
      </c>
      <c r="N3617" s="5">
        <f>IF(I3617&gt;0,A3617+K3617,0)</f>
        <v>0</v>
      </c>
      <c r="O3617" t="s">
        <v>56</v>
      </c>
      <c r="P3617" t="s">
        <v>57</v>
      </c>
      <c r="Q3617">
        <v>0</v>
      </c>
      <c r="R3617">
        <v>0</v>
      </c>
      <c r="S3617">
        <f>IF(I3617&gt;0, A3617, 0)</f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>ROUND(E3618*(1/(F3618/60)),0)</f>
        <v>2</v>
      </c>
      <c r="I3618" s="7">
        <f>IF(J3618=0, 0, (K3618-J3618)*1440)</f>
        <v>0</v>
      </c>
      <c r="J3618" s="11"/>
      <c r="K3618" s="11"/>
      <c r="L3618">
        <f>IF(I3618&gt;0, G3618, 0)</f>
        <v>0</v>
      </c>
      <c r="M3618" s="5">
        <f>IF(I3618=0,0,A3618+J3618)</f>
        <v>0</v>
      </c>
      <c r="N3618" s="5">
        <f>IF(I3618&gt;0,A3618+K3618,0)</f>
        <v>0</v>
      </c>
      <c r="O3618" t="s">
        <v>56</v>
      </c>
      <c r="P3618" t="s">
        <v>57</v>
      </c>
      <c r="Q3618">
        <v>0</v>
      </c>
      <c r="R3618">
        <v>0</v>
      </c>
      <c r="S3618">
        <f>IF(I3618&gt;0, A3618, 0)</f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>ROUND(E3619*(1/(F3619/60)),0)</f>
        <v>2</v>
      </c>
      <c r="I3619" s="7">
        <f>IF(J3619=0, 0, (K3619-J3619)*1440)</f>
        <v>0</v>
      </c>
      <c r="J3619" s="11"/>
      <c r="K3619" s="11"/>
      <c r="L3619">
        <f>IF(I3619&gt;0, G3619, 0)</f>
        <v>0</v>
      </c>
      <c r="M3619" s="5">
        <f>IF(I3619=0,0,A3619+J3619)</f>
        <v>0</v>
      </c>
      <c r="N3619" s="5">
        <f>IF(I3619&gt;0,A3619+K3619,0)</f>
        <v>0</v>
      </c>
      <c r="O3619" t="s">
        <v>56</v>
      </c>
      <c r="P3619" t="s">
        <v>57</v>
      </c>
      <c r="Q3619">
        <v>0</v>
      </c>
      <c r="R3619">
        <v>0</v>
      </c>
      <c r="S3619">
        <f>IF(I3619&gt;0, A3619, 0)</f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>ROUND(E3620*(1/(F3620/60)),0)</f>
        <v>2</v>
      </c>
      <c r="I3620" s="7">
        <f>IF(J3620=0, 0, (K3620-J3620)*1440)</f>
        <v>0</v>
      </c>
      <c r="J3620" s="11"/>
      <c r="K3620" s="11"/>
      <c r="L3620">
        <f>IF(I3620&gt;0, G3620, 0)</f>
        <v>0</v>
      </c>
      <c r="M3620" s="5">
        <f>IF(I3620=0,0,A3620+J3620)</f>
        <v>0</v>
      </c>
      <c r="N3620" s="5">
        <f>IF(I3620&gt;0,A3620+K3620,0)</f>
        <v>0</v>
      </c>
      <c r="O3620" t="s">
        <v>56</v>
      </c>
      <c r="P3620" t="s">
        <v>57</v>
      </c>
      <c r="Q3620">
        <v>0</v>
      </c>
      <c r="R3620">
        <v>0</v>
      </c>
      <c r="S3620">
        <f>IF(I3620&gt;0, A3620, 0)</f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>ROUND(E3621*(1/(F3621/60)),0)</f>
        <v>2</v>
      </c>
      <c r="I3621" s="7">
        <f>IF(J3621=0, 0, (K3621-J3621)*1440)</f>
        <v>59.999999999999943</v>
      </c>
      <c r="J3621" s="11">
        <v>0.5</v>
      </c>
      <c r="K3621" s="11">
        <v>0.54166666666666663</v>
      </c>
      <c r="L3621">
        <f>IF(I3621&gt;0, G3621, 0)</f>
        <v>2</v>
      </c>
      <c r="M3621" s="5">
        <f>IF(I3621=0,0,A3621+J3621)</f>
        <v>45628.5</v>
      </c>
      <c r="N3621" s="5">
        <f>IF(I3621&gt;0,A3621+K3621,0)</f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>IF(I3621&gt;0, A3621, 0)</f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>ROUND(E3622*(1/(F3622/60)),0)</f>
        <v>2</v>
      </c>
      <c r="I3622" s="7">
        <f>IF(J3622=0, 0, (K3622-J3622)*1440)</f>
        <v>40.000000000000014</v>
      </c>
      <c r="J3622" s="11">
        <v>0.72916666666666663</v>
      </c>
      <c r="K3622" s="11">
        <v>0.75694444444444442</v>
      </c>
      <c r="L3622">
        <f>IF(I3622&gt;0, G3622, 0)</f>
        <v>2</v>
      </c>
      <c r="M3622" s="5">
        <f>IF(I3622=0,0,A3622+J3622)</f>
        <v>45628.729166666664</v>
      </c>
      <c r="N3622" s="5">
        <f>IF(I3622&gt;0,A3622+K3622,0)</f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>IF(I3622&gt;0, A3622, 0)</f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>ROUND(E3623*(1/(F3623/60)),0)</f>
        <v>0</v>
      </c>
      <c r="I3623" s="7">
        <f>IF(J3623=0, 0, (K3623-J3623)*1440)</f>
        <v>9.9999999999999645</v>
      </c>
      <c r="J3623" s="11">
        <v>0.49652777777777779</v>
      </c>
      <c r="K3623" s="11">
        <v>0.50347222222222221</v>
      </c>
      <c r="L3623">
        <f>IF(I3623&gt;0, G3623, 0)</f>
        <v>0</v>
      </c>
      <c r="M3623" s="5">
        <f>IF(I3623=0,0,A3623+J3623)</f>
        <v>45628.496527777781</v>
      </c>
      <c r="N3623" s="5">
        <f>IF(I3623&gt;0,A3623+K3623,0)</f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>IF(I3623&gt;0, A3623, 0)</f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>ROUND(E3624*(1/(F3624/60)),0)</f>
        <v>0</v>
      </c>
      <c r="I3624" s="7">
        <f>IF(J3624=0, 0, (K3624-J3624)*1440)</f>
        <v>9.9999999999999645</v>
      </c>
      <c r="J3624" s="11">
        <v>0.61805555555555558</v>
      </c>
      <c r="K3624" s="11">
        <v>0.625</v>
      </c>
      <c r="L3624">
        <f>IF(I3624&gt;0, G3624, 0)</f>
        <v>0</v>
      </c>
      <c r="M3624" s="5">
        <f>IF(I3624=0,0,A3624+J3624)</f>
        <v>45628.618055555555</v>
      </c>
      <c r="N3624" s="5">
        <f>IF(I3624&gt;0,A3624+K3624,0)</f>
        <v>45628.625</v>
      </c>
      <c r="O3624" t="s">
        <v>56</v>
      </c>
      <c r="P3624" t="s">
        <v>57</v>
      </c>
      <c r="Q3624">
        <v>0</v>
      </c>
      <c r="R3624">
        <v>0</v>
      </c>
      <c r="S3624">
        <f>IF(I3624&gt;0, A3624, 0)</f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>ROUND(E3625*(1/(F3625/60)),0)</f>
        <v>0</v>
      </c>
      <c r="I3625" s="7">
        <f>IF(J3625=0, 0, (K3625-J3625)*1440)</f>
        <v>0</v>
      </c>
      <c r="J3625" s="11"/>
      <c r="K3625" s="11"/>
      <c r="L3625">
        <f>IF(I3625&gt;0, G3625, 0)</f>
        <v>0</v>
      </c>
      <c r="M3625" s="5">
        <f>IF(I3625=0,0,A3625+J3625)</f>
        <v>0</v>
      </c>
      <c r="N3625" s="5">
        <f>IF(I3625&gt;0,A3625+K3625,0)</f>
        <v>0</v>
      </c>
      <c r="O3625" t="s">
        <v>56</v>
      </c>
      <c r="P3625" t="s">
        <v>57</v>
      </c>
      <c r="Q3625">
        <v>0</v>
      </c>
      <c r="R3625">
        <v>0</v>
      </c>
      <c r="S3625">
        <f>IF(I3625&gt;0, A3625, 0)</f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>ROUND(E3626*(1/(F3626/60)),0)</f>
        <v>0</v>
      </c>
      <c r="I3626" s="7">
        <f>IF(J3626=0, 0, (K3626-J3626)*1440)</f>
        <v>9.9999999999999645</v>
      </c>
      <c r="J3626" s="11">
        <v>0.41666666666666669</v>
      </c>
      <c r="K3626" s="11">
        <v>0.4236111111111111</v>
      </c>
      <c r="L3626">
        <f>IF(I3626&gt;0, G3626, 0)</f>
        <v>0</v>
      </c>
      <c r="M3626" s="5">
        <f>IF(I3626=0,0,A3626+J3626)</f>
        <v>45628.416666666664</v>
      </c>
      <c r="N3626" s="5">
        <f>IF(I3626&gt;0,A3626+K3626,0)</f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>IF(I3626&gt;0, A3626, 0)</f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>ROUND(E3627*(1/(F3627/60)),0)</f>
        <v>16</v>
      </c>
      <c r="I3627" s="7">
        <f>IF(J3627=0, 0, (K3627-J3627)*1440)</f>
        <v>0</v>
      </c>
      <c r="J3627" s="11"/>
      <c r="K3627" s="11"/>
      <c r="L3627">
        <f>IF(I3627&gt;0, G3627, 0)</f>
        <v>0</v>
      </c>
      <c r="M3627" s="5">
        <f>IF(I3627=0,0,A3627+J3627)</f>
        <v>0</v>
      </c>
      <c r="N3627" s="5">
        <f>IF(I3627&gt;0,A3627+K3627,0)</f>
        <v>0</v>
      </c>
      <c r="O3627" t="s">
        <v>56</v>
      </c>
      <c r="P3627" t="s">
        <v>57</v>
      </c>
      <c r="Q3627">
        <v>0</v>
      </c>
      <c r="R3627">
        <v>0</v>
      </c>
      <c r="S3627">
        <f>IF(I3627&gt;0, A3627, 0)</f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>ROUND(E3628*(1/(F3628/60)),0)</f>
        <v>12</v>
      </c>
      <c r="H3628" s="12">
        <f>F3628*(1/(G3628/60))</f>
        <v>100</v>
      </c>
      <c r="I3628" s="7">
        <f>IF(J3628=0, 0, (K3628-J3628)*1440)</f>
        <v>9.9999999999999645</v>
      </c>
      <c r="J3628" s="11">
        <v>0.375</v>
      </c>
      <c r="K3628" s="11">
        <v>0.38194444444444442</v>
      </c>
      <c r="L3628">
        <f>IF(I3628&gt;0, G3628, 0)</f>
        <v>12</v>
      </c>
      <c r="M3628" s="5">
        <f>IF(I3628=0,0,A3628+J3628)</f>
        <v>45629.375</v>
      </c>
      <c r="N3628" s="5">
        <f>IF(I3628&gt;0,A3628+K3628,0)</f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>IF(I3628&gt;0, A3628, 0)</f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>ROUND(E3629*(1/(F3629/60)),0)</f>
        <v>12</v>
      </c>
      <c r="I3629" s="7">
        <f>IF(J3629=0, 0, (K3629-J3629)*1440)</f>
        <v>0</v>
      </c>
      <c r="L3629">
        <f>IF(I3629&gt;0, G3629, 0)</f>
        <v>0</v>
      </c>
      <c r="M3629" s="5">
        <f>IF(I3629=0,0,A3629+J3629)</f>
        <v>0</v>
      </c>
      <c r="N3629" s="5">
        <f>IF(I3629&gt;0,A3629+K3629,0)</f>
        <v>0</v>
      </c>
      <c r="O3629" t="s">
        <v>56</v>
      </c>
      <c r="P3629" t="s">
        <v>57</v>
      </c>
      <c r="Q3629">
        <v>0</v>
      </c>
      <c r="R3629">
        <v>0</v>
      </c>
      <c r="S3629">
        <f>IF(I3629&gt;0, A3629, 0)</f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>ROUND(E3630*(1/(F3630/60)),0)</f>
        <v>12</v>
      </c>
      <c r="I3630" s="7">
        <f>IF(J3630=0, 0, (K3630-J3630)*1440)</f>
        <v>0</v>
      </c>
      <c r="J3630" s="11"/>
      <c r="K3630" s="11"/>
      <c r="L3630">
        <f>IF(I3630&gt;0, G3630, 0)</f>
        <v>0</v>
      </c>
      <c r="M3630" s="5">
        <f>IF(I3630=0,0,A3630+J3630)</f>
        <v>0</v>
      </c>
      <c r="N3630" s="5">
        <f>IF(I3630&gt;0,A3630+K3630,0)</f>
        <v>0</v>
      </c>
      <c r="O3630" t="s">
        <v>56</v>
      </c>
      <c r="P3630" t="s">
        <v>57</v>
      </c>
      <c r="Q3630">
        <v>0</v>
      </c>
      <c r="R3630">
        <v>0</v>
      </c>
      <c r="S3630">
        <f>IF(I3630&gt;0, A3630, 0)</f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>ROUND(E3631*(1/(F3631/60)),0)</f>
        <v>10</v>
      </c>
      <c r="I3631" s="7">
        <f>IF(J3631=0, 0, (K3631-J3631)*1440)</f>
        <v>0</v>
      </c>
      <c r="J3631" s="11"/>
      <c r="K3631" s="11"/>
      <c r="L3631">
        <f>IF(I3631&gt;0, G3631, 0)</f>
        <v>0</v>
      </c>
      <c r="M3631" s="5">
        <f>IF(I3631=0,0,A3631+J3631)</f>
        <v>0</v>
      </c>
      <c r="N3631" s="5">
        <f>IF(I3631&gt;0,A3631+K3631,0)</f>
        <v>0</v>
      </c>
      <c r="O3631" t="s">
        <v>56</v>
      </c>
      <c r="P3631" t="s">
        <v>57</v>
      </c>
      <c r="Q3631">
        <v>0</v>
      </c>
      <c r="R3631">
        <v>0</v>
      </c>
      <c r="S3631">
        <f>IF(I3631&gt;0, A3631, 0)</f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>ROUND(E3632*(1/(F3632/60)),0)</f>
        <v>9</v>
      </c>
      <c r="I3632" s="7">
        <f>IF(J3632=0, 0, (K3632-J3632)*1440)</f>
        <v>0</v>
      </c>
      <c r="J3632" s="11"/>
      <c r="K3632" s="11"/>
      <c r="L3632">
        <f>IF(I3632&gt;0, G3632, 0)</f>
        <v>0</v>
      </c>
      <c r="M3632" s="5">
        <f>IF(I3632=0,0,A3632+J3632)</f>
        <v>0</v>
      </c>
      <c r="N3632" s="5">
        <f>IF(I3632&gt;0,A3632+K3632,0)</f>
        <v>0</v>
      </c>
      <c r="O3632" t="s">
        <v>56</v>
      </c>
      <c r="P3632" t="s">
        <v>57</v>
      </c>
      <c r="Q3632">
        <v>0</v>
      </c>
      <c r="R3632">
        <v>0</v>
      </c>
      <c r="S3632">
        <f>IF(I3632&gt;0, A3632, 0)</f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>ROUND(E3633*(1/(F3633/60)),0)</f>
        <v>9</v>
      </c>
      <c r="I3633" s="7">
        <f>IF(J3633=0, 0, (K3633-J3633)*1440)</f>
        <v>4.9999999999999822</v>
      </c>
      <c r="J3633" s="11">
        <v>0.64930555555555558</v>
      </c>
      <c r="K3633" s="11">
        <v>0.65277777777777779</v>
      </c>
      <c r="L3633">
        <f>IF(I3633&gt;0, G3633, 0)</f>
        <v>9</v>
      </c>
      <c r="M3633" s="5">
        <f>IF(I3633=0,0,A3633+J3633)</f>
        <v>45629.649305555555</v>
      </c>
      <c r="N3633" s="5">
        <f>IF(I3633&gt;0,A3633+K3633,0)</f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>IF(I3633&gt;0, A3633, 0)</f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>ROUND(E3634*(1/(F3634/60)),0)</f>
        <v>8</v>
      </c>
      <c r="I3634" s="7">
        <f>IF(J3634=0, 0, (K3634-J3634)*1440)</f>
        <v>0</v>
      </c>
      <c r="J3634" s="11"/>
      <c r="K3634" s="11"/>
      <c r="L3634">
        <f>IF(I3634&gt;0, G3634, 0)</f>
        <v>0</v>
      </c>
      <c r="M3634" s="5">
        <f>IF(I3634=0,0,A3634+J3634)</f>
        <v>0</v>
      </c>
      <c r="N3634" s="5">
        <f>IF(I3634&gt;0,A3634+K3634,0)</f>
        <v>0</v>
      </c>
      <c r="O3634" t="s">
        <v>56</v>
      </c>
      <c r="P3634" t="s">
        <v>57</v>
      </c>
      <c r="Q3634">
        <v>0</v>
      </c>
      <c r="R3634">
        <v>0</v>
      </c>
      <c r="S3634">
        <f>IF(I3634&gt;0, A3634, 0)</f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>ROUND(E3635*(1/(F3635/60)),0)</f>
        <v>8</v>
      </c>
      <c r="I3635" s="7">
        <f>IF(J3635=0, 0, (K3635-J3635)*1440)</f>
        <v>0</v>
      </c>
      <c r="J3635" s="11"/>
      <c r="K3635" s="11"/>
      <c r="L3635">
        <f>IF(I3635&gt;0, G3635, 0)</f>
        <v>0</v>
      </c>
      <c r="M3635" s="5">
        <f>IF(I3635=0,0,A3635+J3635)</f>
        <v>0</v>
      </c>
      <c r="N3635" s="5">
        <f>IF(I3635&gt;0,A3635+K3635,0)</f>
        <v>0</v>
      </c>
      <c r="O3635" t="s">
        <v>56</v>
      </c>
      <c r="P3635" t="s">
        <v>57</v>
      </c>
      <c r="Q3635">
        <v>0</v>
      </c>
      <c r="R3635">
        <v>0</v>
      </c>
      <c r="S3635">
        <f>IF(I3635&gt;0, A3635, 0)</f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>ROUND(E3636*(1/(F3636/60)),0)</f>
        <v>8</v>
      </c>
      <c r="I3636" s="7">
        <f>IF(J3636=0, 0, (K3636-J3636)*1440)</f>
        <v>4.9999999999999822</v>
      </c>
      <c r="J3636" s="11">
        <v>0.65277777777777779</v>
      </c>
      <c r="K3636" s="11">
        <v>0.65625</v>
      </c>
      <c r="L3636">
        <f>IF(I3636&gt;0, G3636, 0)</f>
        <v>8</v>
      </c>
      <c r="M3636" s="5">
        <f>IF(I3636=0,0,A3636+J3636)</f>
        <v>45629.652777777781</v>
      </c>
      <c r="N3636" s="5">
        <f>IF(I3636&gt;0,A3636+K3636,0)</f>
        <v>45629.65625</v>
      </c>
      <c r="O3636" t="s">
        <v>56</v>
      </c>
      <c r="P3636" t="s">
        <v>57</v>
      </c>
      <c r="Q3636">
        <v>0</v>
      </c>
      <c r="R3636">
        <v>0</v>
      </c>
      <c r="S3636">
        <f>IF(I3636&gt;0, A3636, 0)</f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>ROUND(E3637*(1/(F3637/60)),0)</f>
        <v>8</v>
      </c>
      <c r="I3637" s="7">
        <f>IF(J3637=0, 0, (K3637-J3637)*1440)</f>
        <v>0</v>
      </c>
      <c r="J3637" s="11"/>
      <c r="K3637" s="11"/>
      <c r="L3637">
        <f>IF(I3637&gt;0, G3637, 0)</f>
        <v>0</v>
      </c>
      <c r="M3637" s="5">
        <f>IF(I3637=0,0,A3637+J3637)</f>
        <v>0</v>
      </c>
      <c r="N3637" s="5">
        <f>IF(I3637&gt;0,A3637+K3637,0)</f>
        <v>0</v>
      </c>
      <c r="O3637" t="s">
        <v>56</v>
      </c>
      <c r="P3637" t="s">
        <v>57</v>
      </c>
      <c r="Q3637">
        <v>0</v>
      </c>
      <c r="R3637">
        <v>0</v>
      </c>
      <c r="S3637">
        <f>IF(I3637&gt;0, A3637, 0)</f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>ROUND(E3638*(1/(F3638/60)),0)</f>
        <v>6</v>
      </c>
      <c r="I3638" s="7">
        <f>IF(J3638=0, 0, (K3638-J3638)*1440)</f>
        <v>0</v>
      </c>
      <c r="J3638" s="11"/>
      <c r="K3638" s="11"/>
      <c r="L3638">
        <f>IF(I3638&gt;0, G3638, 0)</f>
        <v>0</v>
      </c>
      <c r="M3638" s="5">
        <f>IF(I3638=0,0,A3638+J3638)</f>
        <v>0</v>
      </c>
      <c r="N3638" s="5">
        <f>IF(I3638&gt;0,A3638+K3638,0)</f>
        <v>0</v>
      </c>
      <c r="O3638" t="s">
        <v>56</v>
      </c>
      <c r="P3638" t="s">
        <v>57</v>
      </c>
      <c r="Q3638">
        <v>0</v>
      </c>
      <c r="R3638">
        <v>0</v>
      </c>
      <c r="S3638">
        <f>IF(I3638&gt;0, A3638, 0)</f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>ROUND(E3639*(1/(F3639/60)),0)</f>
        <v>6</v>
      </c>
      <c r="I3639" s="7">
        <f>IF(J3639=0, 0, (K3639-J3639)*1440)</f>
        <v>0</v>
      </c>
      <c r="J3639" s="11"/>
      <c r="K3639" s="11"/>
      <c r="L3639">
        <f>IF(I3639&gt;0, G3639, 0)</f>
        <v>0</v>
      </c>
      <c r="M3639" s="5">
        <f>IF(I3639=0,0,A3639+J3639)</f>
        <v>0</v>
      </c>
      <c r="N3639" s="5">
        <f>IF(I3639&gt;0,A3639+K3639,0)</f>
        <v>0</v>
      </c>
      <c r="O3639" t="s">
        <v>56</v>
      </c>
      <c r="P3639" t="s">
        <v>57</v>
      </c>
      <c r="Q3639">
        <v>0</v>
      </c>
      <c r="R3639">
        <v>0</v>
      </c>
      <c r="S3639">
        <f>IF(I3639&gt;0, A3639, 0)</f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>ROUND(E3640*(1/(F3640/60)),0)</f>
        <v>6</v>
      </c>
      <c r="I3640" s="7">
        <f>IF(J3640=0, 0, (K3640-J3640)*1440)</f>
        <v>0</v>
      </c>
      <c r="J3640" s="11"/>
      <c r="K3640" s="11"/>
      <c r="L3640">
        <f>IF(I3640&gt;0, G3640, 0)</f>
        <v>0</v>
      </c>
      <c r="M3640" s="5">
        <f>IF(I3640=0,0,A3640+J3640)</f>
        <v>0</v>
      </c>
      <c r="N3640" s="5">
        <f>IF(I3640&gt;0,A3640+K3640,0)</f>
        <v>0</v>
      </c>
      <c r="O3640" t="s">
        <v>56</v>
      </c>
      <c r="P3640" t="s">
        <v>57</v>
      </c>
      <c r="Q3640">
        <v>0</v>
      </c>
      <c r="R3640">
        <v>0</v>
      </c>
      <c r="S3640">
        <f>IF(I3640&gt;0, A3640, 0)</f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>ROUND(E3641*(1/(F3641/60)),0)</f>
        <v>6</v>
      </c>
      <c r="I3641" s="7">
        <f>IF(J3641=0, 0, (K3641-J3641)*1440)</f>
        <v>0</v>
      </c>
      <c r="J3641" s="11"/>
      <c r="K3641" s="11"/>
      <c r="L3641">
        <f>IF(I3641&gt;0, G3641, 0)</f>
        <v>0</v>
      </c>
      <c r="M3641" s="5">
        <f>IF(I3641=0,0,A3641+J3641)</f>
        <v>0</v>
      </c>
      <c r="N3641" s="5">
        <f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>ROUND(E3642*(1/(F3642/60)),0)</f>
        <v>6</v>
      </c>
      <c r="I3642" s="7">
        <f>IF(J3642=0, 0, (K3642-J3642)*1440)</f>
        <v>45</v>
      </c>
      <c r="J3642" s="11">
        <v>0.74305555555555558</v>
      </c>
      <c r="K3642" s="11">
        <v>0.77430555555555558</v>
      </c>
      <c r="L3642">
        <f>IF(I3642&gt;0, G3642, 0)</f>
        <v>6</v>
      </c>
      <c r="M3642" s="5">
        <f>IF(I3642=0,0,A3642+J3642)</f>
        <v>45629.743055555555</v>
      </c>
      <c r="N3642" s="5">
        <f>IF(I3642&gt;0,A3642+K3642,0)</f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>IF(I3642&gt;0, A3642, 0)</f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>ROUND(E3643*(1/(F3643/60)),0)</f>
        <v>6</v>
      </c>
      <c r="I3643" s="7">
        <f>IF(J3643=0, 0, (K3643-J3643)*1440)</f>
        <v>0</v>
      </c>
      <c r="J3643" s="11"/>
      <c r="K3643" s="11"/>
      <c r="L3643">
        <f>IF(I3643&gt;0, G3643, 0)</f>
        <v>0</v>
      </c>
      <c r="M3643" s="5">
        <f>IF(I3643=0,0,A3643+J3643)</f>
        <v>0</v>
      </c>
      <c r="N3643" s="5">
        <f>IF(I3643&gt;0,A3643+K3643,0)</f>
        <v>0</v>
      </c>
      <c r="O3643" t="s">
        <v>56</v>
      </c>
      <c r="P3643" t="s">
        <v>57</v>
      </c>
      <c r="Q3643">
        <v>0</v>
      </c>
      <c r="R3643">
        <v>0</v>
      </c>
      <c r="S3643">
        <f>IF(I3643&gt;0, A3643, 0)</f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>ROUND(E3644*(1/(F3644/60)),0)</f>
        <v>6</v>
      </c>
      <c r="I3644" s="13">
        <f>IF(J3644=0, 0, (K3644-J3644)*1440)</f>
        <v>0</v>
      </c>
      <c r="J3644" s="11"/>
      <c r="K3644" s="11"/>
      <c r="L3644">
        <f>IF(I3644&gt;0, G3644, 0)</f>
        <v>0</v>
      </c>
      <c r="M3644" s="5">
        <f>IF(I3644=0,0,A3644+J3644)</f>
        <v>0</v>
      </c>
      <c r="N3644" s="5">
        <f>IF(I3644&gt;0,A3644+K3644,0)</f>
        <v>0</v>
      </c>
      <c r="O3644" t="s">
        <v>56</v>
      </c>
      <c r="P3644" t="s">
        <v>57</v>
      </c>
      <c r="Q3644">
        <v>0</v>
      </c>
      <c r="R3644">
        <v>0</v>
      </c>
      <c r="S3644">
        <f>IF(I3644&gt;0, A3644, 0)</f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>ROUND(E3645*(1/(F3645/60)),0)</f>
        <v>6</v>
      </c>
      <c r="I3645" s="7">
        <f>IF(J3645=0, 0, (K3645-J3645)*1440)</f>
        <v>90</v>
      </c>
      <c r="J3645" s="11">
        <v>0.5625</v>
      </c>
      <c r="K3645" s="11">
        <v>0.625</v>
      </c>
      <c r="L3645">
        <f>IF(I3645&gt;0, G3645, 0)</f>
        <v>6</v>
      </c>
      <c r="M3645" s="5">
        <f>IF(I3645=0,0,A3645+J3645)</f>
        <v>45629.5625</v>
      </c>
      <c r="N3645" s="5">
        <f>IF(I3645&gt;0,A3645+K3645,0)</f>
        <v>45629.625</v>
      </c>
      <c r="O3645" t="s">
        <v>56</v>
      </c>
      <c r="P3645" t="s">
        <v>57</v>
      </c>
      <c r="Q3645">
        <v>0</v>
      </c>
      <c r="R3645">
        <v>0</v>
      </c>
      <c r="S3645">
        <f>IF(I3645&gt;0, A3645, 0)</f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>ROUND(E3646*(1/(F3646/60)),0)</f>
        <v>5</v>
      </c>
      <c r="I3646" s="7">
        <f>IF(J3646=0, 0, (K3646-J3646)*1440)</f>
        <v>45</v>
      </c>
      <c r="J3646" s="11">
        <v>0.29166666666666669</v>
      </c>
      <c r="K3646" s="11">
        <v>0.32291666666666669</v>
      </c>
      <c r="L3646">
        <f>IF(I3646&gt;0, G3646, 0)</f>
        <v>5</v>
      </c>
      <c r="M3646" s="5">
        <f>IF(I3646=0,0,A3646+J3646)</f>
        <v>45629.291666666664</v>
      </c>
      <c r="N3646" s="5">
        <f>IF(I3646&gt;0,A3646+K3646,0)</f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>IF(I3646&gt;0, A3646, 0)</f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>ROUND(E3647*(1/(F3647/60)),0)</f>
        <v>5</v>
      </c>
      <c r="I3647" s="7">
        <f>IF(J3647=0, 0, (K3647-J3647)*1440)</f>
        <v>14.999999999999947</v>
      </c>
      <c r="J3647" s="11">
        <v>0.73958333333333337</v>
      </c>
      <c r="K3647" s="11">
        <v>0.75</v>
      </c>
      <c r="L3647">
        <f>IF(I3647&gt;0, G3647, 0)</f>
        <v>5</v>
      </c>
      <c r="M3647" s="5">
        <f>IF(I3647=0,0,A3647+J3647)</f>
        <v>45629.739583333336</v>
      </c>
      <c r="N3647" s="5">
        <f>IF(I3647&gt;0,A3647+K3647,0)</f>
        <v>45629.75</v>
      </c>
      <c r="O3647" t="s">
        <v>56</v>
      </c>
      <c r="P3647" t="s">
        <v>57</v>
      </c>
      <c r="Q3647">
        <v>0</v>
      </c>
      <c r="R3647">
        <v>0</v>
      </c>
      <c r="S3647">
        <f>IF(I3647&gt;0, A3647, 0)</f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>ROUND(E3648*(1/(F3648/60)),0)</f>
        <v>5</v>
      </c>
      <c r="I3648" s="7">
        <f>IF(J3648=0, 0, (K3648-J3648)*1440)</f>
        <v>90</v>
      </c>
      <c r="J3648" s="11">
        <v>0.8125</v>
      </c>
      <c r="K3648" s="11">
        <v>0.875</v>
      </c>
      <c r="L3648">
        <f>IF(I3648&gt;0, G3648, 0)</f>
        <v>5</v>
      </c>
      <c r="M3648" s="5">
        <f>IF(I3648=0,0,A3648+J3648)</f>
        <v>45629.8125</v>
      </c>
      <c r="N3648" s="5">
        <f>IF(I3648&gt;0,A3648+K3648,0)</f>
        <v>45629.875</v>
      </c>
      <c r="O3648" t="s">
        <v>56</v>
      </c>
      <c r="P3648" t="s">
        <v>57</v>
      </c>
      <c r="Q3648">
        <v>0</v>
      </c>
      <c r="R3648">
        <v>0</v>
      </c>
      <c r="S3648">
        <f>IF(I3648&gt;0, A3648, 0)</f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>ROUND(E3649*(1/(F3649/60)),0)</f>
        <v>5</v>
      </c>
      <c r="I3649" s="7">
        <f>IF(J3649=0, 0, (K3649-J3649)*1440)</f>
        <v>80.000000000000028</v>
      </c>
      <c r="J3649" s="11">
        <v>0.90277777777777779</v>
      </c>
      <c r="K3649" s="11">
        <v>0.95833333333333337</v>
      </c>
      <c r="L3649">
        <f>IF(I3649&gt;0, G3649, 0)</f>
        <v>5</v>
      </c>
      <c r="M3649" s="5">
        <f>IF(I3649=0,0,A3649+J3649)</f>
        <v>45629.902777777781</v>
      </c>
      <c r="N3649" s="5">
        <f>IF(I3649&gt;0,A3649+K3649,0)</f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>IF(I3649&gt;0, A3649, 0)</f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>ROUND(E3650*(1/(F3650/60)),0)</f>
        <v>5</v>
      </c>
      <c r="I3650" s="7">
        <f>IF(J3650=0, 0, (K3650-J3650)*1440)</f>
        <v>0</v>
      </c>
      <c r="L3650">
        <f>IF(I3650&gt;0, G3650, 0)</f>
        <v>0</v>
      </c>
      <c r="M3650" s="5">
        <f>IF(I3650=0,0,A3650+J3650)</f>
        <v>0</v>
      </c>
      <c r="N3650" s="5">
        <f>IF(I3650&gt;0,A3650+K3650,0)</f>
        <v>0</v>
      </c>
      <c r="O3650" t="s">
        <v>56</v>
      </c>
      <c r="P3650" t="s">
        <v>57</v>
      </c>
      <c r="Q3650">
        <v>0</v>
      </c>
      <c r="R3650">
        <v>0</v>
      </c>
      <c r="S3650">
        <f>IF(I3650&gt;0, A3650, 0)</f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>ROUND(E3651*(1/(F3651/60)),0)</f>
        <v>4</v>
      </c>
      <c r="I3651" s="7">
        <f>IF(J3651=0, 0, (K3651-J3651)*1440)</f>
        <v>0</v>
      </c>
      <c r="J3651" s="11"/>
      <c r="K3651" s="11"/>
      <c r="L3651">
        <f>IF(I3651&gt;0, G3651, 0)</f>
        <v>0</v>
      </c>
      <c r="M3651" s="5">
        <f>IF(I3651=0,0,A3651+J3651)</f>
        <v>0</v>
      </c>
      <c r="N3651" s="5">
        <f>IF(I3651&gt;0,A3651+K3651,0)</f>
        <v>0</v>
      </c>
      <c r="O3651" t="s">
        <v>56</v>
      </c>
      <c r="P3651" t="s">
        <v>57</v>
      </c>
      <c r="Q3651">
        <v>0</v>
      </c>
      <c r="R3651">
        <v>0</v>
      </c>
      <c r="S3651">
        <f>IF(I3651&gt;0, A3651, 0)</f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>ROUND(E3652*(1/(F3652/60)),0)</f>
        <v>4</v>
      </c>
      <c r="I3652" s="7">
        <f>IF(J3652=0, 0, (K3652-J3652)*1440)</f>
        <v>0</v>
      </c>
      <c r="J3652" s="11"/>
      <c r="K3652" s="11"/>
      <c r="L3652">
        <f>IF(I3652&gt;0, G3652, 0)</f>
        <v>0</v>
      </c>
      <c r="M3652" s="5">
        <f>IF(I3652=0,0,A3652+J3652)</f>
        <v>0</v>
      </c>
      <c r="N3652" s="5">
        <f>IF(I3652&gt;0,A3652+K3652,0)</f>
        <v>0</v>
      </c>
      <c r="O3652" t="s">
        <v>56</v>
      </c>
      <c r="P3652" t="s">
        <v>57</v>
      </c>
      <c r="Q3652">
        <v>0</v>
      </c>
      <c r="R3652">
        <v>0</v>
      </c>
      <c r="S3652">
        <f>IF(I3652&gt;0, A3652, 0)</f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>ROUND(E3653*(1/(F3653/60)),0)</f>
        <v>4</v>
      </c>
      <c r="I3653" s="7">
        <f>IF(J3653=0, 0, (K3653-J3653)*1440)</f>
        <v>0</v>
      </c>
      <c r="J3653" s="11"/>
      <c r="K3653" s="11"/>
      <c r="L3653">
        <f>IF(I3653&gt;0, G3653, 0)</f>
        <v>0</v>
      </c>
      <c r="M3653" s="5">
        <f>IF(I3653=0,0,A3653+J3653)</f>
        <v>0</v>
      </c>
      <c r="N3653" s="5">
        <f>IF(I3653&gt;0,A3653+K3653,0)</f>
        <v>0</v>
      </c>
      <c r="O3653" t="s">
        <v>56</v>
      </c>
      <c r="P3653" t="s">
        <v>57</v>
      </c>
      <c r="Q3653">
        <v>0</v>
      </c>
      <c r="R3653">
        <v>0</v>
      </c>
      <c r="S3653">
        <f>IF(I3653&gt;0, A3653, 0)</f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>ROUND(E3654*(1/(F3654/60)),0)</f>
        <v>4</v>
      </c>
      <c r="I3654" s="7">
        <f>IF(J3654=0, 0, (K3654-J3654)*1440)</f>
        <v>0</v>
      </c>
      <c r="J3654" s="11"/>
      <c r="K3654" s="11"/>
      <c r="L3654">
        <f>IF(I3654&gt;0, G3654, 0)</f>
        <v>0</v>
      </c>
      <c r="M3654" s="5">
        <f>IF(I3654=0,0,A3654+J3654)</f>
        <v>0</v>
      </c>
      <c r="N3654" s="5">
        <f>IF(I3654&gt;0,A3654+K3654,0)</f>
        <v>0</v>
      </c>
      <c r="O3654" t="s">
        <v>56</v>
      </c>
      <c r="P3654" t="s">
        <v>57</v>
      </c>
      <c r="Q3654">
        <v>0</v>
      </c>
      <c r="R3654">
        <v>0</v>
      </c>
      <c r="S3654">
        <f>IF(I3654&gt;0, A3654, 0)</f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>ROUND(E3655*(1/(F3655/60)),0)</f>
        <v>4</v>
      </c>
      <c r="I3655" s="7">
        <f>IF(J3655=0, 0, (K3655-J3655)*1440)</f>
        <v>0</v>
      </c>
      <c r="J3655" s="11"/>
      <c r="K3655" s="11"/>
      <c r="L3655">
        <f>IF(I3655&gt;0, G3655, 0)</f>
        <v>0</v>
      </c>
      <c r="M3655" s="5">
        <f>IF(I3655=0,0,A3655+J3655)</f>
        <v>0</v>
      </c>
      <c r="N3655" s="5">
        <f>IF(I3655&gt;0,A3655+K3655,0)</f>
        <v>0</v>
      </c>
      <c r="O3655" t="s">
        <v>56</v>
      </c>
      <c r="P3655" t="s">
        <v>57</v>
      </c>
      <c r="Q3655">
        <v>0</v>
      </c>
      <c r="R3655">
        <v>0</v>
      </c>
      <c r="S3655">
        <f>IF(I3655&gt;0, A3655, 0)</f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>ROUND(E3656*(1/(F3656/60)),0)</f>
        <v>4</v>
      </c>
      <c r="I3656" s="7">
        <f>IF(J3656=0, 0, (K3656-J3656)*1440)</f>
        <v>0</v>
      </c>
      <c r="J3656" s="11"/>
      <c r="K3656" s="11"/>
      <c r="L3656">
        <f>IF(I3656&gt;0, G3656, 0)</f>
        <v>0</v>
      </c>
      <c r="M3656" s="5">
        <f>IF(I3656=0,0,A3656+J3656)</f>
        <v>0</v>
      </c>
      <c r="N3656" s="5">
        <f>IF(I3656&gt;0,A3656+K3656,0)</f>
        <v>0</v>
      </c>
      <c r="O3656" t="s">
        <v>56</v>
      </c>
      <c r="P3656" t="s">
        <v>57</v>
      </c>
      <c r="Q3656">
        <v>0</v>
      </c>
      <c r="R3656">
        <v>0</v>
      </c>
      <c r="S3656">
        <f>IF(I3656&gt;0, A3656, 0)</f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>ROUND(E3657*(1/(F3657/60)),0)</f>
        <v>3</v>
      </c>
      <c r="I3657" s="7">
        <f>IF(J3657=0, 0, (K3657-J3657)*1440)</f>
        <v>0</v>
      </c>
      <c r="L3657">
        <f>IF(I3657&gt;0, G3657, 0)</f>
        <v>0</v>
      </c>
      <c r="M3657" s="5">
        <f>IF(I3657=0,0,A3657+J3657)</f>
        <v>0</v>
      </c>
      <c r="N3657" s="5">
        <f>IF(I3657&gt;0,A3657+K3657,0)</f>
        <v>0</v>
      </c>
      <c r="O3657" t="s">
        <v>56</v>
      </c>
      <c r="P3657" t="s">
        <v>57</v>
      </c>
      <c r="Q3657">
        <v>0</v>
      </c>
      <c r="R3657">
        <v>0</v>
      </c>
      <c r="S3657">
        <f>IF(I3657&gt;0, A3657, 0)</f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>ROUND(E3658*(1/(F3658/60)),0)</f>
        <v>3</v>
      </c>
      <c r="I3658" s="7">
        <f>IF(J3658=0, 0, (K3658-J3658)*1440)</f>
        <v>0</v>
      </c>
      <c r="J3658" s="11"/>
      <c r="K3658" s="11"/>
      <c r="L3658">
        <f>IF(I3658&gt;0, G3658, 0)</f>
        <v>0</v>
      </c>
      <c r="M3658" s="5">
        <f>IF(I3658=0,0,A3658+J3658)</f>
        <v>0</v>
      </c>
      <c r="N3658" s="5">
        <f>IF(I3658&gt;0,A3658+K3658,0)</f>
        <v>0</v>
      </c>
      <c r="O3658" t="s">
        <v>56</v>
      </c>
      <c r="P3658" t="s">
        <v>57</v>
      </c>
      <c r="Q3658">
        <v>0</v>
      </c>
      <c r="R3658">
        <v>0</v>
      </c>
      <c r="S3658">
        <f>IF(I3658&gt;0, A3658, 0)</f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>ROUND(E3659*(1/(F3659/60)),0)</f>
        <v>3</v>
      </c>
      <c r="I3659" s="7">
        <f>IF(J3659=0, 0, (K3659-J3659)*1440)</f>
        <v>0</v>
      </c>
      <c r="J3659" s="11"/>
      <c r="K3659" s="11"/>
      <c r="L3659">
        <f>IF(I3659&gt;0, G3659, 0)</f>
        <v>0</v>
      </c>
      <c r="M3659" s="5">
        <f>IF(I3659=0,0,A3659+J3659)</f>
        <v>0</v>
      </c>
      <c r="N3659" s="5">
        <f>IF(I3659&gt;0,A3659+K3659,0)</f>
        <v>0</v>
      </c>
      <c r="O3659" t="s">
        <v>56</v>
      </c>
      <c r="P3659" t="s">
        <v>57</v>
      </c>
      <c r="Q3659">
        <v>0</v>
      </c>
      <c r="R3659">
        <v>0</v>
      </c>
      <c r="S3659">
        <f>IF(I3659&gt;0, A3659, 0)</f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>ROUND(E3660*(1/(F3660/60)),0)</f>
        <v>3</v>
      </c>
      <c r="I3660" s="7">
        <f>IF(J3660=0, 0, (K3660-J3660)*1440)</f>
        <v>90</v>
      </c>
      <c r="J3660" s="11">
        <v>0.67708333333333337</v>
      </c>
      <c r="K3660" s="11">
        <v>0.73958333333333337</v>
      </c>
      <c r="L3660">
        <f>IF(I3660&gt;0, G3660, 0)</f>
        <v>3</v>
      </c>
      <c r="M3660" s="5">
        <f>IF(I3660=0,0,A3660+J3660)</f>
        <v>45629.677083333336</v>
      </c>
      <c r="N3660" s="5">
        <f>IF(I3660&gt;0,A3660+K3660,0)</f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>IF(I3660&gt;0, A3660, 0)</f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>ROUND(E3661*(1/(F3661/60)),0)</f>
        <v>3</v>
      </c>
      <c r="I3661" s="7">
        <f>IF(J3661=0, 0, (K3661-J3661)*1440)</f>
        <v>90</v>
      </c>
      <c r="J3661" s="11">
        <v>0.59375</v>
      </c>
      <c r="K3661" s="11">
        <v>0.65625</v>
      </c>
      <c r="L3661">
        <f>IF(I3661&gt;0, G3661, 0)</f>
        <v>3</v>
      </c>
      <c r="M3661" s="5">
        <f>IF(I3661=0,0,A3661+J3661)</f>
        <v>45629.59375</v>
      </c>
      <c r="N3661" s="5">
        <f>IF(I3661&gt;0,A3661+K3661,0)</f>
        <v>45629.65625</v>
      </c>
      <c r="O3661" t="s">
        <v>56</v>
      </c>
      <c r="P3661" t="s">
        <v>57</v>
      </c>
      <c r="Q3661">
        <v>0</v>
      </c>
      <c r="R3661">
        <v>0</v>
      </c>
      <c r="S3661">
        <f>IF(I3661&gt;0, A3661, 0)</f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>ROUND(E3662*(1/(F3662/60)),0)</f>
        <v>3</v>
      </c>
      <c r="I3662" s="7">
        <f>IF(J3662=0, 0, (K3662-J3662)*1440)</f>
        <v>60.000000000000107</v>
      </c>
      <c r="J3662" s="11">
        <v>0.51041666666666663</v>
      </c>
      <c r="K3662" s="11">
        <v>0.55208333333333337</v>
      </c>
      <c r="L3662">
        <f>IF(I3662&gt;0, G3662, 0)</f>
        <v>3</v>
      </c>
      <c r="M3662" s="5">
        <f>IF(I3662=0,0,A3662+J3662)</f>
        <v>45629.510416666664</v>
      </c>
      <c r="N3662" s="5">
        <f>IF(I3662&gt;0,A3662+K3662,0)</f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>IF(I3662&gt;0, A3662, 0)</f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>ROUND(E3663*(1/(F3663/60)),0)</f>
        <v>3</v>
      </c>
      <c r="I3663" s="7">
        <f>IF(J3663=0, 0, (K3663-J3663)*1440)</f>
        <v>90</v>
      </c>
      <c r="J3663" s="11">
        <v>0.42708333333333331</v>
      </c>
      <c r="K3663" s="11">
        <v>0.48958333333333331</v>
      </c>
      <c r="L3663">
        <f>IF(I3663&gt;0, G3663, 0)</f>
        <v>3</v>
      </c>
      <c r="M3663" s="5">
        <f>IF(I3663=0,0,A3663+J3663)</f>
        <v>45629.427083333336</v>
      </c>
      <c r="N3663" s="5">
        <f>IF(I3663&gt;0,A3663+K3663,0)</f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>IF(I3663&gt;0, A3663, 0)</f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>ROUND(E3664*(1/(F3664/60)),0)</f>
        <v>3</v>
      </c>
      <c r="I3664" s="7">
        <f>IF(J3664=0, 0, (K3664-J3664)*1440)</f>
        <v>90</v>
      </c>
      <c r="J3664" s="11">
        <v>0.35416666666666669</v>
      </c>
      <c r="K3664" s="11">
        <v>0.41666666666666669</v>
      </c>
      <c r="L3664">
        <f>IF(I3664&gt;0, G3664, 0)</f>
        <v>3</v>
      </c>
      <c r="M3664" s="5">
        <f>IF(I3664=0,0,A3664+J3664)</f>
        <v>45629.354166666664</v>
      </c>
      <c r="N3664" s="5">
        <f>IF(I3664&gt;0,A3664+K3664,0)</f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>IF(I3664&gt;0, A3664, 0)</f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>ROUND(E3665*(1/(F3665/60)),0)</f>
        <v>2</v>
      </c>
      <c r="I3665" s="7">
        <f>IF(J3665=0, 0, (K3665-J3665)*1440)</f>
        <v>0</v>
      </c>
      <c r="J3665" s="11"/>
      <c r="K3665" s="11"/>
      <c r="L3665">
        <f>IF(I3665&gt;0, G3665, 0)</f>
        <v>0</v>
      </c>
      <c r="M3665" s="5">
        <f>IF(I3665=0,0,A3665+J3665)</f>
        <v>0</v>
      </c>
      <c r="N3665" s="5">
        <f>IF(I3665&gt;0,A3665+K3665,0)</f>
        <v>0</v>
      </c>
      <c r="O3665" t="s">
        <v>56</v>
      </c>
      <c r="P3665" t="s">
        <v>57</v>
      </c>
      <c r="Q3665">
        <v>0</v>
      </c>
      <c r="R3665">
        <v>0</v>
      </c>
      <c r="S3665">
        <f>IF(I3665&gt;0, A3665, 0)</f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>ROUND(E3666*(1/(F3666/60)),0)</f>
        <v>2</v>
      </c>
      <c r="I3666" s="7">
        <f>IF(J3666=0, 0, (K3666-J3666)*1440)</f>
        <v>0</v>
      </c>
      <c r="J3666" s="11"/>
      <c r="K3666" s="11"/>
      <c r="L3666">
        <f>IF(I3666&gt;0, G3666, 0)</f>
        <v>0</v>
      </c>
      <c r="M3666" s="5">
        <f>IF(I3666=0,0,A3666+J3666)</f>
        <v>0</v>
      </c>
      <c r="N3666" s="5">
        <f>IF(I3666&gt;0,A3666+K3666,0)</f>
        <v>0</v>
      </c>
      <c r="O3666" t="s">
        <v>56</v>
      </c>
      <c r="P3666" t="s">
        <v>57</v>
      </c>
      <c r="Q3666">
        <v>0</v>
      </c>
      <c r="R3666">
        <v>0</v>
      </c>
      <c r="S3666">
        <f>IF(I3666&gt;0, A3666, 0)</f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>ROUND(E3667*(1/(F3667/60)),0)</f>
        <v>2</v>
      </c>
      <c r="I3667" s="7">
        <f>IF(J3667=0, 0, (K3667-J3667)*1440)</f>
        <v>0</v>
      </c>
      <c r="J3667" s="11"/>
      <c r="K3667" s="11"/>
      <c r="L3667">
        <f>IF(I3667&gt;0, G3667, 0)</f>
        <v>0</v>
      </c>
      <c r="M3667" s="5">
        <f>IF(I3667=0,0,A3667+J3667)</f>
        <v>0</v>
      </c>
      <c r="N3667" s="5">
        <f>IF(I3667&gt;0,A3667+K3667,0)</f>
        <v>0</v>
      </c>
      <c r="O3667" t="s">
        <v>56</v>
      </c>
      <c r="P3667" t="s">
        <v>57</v>
      </c>
      <c r="Q3667">
        <v>0</v>
      </c>
      <c r="R3667">
        <v>0</v>
      </c>
      <c r="S3667">
        <f>IF(I3667&gt;0, A3667, 0)</f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>ROUND(E3668*(1/(F3668/60)),0)</f>
        <v>2</v>
      </c>
      <c r="I3668" s="7">
        <f>IF(J3668=0, 0, (K3668-J3668)*1440)</f>
        <v>0</v>
      </c>
      <c r="J3668" s="11"/>
      <c r="K3668" s="11"/>
      <c r="L3668">
        <f>IF(I3668&gt;0, G3668, 0)</f>
        <v>0</v>
      </c>
      <c r="M3668" s="5">
        <f>IF(I3668=0,0,A3668+J3668)</f>
        <v>0</v>
      </c>
      <c r="N3668" s="5">
        <f>IF(I3668&gt;0,A3668+K3668,0)</f>
        <v>0</v>
      </c>
      <c r="O3668" t="s">
        <v>56</v>
      </c>
      <c r="P3668" t="s">
        <v>57</v>
      </c>
      <c r="Q3668">
        <v>0</v>
      </c>
      <c r="R3668">
        <v>0</v>
      </c>
      <c r="S3668">
        <f>IF(I3668&gt;0, A3668, 0)</f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>ROUND(E3669*(1/(F3669/60)),0)</f>
        <v>2</v>
      </c>
      <c r="I3669" s="7">
        <f>IF(J3669=0, 0, (K3669-J3669)*1440)</f>
        <v>0</v>
      </c>
      <c r="J3669" s="11"/>
      <c r="K3669" s="11"/>
      <c r="L3669">
        <f>IF(I3669&gt;0, G3669, 0)</f>
        <v>0</v>
      </c>
      <c r="M3669" s="5">
        <f>IF(I3669=0,0,A3669+J3669)</f>
        <v>0</v>
      </c>
      <c r="N3669" s="5">
        <f>IF(I3669&gt;0,A3669+K3669,0)</f>
        <v>0</v>
      </c>
      <c r="O3669" t="s">
        <v>56</v>
      </c>
      <c r="P3669" t="s">
        <v>57</v>
      </c>
      <c r="Q3669">
        <v>0</v>
      </c>
      <c r="R3669">
        <v>0</v>
      </c>
      <c r="S3669">
        <f>IF(I3669&gt;0, A3669, 0)</f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>ROUND(E3670*(1/(F3670/60)),0)</f>
        <v>2</v>
      </c>
      <c r="I3670" s="7">
        <f>IF(J3670=0, 0, (K3670-J3670)*1440)</f>
        <v>0</v>
      </c>
      <c r="J3670" s="11"/>
      <c r="K3670" s="11"/>
      <c r="L3670">
        <f>IF(I3670&gt;0, G3670, 0)</f>
        <v>0</v>
      </c>
      <c r="M3670" s="5">
        <f>IF(I3670=0,0,A3670+J3670)</f>
        <v>0</v>
      </c>
      <c r="N3670" s="5">
        <f>IF(I3670&gt;0,A3670+K3670,0)</f>
        <v>0</v>
      </c>
      <c r="O3670" t="s">
        <v>56</v>
      </c>
      <c r="P3670" t="s">
        <v>57</v>
      </c>
      <c r="Q3670">
        <v>0</v>
      </c>
      <c r="R3670">
        <v>0</v>
      </c>
      <c r="S3670">
        <f>IF(I3670&gt;0, A3670, 0)</f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>ROUND(E3671*(1/(F3671/60)),0)</f>
        <v>2</v>
      </c>
      <c r="I3671" s="7">
        <f>IF(J3671=0, 0, (K3671-J3671)*1440)</f>
        <v>40.000000000000014</v>
      </c>
      <c r="J3671" s="11">
        <v>0.3263888888888889</v>
      </c>
      <c r="K3671" s="11">
        <v>0.35416666666666669</v>
      </c>
      <c r="L3671">
        <f>IF(I3671&gt;0, G3671, 0)</f>
        <v>2</v>
      </c>
      <c r="M3671" s="5">
        <f>IF(I3671=0,0,A3671+J3671)</f>
        <v>45629.326388888891</v>
      </c>
      <c r="N3671" s="5">
        <f>IF(I3671&gt;0,A3671+K3671,0)</f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>IF(I3671&gt;0, A3671, 0)</f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>ROUND(E3672*(1/(F3672/60)),0)</f>
        <v>2</v>
      </c>
      <c r="I3672" s="7">
        <f>IF(J3672=0, 0, (K3672-J3672)*1440)</f>
        <v>49.999999999999986</v>
      </c>
      <c r="J3672" s="11">
        <v>0.75</v>
      </c>
      <c r="K3672" s="11">
        <v>0.78472222222222221</v>
      </c>
      <c r="L3672">
        <f>IF(I3672&gt;0, G3672, 0)</f>
        <v>2</v>
      </c>
      <c r="M3672" s="5">
        <f>IF(I3672=0,0,A3672+J3672)</f>
        <v>45629.75</v>
      </c>
      <c r="N3672" s="5">
        <f>IF(I3672&gt;0,A3672+K3672,0)</f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>IF(I3672&gt;0, A3672, 0)</f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>ROUND(E3673*(1/(F3673/60)),0)</f>
        <v>0</v>
      </c>
      <c r="I3673" s="7">
        <f>IF(J3673=0, 0, (K3673-J3673)*1440)</f>
        <v>14.999999999999947</v>
      </c>
      <c r="J3673" s="11">
        <v>0.55208333333333337</v>
      </c>
      <c r="K3673" s="11">
        <v>0.5625</v>
      </c>
      <c r="L3673">
        <f>IF(I3673&gt;0, G3673, 0)</f>
        <v>0</v>
      </c>
      <c r="M3673" s="5">
        <f>IF(I3673=0,0,A3673+J3673)</f>
        <v>45629.552083333336</v>
      </c>
      <c r="N3673" s="5">
        <f>IF(I3673&gt;0,A3673+K3673,0)</f>
        <v>45629.5625</v>
      </c>
      <c r="O3673" t="s">
        <v>56</v>
      </c>
      <c r="P3673" t="s">
        <v>57</v>
      </c>
      <c r="Q3673">
        <v>0</v>
      </c>
      <c r="R3673">
        <v>0</v>
      </c>
      <c r="S3673">
        <f>IF(I3673&gt;0, A3673, 0)</f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>ROUND(E3674*(1/(F3674/60)),0)</f>
        <v>0</v>
      </c>
      <c r="I3674" s="7">
        <f>IF(J3674=0, 0, (K3674-J3674)*1440)</f>
        <v>0</v>
      </c>
      <c r="J3674" s="11"/>
      <c r="K3674" s="11"/>
      <c r="L3674">
        <f>IF(I3674&gt;0, G3674, 0)</f>
        <v>0</v>
      </c>
      <c r="M3674" s="5">
        <f>IF(I3674=0,0,A3674+J3674)</f>
        <v>0</v>
      </c>
      <c r="N3674" s="5">
        <f>IF(I3674&gt;0,A3674+K3674,0)</f>
        <v>0</v>
      </c>
      <c r="O3674" t="s">
        <v>56</v>
      </c>
      <c r="P3674" t="s">
        <v>57</v>
      </c>
      <c r="Q3674">
        <v>0</v>
      </c>
      <c r="R3674">
        <v>0</v>
      </c>
      <c r="S3674">
        <f>IF(I3674&gt;0, A3674, 0)</f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>ROUND(E3675*(1/(F3675/60)),0)</f>
        <v>0</v>
      </c>
      <c r="I3675" s="7">
        <f>IF(J3675=0, 0, (K3675-J3675)*1440)</f>
        <v>9.9999999999999645</v>
      </c>
      <c r="J3675" s="11">
        <v>0.32291666666666669</v>
      </c>
      <c r="K3675" s="11">
        <v>0.3298611111111111</v>
      </c>
      <c r="L3675">
        <f>IF(I3675&gt;0, G3675, 0)</f>
        <v>0</v>
      </c>
      <c r="M3675" s="5">
        <f>IF(I3675=0,0,A3675+J3675)</f>
        <v>45629.322916666664</v>
      </c>
      <c r="N3675" s="5">
        <f>IF(I3675&gt;0,A3675+K3675,0)</f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>IF(I3675&gt;0, A3675, 0)</f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>ROUND(E3676*(1/(F3676/60)),0)</f>
        <v>0</v>
      </c>
      <c r="I3676" s="7">
        <f>IF(J3676=0, 0, (K3676-J3676)*1440)</f>
        <v>4.9999999999999822</v>
      </c>
      <c r="J3676" s="11">
        <v>0.4861111111111111</v>
      </c>
      <c r="K3676" s="11">
        <v>0.48958333333333331</v>
      </c>
      <c r="L3676">
        <f>IF(I3676&gt;0, G3676, 0)</f>
        <v>0</v>
      </c>
      <c r="M3676" s="5">
        <f>IF(I3676=0,0,A3676+J3676)</f>
        <v>45629.486111111109</v>
      </c>
      <c r="N3676" s="5">
        <f>IF(I3676&gt;0,A3676+K3676,0)</f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>IF(I3676&gt;0, A3676, 0)</f>
        <v>45629</v>
      </c>
    </row>
    <row r="3677" spans="1:19" x14ac:dyDescent="0.2">
      <c r="A3677" s="1">
        <v>45629</v>
      </c>
      <c r="B3677" s="12" t="s">
        <v>521</v>
      </c>
      <c r="C3677" s="12" t="s">
        <v>37</v>
      </c>
      <c r="E3677" s="12">
        <v>2</v>
      </c>
      <c r="F3677" s="12">
        <v>30</v>
      </c>
      <c r="G3677" s="12">
        <f>ROUND(E3677*(1/(F3677/60)),0)</f>
        <v>4</v>
      </c>
      <c r="I3677" s="7">
        <f>IF(J3677=0, 0, (K3677-J3677)*1440)</f>
        <v>0</v>
      </c>
      <c r="J3677" s="11"/>
      <c r="K3677" s="11"/>
      <c r="L3677">
        <f>IF(I3677&gt;0, G3677, 0)</f>
        <v>0</v>
      </c>
      <c r="M3677" s="5">
        <f>IF(I3677=0,0,A3677+J3677)</f>
        <v>0</v>
      </c>
      <c r="N3677" s="5">
        <f>IF(I3677&gt;0,A3677+K3677,0)</f>
        <v>0</v>
      </c>
      <c r="O3677" t="s">
        <v>56</v>
      </c>
      <c r="P3677" t="s">
        <v>57</v>
      </c>
      <c r="Q3677">
        <v>0</v>
      </c>
      <c r="R3677">
        <v>0</v>
      </c>
      <c r="S3677">
        <f>IF(I3677&gt;0, A3677, 0)</f>
        <v>0</v>
      </c>
    </row>
    <row r="3678" spans="1:19" x14ac:dyDescent="0.2">
      <c r="A3678" s="1">
        <v>45629</v>
      </c>
      <c r="B3678" s="12" t="s">
        <v>228</v>
      </c>
      <c r="C3678" s="12" t="s">
        <v>32</v>
      </c>
      <c r="E3678" s="12">
        <v>2</v>
      </c>
      <c r="F3678" s="12">
        <v>30</v>
      </c>
      <c r="G3678" s="12">
        <f>ROUND(E3678*(1/(F3678/60)),0)</f>
        <v>4</v>
      </c>
      <c r="I3678" s="7">
        <f>IF(J3678=0, 0, (K3678-J3678)*1440)</f>
        <v>14.999999999999947</v>
      </c>
      <c r="J3678" s="11">
        <v>0.65972222222222221</v>
      </c>
      <c r="K3678" s="11">
        <v>0.67013888888888884</v>
      </c>
      <c r="L3678">
        <f>IF(I3678&gt;0, G3678, 0)</f>
        <v>4</v>
      </c>
      <c r="M3678" s="5">
        <f>IF(I3678=0,0,A3678+J3678)</f>
        <v>45629.659722222219</v>
      </c>
      <c r="N3678" s="5">
        <f>IF(I3678&gt;0,A3678+K3678,0)</f>
        <v>45629.670138888891</v>
      </c>
      <c r="O3678" t="s">
        <v>56</v>
      </c>
      <c r="P3678" t="s">
        <v>57</v>
      </c>
      <c r="Q3678">
        <v>0</v>
      </c>
      <c r="R3678">
        <v>0</v>
      </c>
      <c r="S3678">
        <f>IF(I3678&gt;0, A3678, 0)</f>
        <v>45629</v>
      </c>
    </row>
    <row r="13079" spans="10:11" x14ac:dyDescent="0.2">
      <c r="J13079" s="14"/>
      <c r="K13079" s="14"/>
    </row>
    <row r="13081" spans="10:11" x14ac:dyDescent="0.2">
      <c r="J13081" s="14"/>
      <c r="K13081" s="14"/>
    </row>
    <row r="13083" spans="10:11" x14ac:dyDescent="0.2">
      <c r="J13083" s="14"/>
      <c r="K13083" s="14"/>
    </row>
    <row r="13085" spans="10:11" x14ac:dyDescent="0.2">
      <c r="J13085" s="14"/>
      <c r="K13085" s="14"/>
    </row>
    <row r="13087" spans="10:11" x14ac:dyDescent="0.2">
      <c r="J13087" s="14"/>
      <c r="K13087" s="14"/>
    </row>
    <row r="13089" spans="10:11" x14ac:dyDescent="0.2">
      <c r="J13089" s="14"/>
      <c r="K13089" s="14"/>
    </row>
    <row r="13091" spans="10:11" x14ac:dyDescent="0.2">
      <c r="J13091" s="14"/>
      <c r="K13091" s="14"/>
    </row>
    <row r="13093" spans="10:11" x14ac:dyDescent="0.2">
      <c r="J13093" s="14"/>
      <c r="K13093" s="14"/>
    </row>
    <row r="13095" spans="10:11" x14ac:dyDescent="0.2">
      <c r="J13095" s="14"/>
      <c r="K13095" s="14"/>
    </row>
    <row r="13097" spans="10:11" x14ac:dyDescent="0.2">
      <c r="J13097" s="14"/>
      <c r="K13097" s="14"/>
    </row>
    <row r="13099" spans="10:11" x14ac:dyDescent="0.2">
      <c r="J13099" s="14"/>
      <c r="K13099" s="14"/>
    </row>
    <row r="13101" spans="10:11" x14ac:dyDescent="0.2">
      <c r="J13101" s="14"/>
      <c r="K13101" s="14"/>
    </row>
    <row r="13103" spans="10:11" x14ac:dyDescent="0.2">
      <c r="J13103" s="14"/>
      <c r="K13103" s="14"/>
    </row>
    <row r="13105" spans="10:11" x14ac:dyDescent="0.2">
      <c r="J13105" s="14"/>
      <c r="K13105" s="14"/>
    </row>
    <row r="13107" spans="10:11" x14ac:dyDescent="0.2">
      <c r="J13107" s="14"/>
      <c r="K13107" s="14"/>
    </row>
    <row r="13109" spans="10:11" x14ac:dyDescent="0.2">
      <c r="J13109" s="14">
        <v>0.51081018518518517</v>
      </c>
      <c r="K13109" s="14">
        <v>0.51082175925925921</v>
      </c>
    </row>
    <row r="13111" spans="10:11" x14ac:dyDescent="0.2">
      <c r="J13111" s="14">
        <v>0.51081018518518517</v>
      </c>
      <c r="K13111" s="14">
        <v>0.51082175925925921</v>
      </c>
    </row>
    <row r="13113" spans="10:11" x14ac:dyDescent="0.2">
      <c r="J13113" s="14">
        <v>0.51081018518518517</v>
      </c>
      <c r="K13113" s="14">
        <v>0.51082175925925921</v>
      </c>
    </row>
    <row r="13115" spans="10:11" x14ac:dyDescent="0.2">
      <c r="J13115" s="14">
        <v>0.51081018518518517</v>
      </c>
      <c r="K13115" s="14">
        <v>0.51082175925925921</v>
      </c>
    </row>
    <row r="13117" spans="10:11" x14ac:dyDescent="0.2">
      <c r="J13117" s="14">
        <v>0.51081018518518517</v>
      </c>
      <c r="K13117" s="14">
        <v>0.51082175925925921</v>
      </c>
    </row>
    <row r="13119" spans="10:11" x14ac:dyDescent="0.2">
      <c r="J13119" s="14">
        <v>0.51081018518518517</v>
      </c>
      <c r="K13119" s="14">
        <v>0.51082175925925921</v>
      </c>
    </row>
    <row r="13121" spans="10:11" x14ac:dyDescent="0.2">
      <c r="J13121" s="14">
        <v>0.51081018518518517</v>
      </c>
      <c r="K13121" s="14">
        <v>0.51082175925925921</v>
      </c>
    </row>
    <row r="13123" spans="10:11" x14ac:dyDescent="0.2">
      <c r="J13123" s="14">
        <v>0.51081018518518517</v>
      </c>
      <c r="K13123" s="14">
        <v>0.51082175925925921</v>
      </c>
    </row>
    <row r="13125" spans="10:11" x14ac:dyDescent="0.2">
      <c r="J13125" s="14">
        <v>0.51081018518518517</v>
      </c>
      <c r="K13125" s="14">
        <v>0.51082175925925921</v>
      </c>
    </row>
    <row r="13127" spans="10:11" x14ac:dyDescent="0.2">
      <c r="J13127" s="14">
        <v>0.51081018518518517</v>
      </c>
      <c r="K13127" s="14">
        <v>0.51082175925925921</v>
      </c>
    </row>
    <row r="13129" spans="10:11" x14ac:dyDescent="0.2">
      <c r="J13129" s="14">
        <v>0.51081018518518517</v>
      </c>
      <c r="K13129" s="14">
        <v>0.51082175925925921</v>
      </c>
    </row>
    <row r="13131" spans="10:11" x14ac:dyDescent="0.2">
      <c r="J13131" s="14">
        <v>0.51081018518518517</v>
      </c>
      <c r="K13131" s="14">
        <v>0.51082175925925921</v>
      </c>
    </row>
    <row r="13133" spans="10:11" x14ac:dyDescent="0.2">
      <c r="J13133" s="14">
        <v>0.51081018518518517</v>
      </c>
      <c r="K13133" s="14">
        <v>0.51082175925925921</v>
      </c>
    </row>
    <row r="13135" spans="10:11" x14ac:dyDescent="0.2">
      <c r="J13135" s="14">
        <v>0.51081018518518517</v>
      </c>
      <c r="K13135" s="14">
        <v>0.51082175925925921</v>
      </c>
    </row>
    <row r="13137" spans="10:11" x14ac:dyDescent="0.2">
      <c r="J13137" s="14">
        <v>0.51081018518518517</v>
      </c>
      <c r="K13137" s="14">
        <v>0.51082175925925921</v>
      </c>
    </row>
    <row r="13139" spans="10:11" x14ac:dyDescent="0.2">
      <c r="J13139" s="14">
        <v>0.51081018518518517</v>
      </c>
      <c r="K13139" s="14">
        <v>0.51082175925925921</v>
      </c>
    </row>
    <row r="13141" spans="10:11" x14ac:dyDescent="0.2">
      <c r="J13141" s="14">
        <v>0.51081018518518517</v>
      </c>
      <c r="K13141" s="14">
        <v>0.51082175925925921</v>
      </c>
    </row>
    <row r="13143" spans="10:11" x14ac:dyDescent="0.2">
      <c r="J13143" s="14">
        <v>0.51081018518518517</v>
      </c>
      <c r="K13143" s="14">
        <v>0.51082175925925921</v>
      </c>
    </row>
    <row r="13145" spans="10:11" x14ac:dyDescent="0.2">
      <c r="J13145" s="14">
        <v>0.51081018518518517</v>
      </c>
      <c r="K13145" s="14">
        <v>0.51082175925925921</v>
      </c>
    </row>
    <row r="13147" spans="10:11" x14ac:dyDescent="0.2">
      <c r="J13147" s="14">
        <v>0.51081018518518517</v>
      </c>
      <c r="K13147" s="14">
        <v>0.51082175925925921</v>
      </c>
    </row>
    <row r="13149" spans="10:11" x14ac:dyDescent="0.2">
      <c r="J13149" s="14">
        <v>0.51081018518518517</v>
      </c>
      <c r="K13149" s="14">
        <v>0.51082175925925921</v>
      </c>
    </row>
    <row r="13151" spans="10:11" x14ac:dyDescent="0.2">
      <c r="J13151" s="14">
        <v>0.51081018518518517</v>
      </c>
      <c r="K13151" s="14">
        <v>0.51082175925925921</v>
      </c>
    </row>
    <row r="13153" spans="10:11" x14ac:dyDescent="0.2">
      <c r="J13153" s="14">
        <v>0.51081018518518517</v>
      </c>
      <c r="K13153" s="14">
        <v>0.51082175925925921</v>
      </c>
    </row>
    <row r="13155" spans="10:11" x14ac:dyDescent="0.2">
      <c r="J13155" s="14">
        <v>0.51081018518518517</v>
      </c>
      <c r="K13155" s="14">
        <v>0.51082175925925921</v>
      </c>
    </row>
    <row r="13157" spans="10:11" x14ac:dyDescent="0.2">
      <c r="J13157" s="14">
        <v>0.51081018518518517</v>
      </c>
      <c r="K13157" s="14">
        <v>0.51082175925925921</v>
      </c>
    </row>
    <row r="13159" spans="10:11" x14ac:dyDescent="0.2">
      <c r="J13159" s="14">
        <v>0.51081018518518517</v>
      </c>
      <c r="K13159" s="14">
        <v>0.51082175925925921</v>
      </c>
    </row>
    <row r="13161" spans="10:11" x14ac:dyDescent="0.2">
      <c r="J13161" s="14">
        <v>0.51081018518518517</v>
      </c>
      <c r="K13161" s="14">
        <v>0.51082175925925921</v>
      </c>
    </row>
  </sheetData>
  <autoFilter ref="A3626:S3674" xr:uid="{00000000-0001-0000-0300-000000000000}">
    <sortState xmlns:xlrd2="http://schemas.microsoft.com/office/spreadsheetml/2017/richdata2" ref="A3627:S3675">
      <sortCondition descending="1" ref="G3626:G3675"/>
    </sortState>
  </autoFilter>
  <conditionalFormatting sqref="AB661 AB1179 AB2275 AB3081:AB3082 AB3316:AB3317 I1:I1048576">
    <cfRule type="cellIs" dxfId="22" priority="279" operator="lessThan">
      <formula>0</formula>
    </cfRule>
    <cfRule type="cellIs" dxfId="21" priority="280" operator="equal">
      <formula>0</formula>
    </cfRule>
  </conditionalFormatting>
  <conditionalFormatting sqref="M1:N3315 AF3317:AG3317 M3318:N3365 M3368:N3415 M3417:N3461 M3463:N3505 M3507:N3550 M3552:N3595 M3598:N3639 M3642:N1048576">
    <cfRule type="cellIs" dxfId="20" priority="15" operator="equal">
      <formula>0</formula>
    </cfRule>
  </conditionalFormatting>
  <conditionalFormatting sqref="N292:N297 N342:N347 N390:N394 N438:N442 N484:N487">
    <cfRule type="cellIs" dxfId="19" priority="267" operator="equal">
      <formula>0</formula>
    </cfRule>
  </conditionalFormatting>
  <conditionalFormatting sqref="N535:N538">
    <cfRule type="cellIs" dxfId="18" priority="34" operator="equal">
      <formula>0</formula>
    </cfRule>
  </conditionalFormatting>
  <conditionalFormatting sqref="N580:N581">
    <cfRule type="cellIs" dxfId="17" priority="33" operator="equal">
      <formula>0</formula>
    </cfRule>
  </conditionalFormatting>
  <conditionalFormatting sqref="AF661:AG661">
    <cfRule type="cellIs" dxfId="16" priority="35" operator="equal">
      <formula>0</formula>
    </cfRule>
  </conditionalFormatting>
  <conditionalFormatting sqref="AF1179:AG1179">
    <cfRule type="cellIs" dxfId="15" priority="30" operator="equal">
      <formula>0</formula>
    </cfRule>
  </conditionalFormatting>
  <conditionalFormatting sqref="AF2275:AG2275">
    <cfRule type="cellIs" dxfId="14" priority="26" operator="equal">
      <formula>0</formula>
    </cfRule>
  </conditionalFormatting>
  <conditionalFormatting sqref="AF3081:AG3082">
    <cfRule type="cellIs" dxfId="13" priority="19" operator="equal">
      <formula>0</formula>
    </cfRule>
  </conditionalFormatting>
  <conditionalFormatting sqref="M3317:N3317">
    <cfRule type="cellIs" dxfId="12" priority="14" operator="equal">
      <formula>0</formula>
    </cfRule>
  </conditionalFormatting>
  <conditionalFormatting sqref="AF3316:AG3316">
    <cfRule type="cellIs" dxfId="11" priority="13" operator="equal">
      <formula>0</formula>
    </cfRule>
  </conditionalFormatting>
  <conditionalFormatting sqref="M3316:N3316">
    <cfRule type="cellIs" dxfId="10" priority="12" operator="equal">
      <formula>0</formula>
    </cfRule>
  </conditionalFormatting>
  <conditionalFormatting sqref="M3367:N3367">
    <cfRule type="cellIs" dxfId="9" priority="11" operator="equal">
      <formula>0</formula>
    </cfRule>
  </conditionalFormatting>
  <conditionalFormatting sqref="M3366:N3366">
    <cfRule type="cellIs" dxfId="8" priority="10" operator="equal">
      <formula>0</formula>
    </cfRule>
  </conditionalFormatting>
  <conditionalFormatting sqref="M3416:N3416">
    <cfRule type="cellIs" dxfId="7" priority="8" operator="equal">
      <formula>0</formula>
    </cfRule>
  </conditionalFormatting>
  <conditionalFormatting sqref="M3462:N3462">
    <cfRule type="cellIs" dxfId="6" priority="7" operator="equal">
      <formula>0</formula>
    </cfRule>
  </conditionalFormatting>
  <conditionalFormatting sqref="M3506:N3506">
    <cfRule type="cellIs" dxfId="5" priority="6" operator="equal">
      <formula>0</formula>
    </cfRule>
  </conditionalFormatting>
  <conditionalFormatting sqref="M3551:N3551">
    <cfRule type="cellIs" dxfId="4" priority="5" operator="equal">
      <formula>0</formula>
    </cfRule>
  </conditionalFormatting>
  <conditionalFormatting sqref="M3596:N3596">
    <cfRule type="cellIs" dxfId="3" priority="4" operator="equal">
      <formula>0</formula>
    </cfRule>
  </conditionalFormatting>
  <conditionalFormatting sqref="M3597:N3597">
    <cfRule type="cellIs" dxfId="2" priority="3" operator="equal">
      <formula>0</formula>
    </cfRule>
  </conditionalFormatting>
  <conditionalFormatting sqref="M3640:N3640">
    <cfRule type="cellIs" dxfId="1" priority="2" operator="equal">
      <formula>0</formula>
    </cfRule>
  </conditionalFormatting>
  <conditionalFormatting sqref="M3641:N364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2024-12-04T11:27:08Z</dcterms:modified>
</cp:coreProperties>
</file>