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ECDCE26A-488D-1745-A878-5E05F368934A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schedule!$A$3868:$S$3902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3" i="3" l="1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H149" i="1" s="1"/>
  <c r="G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H148" i="1" s="1"/>
  <c r="G148" i="1"/>
  <c r="F148" i="1"/>
  <c r="N148" i="1" s="1"/>
  <c r="I148" i="1"/>
  <c r="J148" i="1" s="1"/>
  <c r="K148" i="1"/>
  <c r="L148" i="1"/>
  <c r="I3902" i="4"/>
  <c r="I3875" i="4"/>
  <c r="N3875" i="4" s="1"/>
  <c r="L3875" i="4"/>
  <c r="M3875" i="4"/>
  <c r="I3895" i="4"/>
  <c r="G3895" i="4"/>
  <c r="S3896" i="4"/>
  <c r="L3896" i="4"/>
  <c r="S3884" i="4"/>
  <c r="S3880" i="4"/>
  <c r="L3880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H147" i="1" s="1"/>
  <c r="G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M149" i="1" l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<sst xmlns="http://schemas.openxmlformats.org/spreadsheetml/2006/main" count="16413" uniqueCount="531">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</sst>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9"/>
  <sheetViews>
    <sheetView topLeftCell="A132" zoomScale="150" workbookViewId="0">
      <selection activeCell="F155" sqref="F155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49" si="93">IF(A125&gt;0,"sleep",0)</f>
        <v>sleep</v>
      </c>
      <c r="J125" t="str">
        <f t="shared" ref="J125:J149" si="94">I125</f>
        <v>sleep</v>
      </c>
      <c r="K125" t="str">
        <f t="shared" ref="K125:K149" si="95">IF(A125&gt;0,"blue",0)</f>
        <v>blue</v>
      </c>
      <c r="L125">
        <f t="shared" ref="L125:L149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49" si="98">INT(E130)</f>
        <v>45618</v>
      </c>
      <c r="N130" s="1">
        <f t="shared" ref="N130:N149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9"/>
  <sheetViews>
    <sheetView topLeftCell="A140" zoomScale="150" workbookViewId="0">
      <selection activeCell="C160" sqref="C160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9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59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 t="shared" ref="H158:H159" si="51">IF(A158&gt;0,"free_time",0)</f>
        <v>free_time</v>
      </c>
      <c r="I158" t="str">
        <f t="shared" ref="I158:I159" si="52">IF(A158&gt;0,"red",0)</f>
        <v>red</v>
      </c>
      <c r="J158">
        <f t="shared" ref="J158:J159" si="53"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 t="shared" si="51"/>
        <v>free_time</v>
      </c>
      <c r="I159" t="str">
        <f t="shared" si="52"/>
        <v>red</v>
      </c>
      <c r="J159">
        <f t="shared" si="53"/>
        <v>-1</v>
      </c>
      <c r="K159" s="1">
        <f t="shared" si="47"/>
        <v>45666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4"/>
  <sheetViews>
    <sheetView tabSelected="1" topLeftCell="A186" zoomScale="150" workbookViewId="0">
      <selection activeCell="L203" sqref="L203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80">A200+TIME(INT(C200), MOD(C200, 1)*60, 0)</f>
        <v>45630.67083333333</v>
      </c>
      <c r="E200" s="5">
        <f t="shared" ref="E200:E204" si="81">D200+(1/12)</f>
        <v>45630.754166666666</v>
      </c>
      <c r="F200">
        <f t="shared" ref="F200:F204" si="82"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 t="shared" ref="J200:J204" si="83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80"/>
        <v>45631.395833333336</v>
      </c>
      <c r="E201" s="5">
        <f t="shared" si="81"/>
        <v>45631.479166666672</v>
      </c>
      <c r="F201">
        <f t="shared" si="82"/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 t="shared" si="83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80"/>
        <v>45631.5</v>
      </c>
      <c r="E202" s="5">
        <f t="shared" si="81"/>
        <v>45631.583333333336</v>
      </c>
      <c r="F202">
        <f t="shared" si="82"/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 t="shared" si="83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80"/>
        <v>45642.35</v>
      </c>
      <c r="E203" s="5">
        <f t="shared" si="81"/>
        <v>45642.433333333334</v>
      </c>
      <c r="F203">
        <f t="shared" si="82"/>
        <v>120.00000000349246</v>
      </c>
      <c r="G203" t="str">
        <f t="shared" ref="G203:G209" si="84">IF(A203&gt;0,"caffein",0)</f>
        <v>caffein</v>
      </c>
      <c r="H203" t="str">
        <f t="shared" ref="H203:H234" si="85">IF(G203="caffein","grey","red")</f>
        <v>grey</v>
      </c>
      <c r="I203">
        <v>6</v>
      </c>
      <c r="J203" s="1">
        <f t="shared" si="83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80"/>
        <v>45642.54583333333</v>
      </c>
      <c r="E204" s="5">
        <f t="shared" si="81"/>
        <v>45642.629166666666</v>
      </c>
      <c r="F204">
        <f t="shared" si="82"/>
        <v>120.00000000349246</v>
      </c>
      <c r="G204" t="str">
        <f t="shared" si="84"/>
        <v>caffein</v>
      </c>
      <c r="H204" t="str">
        <f t="shared" si="85"/>
        <v>grey</v>
      </c>
      <c r="I204">
        <v>6</v>
      </c>
      <c r="J204" s="1">
        <f t="shared" si="83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>A205+TIME(INT(C205), MOD(C205, 1)*60, 0)</f>
        <v>45642.612500000003</v>
      </c>
      <c r="E205" s="5">
        <f>D205+(1/12)</f>
        <v>45642.695833333339</v>
      </c>
      <c r="F205">
        <f>(E205-D205)*1440</f>
        <v>120.00000000349246</v>
      </c>
      <c r="G205" t="str">
        <f t="shared" si="84"/>
        <v>caffein</v>
      </c>
      <c r="H205" t="str">
        <f t="shared" si="85"/>
        <v>grey</v>
      </c>
      <c r="I205">
        <v>6</v>
      </c>
      <c r="J205" s="1">
        <f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>A206+TIME(INT(C206), MOD(C206, 1)*60, 0)</f>
        <v>45644.666666666664</v>
      </c>
      <c r="E206" s="5">
        <f>D206+(1/12)</f>
        <v>45644.75</v>
      </c>
      <c r="F206">
        <f>(E206-D206)*1440</f>
        <v>120.00000000349246</v>
      </c>
      <c r="G206" t="str">
        <f t="shared" si="84"/>
        <v>caffein</v>
      </c>
      <c r="H206" t="str">
        <f t="shared" si="85"/>
        <v>grey</v>
      </c>
      <c r="I206">
        <v>6</v>
      </c>
      <c r="J206" s="1">
        <f>INT(D206)</f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>A207+TIME(INT(C207), MOD(C207, 1)*60, 0)</f>
        <v>45644.541666666664</v>
      </c>
      <c r="E207" s="5">
        <f>D207+(1/12)</f>
        <v>45644.625</v>
      </c>
      <c r="F207">
        <f>(E207-D207)*1440</f>
        <v>120.00000000349246</v>
      </c>
      <c r="G207" t="str">
        <f t="shared" si="84"/>
        <v>caffein</v>
      </c>
      <c r="H207" t="str">
        <f t="shared" si="85"/>
        <v>grey</v>
      </c>
      <c r="I207">
        <v>6</v>
      </c>
      <c r="J207" s="1">
        <f>INT(D207)</f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>A208+TIME(INT(C208), MOD(C208, 1)*60, 0)</f>
        <v>45644.458333333336</v>
      </c>
      <c r="E208" s="5">
        <f>D208+(1/12)</f>
        <v>45644.541666666672</v>
      </c>
      <c r="F208">
        <f>(E208-D208)*1440</f>
        <v>120.00000000349246</v>
      </c>
      <c r="G208" t="str">
        <f t="shared" si="84"/>
        <v>caffein</v>
      </c>
      <c r="H208" t="str">
        <f t="shared" si="85"/>
        <v>grey</v>
      </c>
      <c r="I208">
        <v>6</v>
      </c>
      <c r="J208" s="1">
        <f>INT(D208)</f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>A209+TIME(INT(C209), MOD(C209, 1)*60, 0)</f>
        <v>45658.666666666664</v>
      </c>
      <c r="E209" s="5">
        <f>D209+(1/12)</f>
        <v>45658.75</v>
      </c>
      <c r="F209">
        <f>(E209-D209)*1440</f>
        <v>120.00000000349246</v>
      </c>
      <c r="G209" t="str">
        <f t="shared" ref="G209:G211" si="86">IF(A209&gt;0,"caffein",0)</f>
        <v>caffein</v>
      </c>
      <c r="H209" t="str">
        <f t="shared" si="85"/>
        <v>grey</v>
      </c>
      <c r="I209">
        <v>6</v>
      </c>
      <c r="J209" s="1">
        <f>INT(D209)</f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>A210+TIME(INT(C210), MOD(C210, 1)*60, 0)</f>
        <v>45658.375</v>
      </c>
      <c r="E210" s="5">
        <f>D210+(1/12)</f>
        <v>45658.458333333336</v>
      </c>
      <c r="F210">
        <f>(E210-D210)*1440</f>
        <v>120.00000000349246</v>
      </c>
      <c r="G210" t="str">
        <f t="shared" si="86"/>
        <v>caffein</v>
      </c>
      <c r="H210" t="str">
        <f t="shared" si="85"/>
        <v>grey</v>
      </c>
      <c r="I210">
        <v>6</v>
      </c>
      <c r="J210" s="1">
        <f>INT(D210)</f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>A211+TIME(INT(C211), MOD(C211, 1)*60, 0)</f>
        <v>45664.520833333336</v>
      </c>
      <c r="E211" s="5">
        <f>D211+(1/12)</f>
        <v>45664.604166666672</v>
      </c>
      <c r="F211">
        <f>(E211-D211)*1440</f>
        <v>120.00000000349246</v>
      </c>
      <c r="G211" t="str">
        <f t="shared" si="86"/>
        <v>caffein</v>
      </c>
      <c r="H211" t="str">
        <f t="shared" si="85"/>
        <v>grey</v>
      </c>
      <c r="I211">
        <v>6</v>
      </c>
      <c r="J211" s="1">
        <f>INT(D211)</f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>A212+TIME(INT(C212), MOD(C212, 1)*60, 0)</f>
        <v>45664.591666666667</v>
      </c>
      <c r="E212" s="5">
        <f>D212+(1/12)</f>
        <v>45664.675000000003</v>
      </c>
      <c r="F212">
        <f>(E212-D212)*1440</f>
        <v>120.00000000349246</v>
      </c>
      <c r="G212" t="str">
        <f t="shared" ref="G212:G213" si="87">IF(A212&gt;0,"caffein",0)</f>
        <v>caffein</v>
      </c>
      <c r="H212" t="str">
        <f t="shared" si="85"/>
        <v>grey</v>
      </c>
      <c r="I212">
        <v>6</v>
      </c>
      <c r="J212" s="1">
        <f>INT(D212)</f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 t="shared" ref="D213:D214" si="88">A213+TIME(INT(C213), MOD(C213, 1)*60, 0)</f>
        <v>45666.479166666664</v>
      </c>
      <c r="E213" s="5">
        <f t="shared" ref="E213:E214" si="89">D213+(1/12)</f>
        <v>45666.5625</v>
      </c>
      <c r="F213">
        <f t="shared" ref="F213:F214" si="90">(E213-D213)*1440</f>
        <v>120.00000000349246</v>
      </c>
      <c r="G213" t="str">
        <f t="shared" ref="G213:G214" si="91">IF(A213&gt;0,"caffein",0)</f>
        <v>caffein</v>
      </c>
      <c r="H213" t="str">
        <f t="shared" si="85"/>
        <v>grey</v>
      </c>
      <c r="I213">
        <v>6</v>
      </c>
      <c r="J213" s="1">
        <f t="shared" ref="J213:J214" si="92"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 t="shared" si="88"/>
        <v>45666.666666666664</v>
      </c>
      <c r="E214" s="5">
        <f t="shared" si="89"/>
        <v>45666.75</v>
      </c>
      <c r="F214">
        <f t="shared" si="90"/>
        <v>120.00000000349246</v>
      </c>
      <c r="G214" t="str">
        <f t="shared" si="91"/>
        <v>caffein</v>
      </c>
      <c r="H214" t="str">
        <f t="shared" si="85"/>
        <v>grey</v>
      </c>
      <c r="I214">
        <v>6</v>
      </c>
      <c r="J214" s="1">
        <f t="shared" si="92"/>
        <v>45666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9"/>
  <sheetViews>
    <sheetView topLeftCell="A3892" zoomScaleNormal="70" workbookViewId="0">
      <selection activeCell="A3906" sqref="A390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 t="shared" ref="G3863:G3895" si="560">ROUND(E3863*(1/(F3863/60)),0)</f>
        <v>0</v>
      </c>
      <c r="I3863" s="7">
        <f t="shared" ref="I3863:I3895" si="561"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 t="shared" si="560"/>
        <v>0</v>
      </c>
      <c r="I3864" s="13">
        <f t="shared" si="561"/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 t="shared" si="560"/>
        <v>9</v>
      </c>
      <c r="I3865" s="7">
        <f t="shared" ref="I3865" si="562">IF(J3865=0, 0, (K3865-J3865)*1440)</f>
        <v>0</v>
      </c>
      <c r="J3865" s="11"/>
      <c r="K3865" s="11"/>
      <c r="L3865">
        <f t="shared" ref="L3865" si="563">IF(I3865&gt;0, G3865, 0)</f>
        <v>0</v>
      </c>
      <c r="M3865" s="5">
        <f t="shared" ref="M3865" si="564">IF(I3865=0,0,A3865+J3865)</f>
        <v>0</v>
      </c>
      <c r="N3865" s="5">
        <f t="shared" ref="N3865" si="565"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 t="shared" ref="S3865" si="566"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 t="shared" ref="G3868:G3902" si="567">ROUND(E3868*(1/(F3868/60)),0)</f>
        <v>16</v>
      </c>
      <c r="I3868" s="7">
        <f t="shared" ref="I3868" si="568">IF(J3868=0, 0, (K3868-J3868)*1440)</f>
        <v>0</v>
      </c>
      <c r="L3868">
        <f t="shared" ref="L3868" si="569">IF(I3868&gt;0, G3868, 0)</f>
        <v>0</v>
      </c>
      <c r="M3868" s="5">
        <f t="shared" ref="M3868" si="570">IF(I3868=0,0,A3868+J3868)</f>
        <v>0</v>
      </c>
      <c r="N3868" s="5">
        <f t="shared" ref="N3868" si="571"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 t="shared" ref="S3868" si="572"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>ROUND(E3869*(1/(F3869/60)),0)</f>
        <v>12</v>
      </c>
      <c r="H3869" s="12">
        <f>F3869*(1/(G3869/60))</f>
        <v>100</v>
      </c>
      <c r="I3869" s="7">
        <f>IF(J3869=0, 0, (K3869-J3869)*1440)</f>
        <v>4.9999999999999822</v>
      </c>
      <c r="J3869" s="11">
        <v>0.52430555555555558</v>
      </c>
      <c r="K3869" s="11">
        <v>0.52777777777777779</v>
      </c>
      <c r="L3869">
        <f>IF(I3869&gt;0, G3869, 0)</f>
        <v>12</v>
      </c>
      <c r="M3869" s="5">
        <f>IF(I3869=0,0,A3869+J3869)</f>
        <v>45664.524305555555</v>
      </c>
      <c r="N3869" s="5">
        <f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>ROUND(E3870*(1/(F3870/60)),0)</f>
        <v>12</v>
      </c>
      <c r="I3870" s="7">
        <f>IF(J3870=0, 0, (K3870-J3870)*1440)</f>
        <v>0</v>
      </c>
      <c r="L3870">
        <f>IF(I3870&gt;0, G3870, 0)</f>
        <v>0</v>
      </c>
      <c r="M3870" s="5">
        <f>IF(I3870=0,0,A3870+J3870)</f>
        <v>0</v>
      </c>
      <c r="N3870" s="5">
        <f>IF(I3870&gt;0,A3870+K3870,0)</f>
        <v>0</v>
      </c>
      <c r="O3870" t="s">
        <v>56</v>
      </c>
      <c r="P3870" t="s">
        <v>57</v>
      </c>
      <c r="Q3870">
        <v>0</v>
      </c>
      <c r="R3870">
        <v>0</v>
      </c>
      <c r="S3870">
        <f>IF(I3870&gt;0, A3870, 0)</f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>ROUND(E3871*(1/(F3871/60)),0)</f>
        <v>12</v>
      </c>
      <c r="I3871" s="7">
        <f>IF(J3871=0, 0, (K3871-J3871)*1440)</f>
        <v>0</v>
      </c>
      <c r="L3871">
        <f>IF(I3871&gt;0, G3871, 0)</f>
        <v>0</v>
      </c>
      <c r="M3871" s="5">
        <f>IF(I3871=0,0,A3871+J3871)</f>
        <v>0</v>
      </c>
      <c r="N3871" s="5">
        <f>IF(I3871&gt;0,A3871+K3871,0)</f>
        <v>0</v>
      </c>
      <c r="O3871" t="s">
        <v>56</v>
      </c>
      <c r="P3871" t="s">
        <v>57</v>
      </c>
      <c r="Q3871">
        <v>0</v>
      </c>
      <c r="R3871">
        <v>0</v>
      </c>
      <c r="S3871">
        <f>IF(I3871&gt;0, A3871, 0)</f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>ROUND(E3872*(1/(F3872/60)),0)</f>
        <v>10</v>
      </c>
      <c r="I3872" s="7">
        <f>IF(J3872=0, 0, (K3872-J3872)*1440)</f>
        <v>0</v>
      </c>
      <c r="L3872">
        <f>IF(I3872&gt;0, G3872, 0)</f>
        <v>0</v>
      </c>
      <c r="M3872" s="5">
        <f>IF(I3872=0,0,A3872+J3872)</f>
        <v>0</v>
      </c>
      <c r="N3872" s="5">
        <f>IF(I3872&gt;0,A3872+K3872,0)</f>
        <v>0</v>
      </c>
      <c r="O3872" t="s">
        <v>56</v>
      </c>
      <c r="P3872" t="s">
        <v>57</v>
      </c>
      <c r="Q3872">
        <v>0</v>
      </c>
      <c r="R3872">
        <v>0</v>
      </c>
      <c r="S3872">
        <f>IF(I3872&gt;0, A3872, 0)</f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>ROUND(E3873*(1/(F3873/60)),0)</f>
        <v>10</v>
      </c>
      <c r="I3873" s="7">
        <f>IF(J3873=0, 0, (K3873-J3873)*1440)</f>
        <v>9.9999999999999645</v>
      </c>
      <c r="J3873" s="11">
        <v>0.52777777777777779</v>
      </c>
      <c r="K3873" s="11">
        <v>0.53472222222222221</v>
      </c>
      <c r="L3873">
        <f>IF(I3873&gt;0, G3873, 0)</f>
        <v>10</v>
      </c>
      <c r="M3873" s="5">
        <f>IF(I3873=0,0,A3873+J3873)</f>
        <v>45664.527777777781</v>
      </c>
      <c r="N3873" s="5">
        <f>IF(I3873&gt;0,A3873+K3873,0)</f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>IF(I3873&gt;0, A3873, 0)</f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>ROUND(E3874*(1/(F3874/60)),0)</f>
        <v>9</v>
      </c>
      <c r="I3874" s="7">
        <f>IF(J3874=0, 0, (K3874-J3874)*1440)</f>
        <v>0</v>
      </c>
      <c r="L3874">
        <f>IF(I3874&gt;0, G3874, 0)</f>
        <v>0</v>
      </c>
      <c r="M3874" s="5">
        <f>IF(I3874=0,0,A3874+J3874)</f>
        <v>0</v>
      </c>
      <c r="N3874" s="5">
        <f>IF(I3874&gt;0,A3874+K3874,0)</f>
        <v>0</v>
      </c>
      <c r="O3874" t="s">
        <v>56</v>
      </c>
      <c r="P3874" t="s">
        <v>57</v>
      </c>
      <c r="Q3874">
        <v>0</v>
      </c>
      <c r="R3874">
        <v>0</v>
      </c>
      <c r="S3874">
        <f>IF(I3874&gt;0, A3874, 0)</f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>ROUND(E3875*(1/(F3875/60)),0)</f>
        <v>9</v>
      </c>
      <c r="I3875" s="13">
        <f>IF(J3875=0, 0, (K3875-J3875)*1440)</f>
        <v>0</v>
      </c>
      <c r="L3875">
        <f>IF(I3875&gt;0, G3875, 0)</f>
        <v>0</v>
      </c>
      <c r="M3875" s="5">
        <f>IF(I3875=0,0,A3875+J3875)</f>
        <v>0</v>
      </c>
      <c r="N3875" s="5">
        <f>IF(I3875&gt;0,A3875+K3875,0)</f>
        <v>0</v>
      </c>
      <c r="O3875" t="s">
        <v>56</v>
      </c>
      <c r="P3875" t="s">
        <v>57</v>
      </c>
      <c r="Q3875">
        <v>0</v>
      </c>
      <c r="R3875">
        <v>0</v>
      </c>
      <c r="S3875">
        <f>IF(I3875&gt;0, A3875, 0)</f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>ROUND(E3876*(1/(F3876/60)),0)</f>
        <v>8</v>
      </c>
      <c r="I3876" s="7">
        <f>IF(J3876=0, 0, (K3876-J3876)*1440)</f>
        <v>0</v>
      </c>
      <c r="L3876">
        <f>IF(I3876&gt;0, G3876, 0)</f>
        <v>0</v>
      </c>
      <c r="M3876" s="5">
        <f>IF(I3876=0,0,A3876+J3876)</f>
        <v>0</v>
      </c>
      <c r="N3876" s="5">
        <f>IF(I3876&gt;0,A3876+K3876,0)</f>
        <v>0</v>
      </c>
      <c r="O3876" t="s">
        <v>56</v>
      </c>
      <c r="P3876" t="s">
        <v>57</v>
      </c>
      <c r="Q3876">
        <v>0</v>
      </c>
      <c r="R3876">
        <v>0</v>
      </c>
      <c r="S3876">
        <f>IF(I3876&gt;0, A3876, 0)</f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>ROUND(E3877*(1/(F3877/60)),0)</f>
        <v>8</v>
      </c>
      <c r="I3877" s="7">
        <f>IF(J3877=0, 0, (K3877-J3877)*1440)</f>
        <v>5.0000000000001421</v>
      </c>
      <c r="J3877" s="11">
        <v>0.57638888888888884</v>
      </c>
      <c r="K3877" s="11">
        <v>0.57986111111111116</v>
      </c>
      <c r="L3877">
        <f>IF(I3877&gt;0, G3877, 0)</f>
        <v>8</v>
      </c>
      <c r="M3877" s="5">
        <f>IF(I3877=0,0,A3877+J3877)</f>
        <v>45664.576388888891</v>
      </c>
      <c r="N3877" s="5">
        <f>IF(I3877&gt;0,A3877+K3877,0)</f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>IF(I3877&gt;0, A3877, 0)</f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>ROUND(E3878*(1/(F3878/60)),0)</f>
        <v>8</v>
      </c>
      <c r="I3878" s="13">
        <f>IF(J3878=0, 0, (K3878-J3878)*1440)</f>
        <v>0</v>
      </c>
      <c r="J3878" s="11"/>
      <c r="K3878" s="11"/>
      <c r="L3878">
        <f>IF(I3878&gt;0, G3878, 0)</f>
        <v>0</v>
      </c>
      <c r="M3878" s="5">
        <f>IF(I3878=0,0,A3878+J3878)</f>
        <v>0</v>
      </c>
      <c r="N3878" s="5">
        <f>IF(I3878&gt;0,A3878+K3878,0)</f>
        <v>0</v>
      </c>
      <c r="O3878" t="s">
        <v>56</v>
      </c>
      <c r="P3878" t="s">
        <v>57</v>
      </c>
      <c r="Q3878">
        <v>0</v>
      </c>
      <c r="R3878">
        <v>0</v>
      </c>
      <c r="S3878">
        <f>IF(I3878&gt;0, A3878, 0)</f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>ROUND(E3879*(1/(F3879/60)),0)</f>
        <v>6</v>
      </c>
      <c r="I3879" s="7">
        <f>IF(J3879=0, 0, (K3879-J3879)*1440)</f>
        <v>0</v>
      </c>
      <c r="L3879">
        <f>IF(I3879&gt;0, G3879, 0)</f>
        <v>0</v>
      </c>
      <c r="M3879" s="5">
        <f>IF(I3879=0,0,A3879+J3879)</f>
        <v>0</v>
      </c>
      <c r="N3879" s="5">
        <f>IF(I3879&gt;0,A3879+K3879,0)</f>
        <v>0</v>
      </c>
      <c r="O3879" t="s">
        <v>56</v>
      </c>
      <c r="P3879" t="s">
        <v>57</v>
      </c>
      <c r="Q3879">
        <v>0</v>
      </c>
      <c r="R3879">
        <v>0</v>
      </c>
      <c r="S3879">
        <f>IF(I3879&gt;0, A3879, 0)</f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>ROUND(E3880*(1/(F3880/60)),0)</f>
        <v>6</v>
      </c>
      <c r="I3880" s="7">
        <f>IF(J3880=0, 0, (K3880-J3880)*1440)</f>
        <v>0</v>
      </c>
      <c r="L3880">
        <f>IF(I3880&gt;0, G3880, 0)</f>
        <v>0</v>
      </c>
      <c r="M3880" s="5">
        <f>IF(I3880=0,0,A3880+J3880)</f>
        <v>0</v>
      </c>
      <c r="N3880" s="5">
        <f>IF(I3880&gt;0,A3880+K3880,0)</f>
        <v>0</v>
      </c>
      <c r="O3880" t="s">
        <v>56</v>
      </c>
      <c r="P3880" t="s">
        <v>57</v>
      </c>
      <c r="Q3880">
        <v>0</v>
      </c>
      <c r="R3880">
        <v>0</v>
      </c>
      <c r="S3880">
        <f>IF(I3880&gt;0, A3880, 0)</f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>ROUND(E3881*(1/(F3881/60)),0)</f>
        <v>6</v>
      </c>
      <c r="I3881" s="7">
        <f>IF(J3881=0, 0, (K3881-J3881)*1440)</f>
        <v>0</v>
      </c>
      <c r="L3881">
        <f>IF(I3881&gt;0, G3881, 0)</f>
        <v>0</v>
      </c>
      <c r="M3881" s="5">
        <f>IF(I3881=0,0,A3881+J3881)</f>
        <v>0</v>
      </c>
      <c r="N3881" s="5">
        <f>IF(I3881&gt;0,A3881+K3881,0)</f>
        <v>0</v>
      </c>
      <c r="O3881" t="s">
        <v>56</v>
      </c>
      <c r="P3881" t="s">
        <v>57</v>
      </c>
      <c r="Q3881">
        <v>0</v>
      </c>
      <c r="R3881">
        <v>0</v>
      </c>
      <c r="S3881">
        <f>IF(I3881&gt;0, A3881, 0)</f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>ROUND(E3882*(1/(F3882/60)),0)</f>
        <v>6</v>
      </c>
      <c r="I3882" s="13">
        <f>IF(J3882=0, 0, (K3882-J3882)*1440)</f>
        <v>0</v>
      </c>
      <c r="L3882">
        <f>IF(I3882&gt;0, G3882, 0)</f>
        <v>0</v>
      </c>
      <c r="M3882" s="5">
        <f>IF(I3882=0,0,A3882+J3882)</f>
        <v>0</v>
      </c>
      <c r="N3882" s="5">
        <f>IF(I3882&gt;0,A3882+K3882,0)</f>
        <v>0</v>
      </c>
      <c r="O3882" t="s">
        <v>56</v>
      </c>
      <c r="P3882" t="s">
        <v>57</v>
      </c>
      <c r="Q3882">
        <v>0</v>
      </c>
      <c r="R3882">
        <v>0</v>
      </c>
      <c r="S3882">
        <f>IF(I3882&gt;0, A3882, 0)</f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>ROUND(E3883*(1/(F3883/60)),0)</f>
        <v>6</v>
      </c>
      <c r="I3883" s="7">
        <f>IF(J3883=0, 0, (K3883-J3883)*1440)</f>
        <v>0</v>
      </c>
      <c r="L3883">
        <f>IF(I3883&gt;0, G3883, 0)</f>
        <v>0</v>
      </c>
      <c r="M3883" s="5">
        <f>IF(I3883=0,0,A3883+J3883)</f>
        <v>0</v>
      </c>
      <c r="N3883" s="5">
        <f>IF(I3883&gt;0,A3883+K3883,0)</f>
        <v>0</v>
      </c>
      <c r="O3883" t="s">
        <v>56</v>
      </c>
      <c r="P3883" t="s">
        <v>57</v>
      </c>
      <c r="Q3883">
        <v>0</v>
      </c>
      <c r="R3883">
        <v>0</v>
      </c>
      <c r="S3883">
        <f>IF(I3883&gt;0, A3883, 0)</f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>ROUND(E3884*(1/(F3884/60)),0)</f>
        <v>6</v>
      </c>
      <c r="I3884" s="13">
        <f>IF(J3884=0, 0, (K3884-J3884)*1440)</f>
        <v>0</v>
      </c>
      <c r="L3884">
        <f>IF(I3884&gt;0, G3884, 0)</f>
        <v>0</v>
      </c>
      <c r="M3884" s="5">
        <f>IF(I3884=0,0,A3884+J3884)</f>
        <v>0</v>
      </c>
      <c r="N3884" s="5">
        <f>IF(I3884&gt;0,A3884+K3884,0)</f>
        <v>0</v>
      </c>
      <c r="O3884" t="s">
        <v>56</v>
      </c>
      <c r="P3884" t="s">
        <v>57</v>
      </c>
      <c r="Q3884">
        <v>0</v>
      </c>
      <c r="R3884">
        <v>0</v>
      </c>
      <c r="S3884">
        <f>IF(I3884&gt;0, A3884, 0)</f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>ROUND(E3885*(1/(F3885/60)),0)</f>
        <v>5</v>
      </c>
      <c r="I3885" s="7">
        <f>IF(J3885=0, 0, (K3885-J3885)*1440)</f>
        <v>15.000000000000107</v>
      </c>
      <c r="J3885" s="11">
        <v>0.50694444444444442</v>
      </c>
      <c r="K3885" s="11">
        <v>0.51736111111111116</v>
      </c>
      <c r="L3885">
        <f>IF(I3885&gt;0, G3885, 0)</f>
        <v>5</v>
      </c>
      <c r="M3885" s="5">
        <f>IF(I3885=0,0,A3885+J3885)</f>
        <v>45664.506944444445</v>
      </c>
      <c r="N3885" s="5">
        <f>IF(I3885&gt;0,A3885+K3885,0)</f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>IF(I3885&gt;0, A3885, 0)</f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>ROUND(E3886*(1/(F3886/60)),0)</f>
        <v>5</v>
      </c>
      <c r="I3886" s="7">
        <f>IF(J3886=0, 0, (K3886-J3886)*1440)</f>
        <v>10.000000000000044</v>
      </c>
      <c r="J3886" s="11">
        <v>0.4236111111111111</v>
      </c>
      <c r="K3886" s="11">
        <v>0.43055555555555558</v>
      </c>
      <c r="L3886">
        <f>IF(I3886&gt;0, G3886, 0)</f>
        <v>5</v>
      </c>
      <c r="M3886" s="5">
        <f>IF(I3886=0,0,A3886+J3886)</f>
        <v>45664.423611111109</v>
      </c>
      <c r="N3886" s="5">
        <f>IF(I3886&gt;0,A3886+K3886,0)</f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>IF(I3886&gt;0, A3886, 0)</f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>ROUND(E3887*(1/(F3887/60)),0)</f>
        <v>5</v>
      </c>
      <c r="I3887" s="7">
        <f>IF(J3887=0, 0, (K3887-J3887)*1440)</f>
        <v>40.000000000000014</v>
      </c>
      <c r="J3887" s="11">
        <v>0.74305555555555558</v>
      </c>
      <c r="K3887" s="11">
        <v>0.77083333333333337</v>
      </c>
      <c r="L3887">
        <f>IF(I3887&gt;0, G3887, 0)</f>
        <v>5</v>
      </c>
      <c r="M3887" s="5">
        <f>IF(I3887=0,0,A3887+J3887)</f>
        <v>45664.743055555555</v>
      </c>
      <c r="N3887" s="5">
        <f>IF(I3887&gt;0,A3887+K3887,0)</f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>IF(I3887&gt;0, A3887, 0)</f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>ROUND(E3888*(1/(F3888/60)),0)</f>
        <v>5</v>
      </c>
      <c r="I3888" s="7">
        <f>IF(J3888=0, 0, (K3888-J3888)*1440)</f>
        <v>240.00000000000011</v>
      </c>
      <c r="J3888" s="11">
        <v>0.79166666666666663</v>
      </c>
      <c r="K3888" s="11">
        <v>0.95833333333333337</v>
      </c>
      <c r="L3888">
        <f>IF(I3888&gt;0, G3888, 0)</f>
        <v>5</v>
      </c>
      <c r="M3888" s="5">
        <f>IF(I3888=0,0,A3888+J3888)</f>
        <v>45664.791666666664</v>
      </c>
      <c r="N3888" s="5">
        <f>IF(I3888&gt;0,A3888+K3888,0)</f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>IF(I3888&gt;0, A3888, 0)</f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>ROUND(E3889*(1/(F3889/60)),0)</f>
        <v>5</v>
      </c>
      <c r="I3889" s="13">
        <f>IF(J3889=0, 0, (K3889-J3889)*1440)</f>
        <v>0</v>
      </c>
      <c r="L3889">
        <f>IF(I3889&gt;0, G3889, 0)</f>
        <v>0</v>
      </c>
      <c r="M3889" s="5">
        <f>IF(I3889=0,0,A3889+J3889)</f>
        <v>0</v>
      </c>
      <c r="N3889" s="5">
        <f>IF(I3889&gt;0,A3889+K3889,0)</f>
        <v>0</v>
      </c>
      <c r="O3889" t="s">
        <v>56</v>
      </c>
      <c r="P3889" t="s">
        <v>57</v>
      </c>
      <c r="Q3889">
        <v>0</v>
      </c>
      <c r="R3889">
        <v>0</v>
      </c>
      <c r="S3889">
        <f>IF(I3889&gt;0, A3889, 0)</f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>ROUND(E3890*(1/(F3890/60)),0)</f>
        <v>4</v>
      </c>
      <c r="I3890" s="7">
        <f>IF(J3890=0, 0, (K3890-J3890)*1440)</f>
        <v>0</v>
      </c>
      <c r="L3890">
        <f>IF(I3890&gt;0, G3890, 0)</f>
        <v>0</v>
      </c>
      <c r="M3890" s="5">
        <f>IF(I3890=0,0,A3890+J3890)</f>
        <v>0</v>
      </c>
      <c r="N3890" s="5">
        <f>IF(I3890&gt;0,A3890+K3890,0)</f>
        <v>0</v>
      </c>
      <c r="O3890" t="s">
        <v>56</v>
      </c>
      <c r="P3890" t="s">
        <v>57</v>
      </c>
      <c r="Q3890">
        <v>0</v>
      </c>
      <c r="R3890">
        <v>0</v>
      </c>
      <c r="S3890">
        <f>IF(I3890&gt;0, A3890, 0)</f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>ROUND(E3891*(1/(F3891/60)),0)</f>
        <v>3</v>
      </c>
      <c r="I3891" s="7">
        <f>IF(J3891=0, 0, (K3891-J3891)*1440)</f>
        <v>0</v>
      </c>
      <c r="L3891">
        <f>IF(I3891&gt;0, G3891, 0)</f>
        <v>0</v>
      </c>
      <c r="M3891" s="5">
        <f>IF(I3891=0,0,A3891+J3891)</f>
        <v>0</v>
      </c>
      <c r="N3891" s="5">
        <f>IF(I3891&gt;0,A3891+K3891,0)</f>
        <v>0</v>
      </c>
      <c r="O3891" t="s">
        <v>56</v>
      </c>
      <c r="P3891" t="s">
        <v>57</v>
      </c>
      <c r="Q3891">
        <v>0</v>
      </c>
      <c r="R3891">
        <v>0</v>
      </c>
      <c r="S3891">
        <f>IF(I3891&gt;0, A3891, 0)</f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>ROUND(E3892*(1/(F3892/60)),0)</f>
        <v>3</v>
      </c>
      <c r="I3892" s="13">
        <f>IF(J3892=0, 0, (K3892-J3892)*1440)</f>
        <v>0</v>
      </c>
      <c r="L3892">
        <f>IF(I3892&gt;0, G3892, 0)</f>
        <v>0</v>
      </c>
      <c r="M3892" s="5">
        <f>IF(I3892=0,0,A3892+J3892)</f>
        <v>0</v>
      </c>
      <c r="N3892" s="5">
        <f>IF(I3892&gt;0,A3892+K3892,0)</f>
        <v>0</v>
      </c>
      <c r="O3892" t="s">
        <v>56</v>
      </c>
      <c r="P3892" t="s">
        <v>57</v>
      </c>
      <c r="Q3892">
        <v>0</v>
      </c>
      <c r="R3892">
        <v>0</v>
      </c>
      <c r="S3892">
        <f>IF(I3892&gt;0, A3892, 0)</f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>ROUND(E3893*(1/(F3893/60)),0)</f>
        <v>3</v>
      </c>
      <c r="I3893" s="7">
        <f>IF(J3893=0, 0, (K3893-J3893)*1440)</f>
        <v>0</v>
      </c>
      <c r="L3893">
        <f>IF(I3893&gt;0, G3893, 0)</f>
        <v>0</v>
      </c>
      <c r="M3893" s="5">
        <f>IF(I3893=0,0,A3893+J3893)</f>
        <v>0</v>
      </c>
      <c r="N3893" s="5">
        <f>IF(I3893&gt;0,A3893+K3893,0)</f>
        <v>0</v>
      </c>
      <c r="O3893" t="s">
        <v>56</v>
      </c>
      <c r="P3893" t="s">
        <v>57</v>
      </c>
      <c r="Q3893">
        <v>0</v>
      </c>
      <c r="R3893">
        <v>0</v>
      </c>
      <c r="S3893">
        <f>IF(I3893&gt;0, A3893, 0)</f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>ROUND(E3894*(1/(F3894/60)),0)</f>
        <v>3</v>
      </c>
      <c r="I3894" s="13">
        <f>IF(J3894=0, 0, (K3894-J3894)*1440)</f>
        <v>99.999999999999972</v>
      </c>
      <c r="J3894" s="11">
        <v>0.43055555555555558</v>
      </c>
      <c r="K3894" s="11">
        <v>0.5</v>
      </c>
      <c r="L3894">
        <f>IF(I3894&gt;0, G3894, 0)</f>
        <v>3</v>
      </c>
      <c r="M3894" s="5">
        <f>IF(I3894=0,0,A3894+J3894)</f>
        <v>45664.430555555555</v>
      </c>
      <c r="N3894" s="5">
        <f>IF(I3894&gt;0,A3894+K3894,0)</f>
        <v>45664.5</v>
      </c>
      <c r="O3894" t="s">
        <v>56</v>
      </c>
      <c r="P3894" t="s">
        <v>57</v>
      </c>
      <c r="Q3894">
        <v>0</v>
      </c>
      <c r="R3894">
        <v>0</v>
      </c>
      <c r="S3894">
        <f>IF(I3894&gt;0, A3894, 0)</f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>ROUND(E3895*(1/(F3895/60)),0)</f>
        <v>3</v>
      </c>
      <c r="I3895" s="13">
        <f>IF(J3895=0, 0, (K3895-J3895)*1440)</f>
        <v>90</v>
      </c>
      <c r="J3895" s="11">
        <v>0.59375</v>
      </c>
      <c r="K3895" s="11">
        <v>0.65625</v>
      </c>
      <c r="L3895">
        <f>IF(I3895&gt;0, G3895, 0)</f>
        <v>3</v>
      </c>
      <c r="M3895" s="5">
        <f>IF(I3895=0,0,A3895+J3895)</f>
        <v>45664.59375</v>
      </c>
      <c r="N3895" s="5">
        <f>IF(I3895&gt;0,A3895+K3895,0)</f>
        <v>45664.65625</v>
      </c>
      <c r="O3895" t="s">
        <v>56</v>
      </c>
      <c r="P3895" t="s">
        <v>57</v>
      </c>
      <c r="Q3895">
        <v>0</v>
      </c>
      <c r="R3895">
        <v>0</v>
      </c>
      <c r="S3895">
        <f>IF(I3895&gt;0, A3895, 0)</f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>ROUND(E3896*(1/(F3896/60)),0)</f>
        <v>2</v>
      </c>
      <c r="I3896" s="13">
        <f>IF(J3896=0, 0, (K3896-J3896)*1440)</f>
        <v>0</v>
      </c>
      <c r="L3896">
        <f>IF(I3896&gt;0, G3896, 0)</f>
        <v>0</v>
      </c>
      <c r="M3896" s="5">
        <f>IF(I3896=0,0,A3896+J3896)</f>
        <v>0</v>
      </c>
      <c r="N3896" s="5">
        <f>IF(I3896&gt;0,A3896+K3896,0)</f>
        <v>0</v>
      </c>
      <c r="O3896" t="s">
        <v>56</v>
      </c>
      <c r="P3896" t="s">
        <v>57</v>
      </c>
      <c r="Q3896">
        <v>0</v>
      </c>
      <c r="R3896">
        <v>0</v>
      </c>
      <c r="S3896">
        <f>IF(I3896&gt;0, A3896, 0)</f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>ROUND(E3897*(1/(F3897/60)),0)</f>
        <v>2</v>
      </c>
      <c r="I3897" s="7">
        <f>IF(J3897=0, 0, (K3897-J3897)*1440)</f>
        <v>0</v>
      </c>
      <c r="L3897">
        <f>IF(I3897&gt;0, G3897, 0)</f>
        <v>0</v>
      </c>
      <c r="M3897" s="5">
        <f>IF(I3897=0,0,A3897+J3897)</f>
        <v>0</v>
      </c>
      <c r="N3897" s="5">
        <f>IF(I3897&gt;0,A3897+K3897,0)</f>
        <v>0</v>
      </c>
      <c r="O3897" t="s">
        <v>56</v>
      </c>
      <c r="P3897" t="s">
        <v>57</v>
      </c>
      <c r="Q3897">
        <v>0</v>
      </c>
      <c r="R3897">
        <v>0</v>
      </c>
      <c r="S3897">
        <f>IF(I3897&gt;0, A3897, 0)</f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>ROUND(E3898*(1/(F3898/60)),0)</f>
        <v>2</v>
      </c>
      <c r="I3898" s="13">
        <f>IF(J3898=0, 0, (K3898-J3898)*1440)</f>
        <v>0</v>
      </c>
      <c r="L3898">
        <f>IF(I3898&gt;0, G3898, 0)</f>
        <v>0</v>
      </c>
      <c r="M3898" s="5">
        <f>IF(I3898=0,0,A3898+J3898)</f>
        <v>0</v>
      </c>
      <c r="N3898" s="5">
        <f>IF(I3898&gt;0,A3898+K3898,0)</f>
        <v>0</v>
      </c>
      <c r="O3898" t="s">
        <v>56</v>
      </c>
      <c r="P3898" t="s">
        <v>57</v>
      </c>
      <c r="Q3898">
        <v>0</v>
      </c>
      <c r="R3898">
        <v>0</v>
      </c>
      <c r="S3898">
        <f>IF(I3898&gt;0, A3898, 0)</f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>ROUND(E3899*(1/(F3899/60)),0)</f>
        <v>1</v>
      </c>
      <c r="I3899" s="13">
        <f>IF(J3899=0, 0, (K3899-J3899)*1440)</f>
        <v>70.000000000000071</v>
      </c>
      <c r="J3899" s="11">
        <v>0.53472222222222221</v>
      </c>
      <c r="K3899" s="11">
        <v>0.58333333333333337</v>
      </c>
      <c r="L3899">
        <f>IF(I3899&gt;0, G3899, 0)</f>
        <v>1</v>
      </c>
      <c r="M3899" s="5">
        <f>IF(I3899=0,0,A3899+J3899)</f>
        <v>45664.534722222219</v>
      </c>
      <c r="N3899" s="5">
        <f>IF(I3899&gt;0,A3899+K3899,0)</f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>IF(I3899&gt;0, A3899, 0)</f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>ROUND(E3900*(1/(F3900/60)),0)</f>
        <v>0</v>
      </c>
      <c r="I3900" s="13">
        <f>IF(J3900=0, 0, (K3900-J3900)*1440)</f>
        <v>14.999999999999947</v>
      </c>
      <c r="J3900" s="11">
        <v>0.55555555555555558</v>
      </c>
      <c r="K3900" s="11">
        <v>0.56597222222222221</v>
      </c>
      <c r="L3900">
        <f>IF(I3900&gt;0, G3900, 0)</f>
        <v>0</v>
      </c>
      <c r="M3900" s="5">
        <f>IF(I3900=0,0,A3900+J3900)</f>
        <v>45664.555555555555</v>
      </c>
      <c r="N3900" s="5">
        <f>IF(I3900&gt;0,A3900+K3900,0)</f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>IF(I3900&gt;0, A3900, 0)</f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>ROUND(E3901*(1/(F3901/60)),0)</f>
        <v>0</v>
      </c>
      <c r="I3901" s="7">
        <f>IF(J3901=0, 0, (K3901-J3901)*1440)</f>
        <v>0</v>
      </c>
      <c r="L3901">
        <f>IF(I3901&gt;0, G3901, 0)</f>
        <v>0</v>
      </c>
      <c r="M3901" s="5">
        <f>IF(I3901=0,0,A3901+J3901)</f>
        <v>0</v>
      </c>
      <c r="N3901" s="5">
        <f>IF(I3901&gt;0,A3901+K3901,0)</f>
        <v>0</v>
      </c>
      <c r="O3901" t="s">
        <v>56</v>
      </c>
      <c r="P3901" t="s">
        <v>57</v>
      </c>
      <c r="Q3901">
        <v>0</v>
      </c>
      <c r="R3901">
        <v>0</v>
      </c>
      <c r="S3901">
        <f>IF(I3901&gt;0, A3901, 0)</f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>ROUND(E3902*(1/(F3902/60)),0)</f>
        <v>0</v>
      </c>
      <c r="I3902" s="7">
        <f>IF(J3902=0, 0, (K3902-J3902)*1440)</f>
        <v>10.000000000000044</v>
      </c>
      <c r="J3902" s="11">
        <v>0.40972222222222221</v>
      </c>
      <c r="K3902" s="11">
        <v>0.41666666666666669</v>
      </c>
      <c r="L3902">
        <f>IF(I3902&gt;0, G3902, 0)</f>
        <v>0</v>
      </c>
      <c r="M3902" s="5">
        <f>IF(I3902=0,0,A3902+J3902)</f>
        <v>45664.409722222219</v>
      </c>
      <c r="N3902" s="5">
        <f>IF(I3902&gt;0,A3902+K3902,0)</f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>IF(I3902&gt;0, A3902, 0)</f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>ROUND(E3903*(1/(F3903/60)),0)</f>
        <v>3</v>
      </c>
      <c r="I3903" s="13">
        <f>IF(J3903=0, 0, (K3903-J3903)*1440)</f>
        <v>90</v>
      </c>
      <c r="J3903" s="11">
        <v>0.67708333333333337</v>
      </c>
      <c r="K3903" s="11">
        <v>0.73958333333333337</v>
      </c>
      <c r="L3903">
        <f>IF(I3903&gt;0, G3903, 0)</f>
        <v>3</v>
      </c>
      <c r="M3903" s="5">
        <f>IF(I3903=0,0,A3903+J3903)</f>
        <v>45664.677083333336</v>
      </c>
      <c r="N3903" s="5">
        <f>IF(I3903&gt;0,A3903+K3903,0)</f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>IF(I3903&gt;0, A3903, 0)</f>
        <v>45664</v>
      </c>
    </row>
    <row r="3904" spans="1:19" x14ac:dyDescent="0.2">
      <c r="A3904" s="1">
        <v>45666</v>
      </c>
    </row>
    <row r="3905" spans="1:1" x14ac:dyDescent="0.2">
      <c r="A3905" s="1">
        <v>45666</v>
      </c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</sheetData>
  <autoFilter ref="A3868:S3902" xr:uid="{00000000-0001-0000-0300-000000000000}">
    <sortState xmlns:xlrd2="http://schemas.microsoft.com/office/spreadsheetml/2017/richdata2" ref="A3869:S3902">
      <sortCondition descending="1" ref="G3868:G390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2025-01-09T15:53:15Z</dcterms:modified>
</cp:coreProperties>
</file>