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C:\Users\csnyd\OneDrive\Desktop\Pathfinder\Starfinder\ship_script\"/>
    </mc:Choice>
  </mc:AlternateContent>
  <xr:revisionPtr revIDLastSave="0" documentId="8_{1E33A3CD-88C4-4F84-B786-59D47814D51A}" xr6:coauthVersionLast="47" xr6:coauthVersionMax="47" xr10:uidLastSave="{00000000-0000-0000-0000-000000000000}"/>
  <bookViews>
    <workbookView xWindow="-28920" yWindow="-120" windowWidth="29040" windowHeight="15720" firstSheet="10" activeTab="1" xr2:uid="{00000000-000D-0000-FFFF-FFFF00000000}"/>
  </bookViews>
  <sheets>
    <sheet name="armor" sheetId="1" r:id="rId1"/>
    <sheet name="armor ablative" sheetId="3" r:id="rId2"/>
    <sheet name="armor bulkheads" sheetId="4" r:id="rId3"/>
    <sheet name="armor hulls" sheetId="5" r:id="rId4"/>
    <sheet name="computers" sheetId="6" r:id="rId5"/>
    <sheet name="crew quarters" sheetId="7" r:id="rId6"/>
    <sheet name="defensive countermeasures" sheetId="8" r:id="rId7"/>
    <sheet name="drift engines" sheetId="9" r:id="rId8"/>
    <sheet name="expansion bays" sheetId="10" r:id="rId9"/>
    <sheet name="other systems" sheetId="11" r:id="rId10"/>
    <sheet name="interdiction modules" sheetId="20" r:id="rId11"/>
    <sheet name="power cores" sheetId="12" r:id="rId12"/>
    <sheet name="security" sheetId="13" r:id="rId13"/>
    <sheet name="sensors" sheetId="14" r:id="rId14"/>
    <sheet name="shields" sheetId="15" r:id="rId15"/>
    <sheet name="thrusters" sheetId="16" r:id="rId16"/>
    <sheet name="weapons-light" sheetId="17" r:id="rId17"/>
    <sheet name="weapons-heavy" sheetId="18" r:id="rId18"/>
    <sheet name="weapons-capital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" l="1"/>
  <c r="B5" i="6"/>
  <c r="B6" i="6"/>
  <c r="B8" i="6"/>
  <c r="B9" i="6"/>
  <c r="B10" i="6"/>
  <c r="B12" i="6"/>
  <c r="B13" i="6"/>
  <c r="B14" i="6"/>
  <c r="B16" i="6"/>
  <c r="B17" i="6"/>
  <c r="B19" i="6"/>
  <c r="B20" i="6"/>
  <c r="B22" i="6"/>
  <c r="B24" i="6"/>
  <c r="B26" i="6"/>
  <c r="B28" i="6"/>
  <c r="B30" i="6"/>
</calcChain>
</file>

<file path=xl/sharedStrings.xml><?xml version="1.0" encoding="utf-8"?>
<sst xmlns="http://schemas.openxmlformats.org/spreadsheetml/2006/main" count="1884" uniqueCount="833">
  <si>
    <t>Name</t>
  </si>
  <si>
    <t>Bonus to AC</t>
  </si>
  <si>
    <t>Temp HP</t>
  </si>
  <si>
    <t>Special</t>
  </si>
  <si>
    <t>Cost (in BP)</t>
  </si>
  <si>
    <t>Mk 1 Armor</t>
  </si>
  <si>
    <t>—</t>
  </si>
  <si>
    <t>1 * size category</t>
  </si>
  <si>
    <t>Mk 2 Armor</t>
  </si>
  <si>
    <t>2 * size category</t>
  </si>
  <si>
    <t>Mk 3 Armor</t>
  </si>
  <si>
    <t>3 * size category</t>
  </si>
  <si>
    <t>Mk 4 Armor</t>
  </si>
  <si>
    <t>5 * size category</t>
  </si>
  <si>
    <t>Mk 5 Armor</t>
  </si>
  <si>
    <t>-1 TL</t>
  </si>
  <si>
    <t>7 * size category</t>
  </si>
  <si>
    <t>Mk 6 Armor</t>
  </si>
  <si>
    <t>9 * size category</t>
  </si>
  <si>
    <t>Mk 7 Armor</t>
  </si>
  <si>
    <t>12 * size category</t>
  </si>
  <si>
    <t>Mk 8 Armor</t>
  </si>
  <si>
    <t>15 * size category</t>
  </si>
  <si>
    <t>Mk 9 Armor</t>
  </si>
  <si>
    <t>-2 TL, +1 turn distance</t>
  </si>
  <si>
    <t>18 * size category</t>
  </si>
  <si>
    <t>Mk 10 Armor</t>
  </si>
  <si>
    <t>21 * size category</t>
  </si>
  <si>
    <t>Mk 11 Armor</t>
  </si>
  <si>
    <t>25 * size category</t>
  </si>
  <si>
    <t>Mk 12 Armor</t>
  </si>
  <si>
    <t>-3 TL, +2 turn distance</t>
  </si>
  <si>
    <t>30 * size category</t>
  </si>
  <si>
    <t>Mk 13 Armor</t>
  </si>
  <si>
    <t>35 * size category</t>
  </si>
  <si>
    <t>Mk 14 Armor</t>
  </si>
  <si>
    <t>40 * size category</t>
  </si>
  <si>
    <t>Mk 15 Armor</t>
  </si>
  <si>
    <t>-4 TL, +3 turn distance</t>
  </si>
  <si>
    <t>45 * size category</t>
  </si>
  <si>
    <t>Basic ablative armor 8</t>
  </si>
  <si>
    <t>Basic ablative armor 16</t>
  </si>
  <si>
    <t>Basic ablative armor 24</t>
  </si>
  <si>
    <t>Basic ablative armor 32</t>
  </si>
  <si>
    <t>Basic ablative armor 40</t>
  </si>
  <si>
    <t>Light ablative armor 52</t>
  </si>
  <si>
    <t>–1 TL</t>
  </si>
  <si>
    <t>Light ablative armor 64</t>
  </si>
  <si>
    <t>Light ablative armor 76</t>
  </si>
  <si>
    <t>Light ablative armor 88</t>
  </si>
  <si>
    <t>Light ablative armor 100</t>
  </si>
  <si>
    <t>Medium ablative armor 120</t>
  </si>
  <si>
    <t>–2 TL, +1 turn distance</t>
  </si>
  <si>
    <t>Medium ablative armor 140</t>
  </si>
  <si>
    <t>Medium ablative armor 160</t>
  </si>
  <si>
    <t>Medium ablative armor 180</t>
  </si>
  <si>
    <t>Medium ablative armor 200</t>
  </si>
  <si>
    <t>Heavy ablative armor 240</t>
  </si>
  <si>
    <t>–2 TL, +2 turn distance</t>
  </si>
  <si>
    <t>Heavy ablative armor 280</t>
  </si>
  <si>
    <t>Heavy ablative armor 320</t>
  </si>
  <si>
    <t>Heavy ablative armor 360</t>
  </si>
  <si>
    <t>Heavy ablative armor 400</t>
  </si>
  <si>
    <t>Superior ablative armor 460</t>
  </si>
  <si>
    <t>–3 TL, +2 turn distance</t>
  </si>
  <si>
    <t>Superior ablative armor 520</t>
  </si>
  <si>
    <t>–4 TL, +2 turn distance</t>
  </si>
  <si>
    <t>Fortification</t>
  </si>
  <si>
    <t>Mk 1 bulkheads</t>
  </si>
  <si>
    <t>Mk 2 bulkheads</t>
  </si>
  <si>
    <t>Mk 3 bulkheads</t>
  </si>
  <si>
    <t>Mk 4 bulkheads</t>
  </si>
  <si>
    <t>Mk 5 bulkheads</t>
  </si>
  <si>
    <t>10 * size category</t>
  </si>
  <si>
    <t>Bonus to CT</t>
  </si>
  <si>
    <t>Steel composite</t>
  </si>
  <si>
    <t>Adamantine alloy</t>
  </si>
  <si>
    <t>4 * size category</t>
  </si>
  <si>
    <t>Nanocarbon plate</t>
  </si>
  <si>
    <t>6 * size category</t>
  </si>
  <si>
    <t>Polycarbon plate</t>
  </si>
  <si>
    <t>Pure adamantine</t>
  </si>
  <si>
    <t>Bonus</t>
  </si>
  <si>
    <t>Nodes</t>
  </si>
  <si>
    <t>PCU</t>
  </si>
  <si>
    <t>Basic Computer</t>
  </si>
  <si>
    <t>Mk 1 Mononode</t>
  </si>
  <si>
    <t>Mk 1 Duonode</t>
  </si>
  <si>
    <t>Mk 1 Trinode</t>
  </si>
  <si>
    <t>Mk 1 Tetranode</t>
  </si>
  <si>
    <t>Mk 2 Mononode</t>
  </si>
  <si>
    <t>Mk 2 Duonode</t>
  </si>
  <si>
    <t>Mk 2 Trinode</t>
  </si>
  <si>
    <t>Mk 2 Tetranode</t>
  </si>
  <si>
    <t>Mk 3 Mononode</t>
  </si>
  <si>
    <t>Mk 3 Duonode</t>
  </si>
  <si>
    <t>Mk 3 Trinode</t>
  </si>
  <si>
    <t>Mk 3 Tetranode</t>
  </si>
  <si>
    <t>Mk 4 Mononode</t>
  </si>
  <si>
    <t>Mk 4 Duonode</t>
  </si>
  <si>
    <t>Mk 4 Trinode</t>
  </si>
  <si>
    <t>Mk 5 Mononode</t>
  </si>
  <si>
    <t>Mk 5 Duonode</t>
  </si>
  <si>
    <t>Mk 5 Trinode</t>
  </si>
  <si>
    <t>Mk 6 Mononode</t>
  </si>
  <si>
    <t>Mk 6 Duonode</t>
  </si>
  <si>
    <t>Mk 7 Mononode</t>
  </si>
  <si>
    <t>Mk 7 Duonode</t>
  </si>
  <si>
    <t>Mk 8 Mononode</t>
  </si>
  <si>
    <t>Mk 8 Duonode</t>
  </si>
  <si>
    <t>Mk 9 Mononode</t>
  </si>
  <si>
    <t>Mk 9 Duonode</t>
  </si>
  <si>
    <t>Mk 10 Mononode</t>
  </si>
  <si>
    <t>Mk 10 Duonode</t>
  </si>
  <si>
    <t>Common Quarters</t>
  </si>
  <si>
    <t>Good Quarters</t>
  </si>
  <si>
    <t>Luxurious Quarters</t>
  </si>
  <si>
    <t>Bonus to TL</t>
  </si>
  <si>
    <t>Mk 1 Defenses</t>
  </si>
  <si>
    <t>Mk 2 Defenses</t>
  </si>
  <si>
    <t>Mk 3 Defenses</t>
  </si>
  <si>
    <t>Mk 4 Defenses</t>
  </si>
  <si>
    <t>Mk 5 Defenses</t>
  </si>
  <si>
    <t>Mk 6 Defenses</t>
  </si>
  <si>
    <t>Mk 7 Defenses</t>
  </si>
  <si>
    <t>Mk 8 Defenses</t>
  </si>
  <si>
    <t>Mk 9 Defenses</t>
  </si>
  <si>
    <t>Mk 10 Defenses</t>
  </si>
  <si>
    <t>Mk 11 Defenses</t>
  </si>
  <si>
    <t>Mk 12 Defenses</t>
  </si>
  <si>
    <t>Mk 13 Defenses</t>
  </si>
  <si>
    <t>Mk 14 Defenses</t>
  </si>
  <si>
    <t>Mk 15 Defenses</t>
  </si>
  <si>
    <t>Engine Rating</t>
  </si>
  <si>
    <t>Maximum Size</t>
  </si>
  <si>
    <t>Signal Basic</t>
  </si>
  <si>
    <t>Signal Booster</t>
  </si>
  <si>
    <t>H</t>
  </si>
  <si>
    <t>Signal Major</t>
  </si>
  <si>
    <t>L</t>
  </si>
  <si>
    <t>Signal Superior</t>
  </si>
  <si>
    <t>Signal Ultra</t>
  </si>
  <si>
    <t>M</t>
  </si>
  <si>
    <t>20 * size category</t>
  </si>
  <si>
    <t>Aeon Comm</t>
  </si>
  <si>
    <t>Agricultural Suite</t>
  </si>
  <si>
    <t>Amenities</t>
  </si>
  <si>
    <t>Arcane Laboratory</t>
  </si>
  <si>
    <t>Arcane Mortuary</t>
  </si>
  <si>
    <t>Arena</t>
  </si>
  <si>
    <t>Atmospheric Bubble</t>
  </si>
  <si>
    <t>Biological Experimentation Chamber</t>
  </si>
  <si>
    <t>Booster Thruster Housing</t>
  </si>
  <si>
    <t>Breaching Pod, Autonomous Combatants</t>
  </si>
  <si>
    <t>Breaching Pod</t>
  </si>
  <si>
    <t>Breaching Pod, Skilled Autonomous Combatants</t>
  </si>
  <si>
    <t>Breaching Pod, Specialized Autonomous Combatants</t>
  </si>
  <si>
    <t>Brig</t>
  </si>
  <si>
    <t>Cargo Hold</t>
  </si>
  <si>
    <t>Combat Training Facility, Advanced</t>
  </si>
  <si>
    <t>Combat Training Facility, Basic</t>
  </si>
  <si>
    <t>Combat Training Facility, Elite</t>
  </si>
  <si>
    <t>Conference and Meeting Rooms</t>
  </si>
  <si>
    <t>Corpse Recycler</t>
  </si>
  <si>
    <t>Cryo-chamber</t>
  </si>
  <si>
    <t>Cultural Preparation Facility</t>
  </si>
  <si>
    <t>Decoy Husk</t>
  </si>
  <si>
    <t>15 + size category</t>
  </si>
  <si>
    <t>Dedicated Computer Housing</t>
  </si>
  <si>
    <t>Display Room</t>
  </si>
  <si>
    <t>Docking Canopy</t>
  </si>
  <si>
    <t>Drift Booster</t>
  </si>
  <si>
    <t>Drift Shadow Projector</t>
  </si>
  <si>
    <t>Drift Stasis Unit</t>
  </si>
  <si>
    <t>Drone Tube</t>
  </si>
  <si>
    <t>Drop Pod, Colossal</t>
  </si>
  <si>
    <t>Drop Pod</t>
  </si>
  <si>
    <t>Escape Pods</t>
  </si>
  <si>
    <t>External Expansion Bay</t>
  </si>
  <si>
    <t>Fuel Synthesizer</t>
  </si>
  <si>
    <t>Garage</t>
  </si>
  <si>
    <t>Garage, Massive</t>
  </si>
  <si>
    <t>Ghost Drive</t>
  </si>
  <si>
    <t>Guest Quarters</t>
  </si>
  <si>
    <t>Habitat Simulator</t>
  </si>
  <si>
    <t>Hanger Bay</t>
  </si>
  <si>
    <t>Healing Pods</t>
  </si>
  <si>
    <t>Hive Bay</t>
  </si>
  <si>
    <t>Hydroponic Garden</t>
  </si>
  <si>
    <t>Imperial Shrine</t>
  </si>
  <si>
    <t>Industry</t>
  </si>
  <si>
    <t>Launch Tubes</t>
  </si>
  <si>
    <t>Lido</t>
  </si>
  <si>
    <t>Life Boats</t>
  </si>
  <si>
    <t>Mech Bay</t>
  </si>
  <si>
    <t>Medical Bay</t>
  </si>
  <si>
    <t>Menagerie</t>
  </si>
  <si>
    <t>Park</t>
  </si>
  <si>
    <t>Passenger Seating</t>
  </si>
  <si>
    <t>Power Core Housing</t>
  </si>
  <si>
    <t>Quick-skip Module</t>
  </si>
  <si>
    <t>Recreation Suite, Gym</t>
  </si>
  <si>
    <t>Recreation Suite, HAC</t>
  </si>
  <si>
    <t>Recreation Suite, Trivid Den</t>
  </si>
  <si>
    <t>Recycling System</t>
  </si>
  <si>
    <t>Sample Acquisition Bay</t>
  </si>
  <si>
    <t>Science Lab</t>
  </si>
  <si>
    <t>Sealed Environment Chamber</t>
  </si>
  <si>
    <t>Shuttle Bay</t>
  </si>
  <si>
    <t>Sky Crane</t>
  </si>
  <si>
    <t> Smuggler Compartment</t>
  </si>
  <si>
    <t>Surveying Sensors</t>
  </si>
  <si>
    <t>Synthesis Bay</t>
  </si>
  <si>
    <t>Tactical Sensor Tank</t>
  </si>
  <si>
    <t> Tech Workshop</t>
  </si>
  <si>
    <t>Telelith Matrix</t>
  </si>
  <si>
    <t>Temple</t>
  </si>
  <si>
    <t>Thrusters Primer</t>
  </si>
  <si>
    <t>Vault</t>
  </si>
  <si>
    <t>Zero-G Hold</t>
  </si>
  <si>
    <t>Aeon Diffuser</t>
  </si>
  <si>
    <t>Algal Shielding</t>
  </si>
  <si>
    <t>5 + (2 * size category)</t>
  </si>
  <si>
    <t>Autodestruct System</t>
  </si>
  <si>
    <t>Biocamouflage</t>
  </si>
  <si>
    <t>C-I Baffle</t>
  </si>
  <si>
    <t>Consciousness Uplink Drive</t>
  </si>
  <si>
    <t>Data Net</t>
  </si>
  <si>
    <t>Dendritic Interface</t>
  </si>
  <si>
    <t>Hive Joining</t>
  </si>
  <si>
    <t>Magic Power Core, Arcane Dawn</t>
  </si>
  <si>
    <t>Magic Power Core, Arcane Dusk</t>
  </si>
  <si>
    <t>Magic Power Core, Arcane Zenith</t>
  </si>
  <si>
    <t>Mass Simulator, Mk 1</t>
  </si>
  <si>
    <t>Mass Simulator, Mk 2</t>
  </si>
  <si>
    <t>Mass Simulator, Mk 3</t>
  </si>
  <si>
    <t>Mass Simulator, Mk 4</t>
  </si>
  <si>
    <t>Modular Service Robots</t>
  </si>
  <si>
    <t>Paraforan Resonator, Mk 1</t>
  </si>
  <si>
    <t>Paraforan Resonator, Mk 2</t>
  </si>
  <si>
    <t>Paraforan Resonator, Mk 3</t>
  </si>
  <si>
    <t>Paraforan Resonator, Mk 4</t>
  </si>
  <si>
    <t>Pheromone System</t>
  </si>
  <si>
    <t>Powersap</t>
  </si>
  <si>
    <t>Psiostasis Pods</t>
  </si>
  <si>
    <t>Root System</t>
  </si>
  <si>
    <t>Solar Shield Channel</t>
  </si>
  <si>
    <t>Starship Spine, Mk 1</t>
  </si>
  <si>
    <t>Starship Spine, Mk 2</t>
  </si>
  <si>
    <t>Starship Spine, Mk 3</t>
  </si>
  <si>
    <t>Starship Spine, Mk 4</t>
  </si>
  <si>
    <t>Starship Spine, Mk 5</t>
  </si>
  <si>
    <t>Teleportation Interstellar Drive</t>
  </si>
  <si>
    <t>Temporal Ripper</t>
  </si>
  <si>
    <t>Rating</t>
  </si>
  <si>
    <t>Max Size</t>
  </si>
  <si>
    <t>IM1 Basic</t>
  </si>
  <si>
    <t>S</t>
  </si>
  <si>
    <t>IM1 Booster</t>
  </si>
  <si>
    <t>IM1 Major</t>
  </si>
  <si>
    <t>IM1 Superior</t>
  </si>
  <si>
    <t>IM2 Basic</t>
  </si>
  <si>
    <t>IM2 Booster</t>
  </si>
  <si>
    <t>IM2 Major</t>
  </si>
  <si>
    <t>IM2 Superior</t>
  </si>
  <si>
    <t>IM3 Basic</t>
  </si>
  <si>
    <t>IM3 Booster</t>
  </si>
  <si>
    <t>IM3 Major</t>
  </si>
  <si>
    <t>IM3 Superior</t>
  </si>
  <si>
    <t>IM3 Ultra</t>
  </si>
  <si>
    <t>G</t>
  </si>
  <si>
    <t>IM4 Basic</t>
  </si>
  <si>
    <t>IM4 Booster</t>
  </si>
  <si>
    <t>IM4 Major</t>
  </si>
  <si>
    <t>IM4 Superior</t>
  </si>
  <si>
    <t>IM4 Ultra</t>
  </si>
  <si>
    <t>IM5 Basic</t>
  </si>
  <si>
    <t>IM5 Booster</t>
  </si>
  <si>
    <t>IM5 Major</t>
  </si>
  <si>
    <t>IM5 Superior</t>
  </si>
  <si>
    <t>IM5 Ultra</t>
  </si>
  <si>
    <t>IM5 Maxima</t>
  </si>
  <si>
    <t>C</t>
  </si>
  <si>
    <t>Size</t>
  </si>
  <si>
    <t> Micron Light</t>
  </si>
  <si>
    <t>T</t>
  </si>
  <si>
    <t> Micron Heavy</t>
  </si>
  <si>
    <t> Micron Ultra</t>
  </si>
  <si>
    <t> Arcus Light</t>
  </si>
  <si>
    <t>T,S</t>
  </si>
  <si>
    <t> Pulse Brown</t>
  </si>
  <si>
    <t> Pulse Black</t>
  </si>
  <si>
    <t> Pulse White</t>
  </si>
  <si>
    <t> Pulse Gray</t>
  </si>
  <si>
    <t>T,S,M</t>
  </si>
  <si>
    <t> Arcus Heavy</t>
  </si>
  <si>
    <t> Pulse Green</t>
  </si>
  <si>
    <t> Pulse Red</t>
  </si>
  <si>
    <t> Pulse Blue</t>
  </si>
  <si>
    <t>Titan Light</t>
  </si>
  <si>
    <t>D</t>
  </si>
  <si>
    <t>Titan Heavy</t>
  </si>
  <si>
    <t>Titan Ultra</t>
  </si>
  <si>
    <t> Arcus Ultra</t>
  </si>
  <si>
    <t>S,M,L</t>
  </si>
  <si>
    <t> Arcus Maximum</t>
  </si>
  <si>
    <t> Pulse Orange</t>
  </si>
  <si>
    <t> Pulse Prismatic</t>
  </si>
  <si>
    <t> Nova Light</t>
  </si>
  <si>
    <t>M,L,H</t>
  </si>
  <si>
    <t> Nova Heavy</t>
  </si>
  <si>
    <t> Nova Ultra</t>
  </si>
  <si>
    <t> Gateway Light</t>
  </si>
  <si>
    <t>L,H,G</t>
  </si>
  <si>
    <t> Gateway Heavy</t>
  </si>
  <si>
    <t> Gateway Ultra</t>
  </si>
  <si>
    <t>H,G,C</t>
  </si>
  <si>
    <t>Anti-Hacking Systems</t>
  </si>
  <si>
    <t>Biometric Locks</t>
  </si>
  <si>
    <t>Cloaking, Advanced</t>
  </si>
  <si>
    <t>Cloaking, Basic</t>
  </si>
  <si>
    <t>Cloaking, Budget</t>
  </si>
  <si>
    <t>Cloaking, Cut-rate</t>
  </si>
  <si>
    <t>Emergency Accelerator</t>
  </si>
  <si>
    <t>Gray Cloaking Device, Advanced</t>
  </si>
  <si>
    <t>Gray Cloaking Device, Basic</t>
  </si>
  <si>
    <t>Gray Cloaking Device, Budget</t>
  </si>
  <si>
    <t>Gray Cloaking Device, Cut-rate</t>
  </si>
  <si>
    <t>Holographic Mantle</t>
  </si>
  <si>
    <t>Reconfiguration System</t>
  </si>
  <si>
    <t>Self-Destruct System</t>
  </si>
  <si>
    <t>Smoke Screen</t>
  </si>
  <si>
    <t>Range</t>
  </si>
  <si>
    <t>Modifier</t>
  </si>
  <si>
    <t>Observation Sensors</t>
  </si>
  <si>
    <t>System-Wide Sensors</t>
  </si>
  <si>
    <t>Sensor Drones</t>
  </si>
  <si>
    <t>Cut-Rate</t>
  </si>
  <si>
    <t>Short</t>
  </si>
  <si>
    <t>Budget Short-Range</t>
  </si>
  <si>
    <t>Basic Short-Range</t>
  </si>
  <si>
    <t>Advanced Short-Range</t>
  </si>
  <si>
    <t>Ultra Short-Range</t>
  </si>
  <si>
    <t>Budget Medium-Range</t>
  </si>
  <si>
    <t>Medium</t>
  </si>
  <si>
    <t>Basic Medium-Range</t>
  </si>
  <si>
    <t>Advanced Medium-Range</t>
  </si>
  <si>
    <t>Ultra Medium-Range</t>
  </si>
  <si>
    <t>Budget Long-Range</t>
  </si>
  <si>
    <t>Long</t>
  </si>
  <si>
    <t>Basic Long-Range</t>
  </si>
  <si>
    <t>Advanced Long-Range</t>
  </si>
  <si>
    <t>Ultra Long-Range</t>
  </si>
  <si>
    <t>Total SP</t>
  </si>
  <si>
    <t>Regeneration</t>
  </si>
  <si>
    <t>DV</t>
  </si>
  <si>
    <t>AC/TL</t>
  </si>
  <si>
    <t>Basic Shields 10</t>
  </si>
  <si>
    <t>1/min.</t>
  </si>
  <si>
    <t>Aeon shields 10</t>
  </si>
  <si>
    <t>Basic Shields 20</t>
  </si>
  <si>
    <t>Basic Shields 30</t>
  </si>
  <si>
    <t>Aeon shields 30</t>
  </si>
  <si>
    <t>3/min.</t>
  </si>
  <si>
    <t>Basic Shields 40</t>
  </si>
  <si>
    <t>Light Shields 50</t>
  </si>
  <si>
    <t>2/min.</t>
  </si>
  <si>
    <t>Aeon shields 50</t>
  </si>
  <si>
    <t>5/min.</t>
  </si>
  <si>
    <t>Light Shields 60</t>
  </si>
  <si>
    <t>Light Shields 70</t>
  </si>
  <si>
    <t>Light Shields 80</t>
  </si>
  <si>
    <t>Aeon shields 80</t>
  </si>
  <si>
    <t>8/min.</t>
  </si>
  <si>
    <t>Medium Shields 90</t>
  </si>
  <si>
    <t>4/min.</t>
  </si>
  <si>
    <t>Medium Shields 100</t>
  </si>
  <si>
    <t>Medium Shields 120</t>
  </si>
  <si>
    <t>Medium Shields 140</t>
  </si>
  <si>
    <t>Medium Shields 160</t>
  </si>
  <si>
    <t>Medium Shields 200</t>
  </si>
  <si>
    <t>Heavy Shields 240</t>
  </si>
  <si>
    <t>16/min.</t>
  </si>
  <si>
    <t>Heavy Shields 280</t>
  </si>
  <si>
    <t>Heavy Shields 320</t>
  </si>
  <si>
    <t>Heavy Shields 360</t>
  </si>
  <si>
    <t>32/min.</t>
  </si>
  <si>
    <t>Heavy Shields 420</t>
  </si>
  <si>
    <t>Heavy Shields 480</t>
  </si>
  <si>
    <t> Superior Shields 540</t>
  </si>
  <si>
    <t>64/min.</t>
  </si>
  <si>
    <t> Superior Shields 600</t>
  </si>
  <si>
    <t>Basic deflector shield 1</t>
  </si>
  <si>
    <t>1/—</t>
  </si>
  <si>
    <t>+1 AC/+1 TL</t>
  </si>
  <si>
    <t>5</t>
  </si>
  <si>
    <t>Basic deflector shield 3</t>
  </si>
  <si>
    <t>3/—</t>
  </si>
  <si>
    <t>Light deflector shield 5</t>
  </si>
  <si>
    <t>5/—</t>
  </si>
  <si>
    <t>+1 AC/+2 TL</t>
  </si>
  <si>
    <t>10</t>
  </si>
  <si>
    <t>Light deflector shield 8</t>
  </si>
  <si>
    <t>8/—</t>
  </si>
  <si>
    <t>15</t>
  </si>
  <si>
    <t>Medium deflector shield 10</t>
  </si>
  <si>
    <t>10/—</t>
  </si>
  <si>
    <t>+2 AC/+2 TL</t>
  </si>
  <si>
    <t>30</t>
  </si>
  <si>
    <t>Medium deflector shield 12</t>
  </si>
  <si>
    <t>12/—</t>
  </si>
  <si>
    <t>45</t>
  </si>
  <si>
    <t>Heavy deflector shield 13</t>
  </si>
  <si>
    <t>13/—</t>
  </si>
  <si>
    <t>+2 AC/+3 TL</t>
  </si>
  <si>
    <t>60</t>
  </si>
  <si>
    <t>Heavy deflector shield 15</t>
  </si>
  <si>
    <t>15/—</t>
  </si>
  <si>
    <t>80</t>
  </si>
  <si>
    <t>Superior deflector shield 18</t>
  </si>
  <si>
    <t>18/—</t>
  </si>
  <si>
    <t>+3 AC/+3 TL</t>
  </si>
  <si>
    <t>100</t>
  </si>
  <si>
    <t>Superior deflector shield 20</t>
  </si>
  <si>
    <t>20/—</t>
  </si>
  <si>
    <t>120</t>
  </si>
  <si>
    <t>Speed (in Hexes)</t>
  </si>
  <si>
    <t>Piloting Modifier</t>
  </si>
  <si>
    <t> T6 Thrusters</t>
  </si>
  <si>
    <t> T8 Thrusters</t>
  </si>
  <si>
    <t> T10 Thrusters</t>
  </si>
  <si>
    <t> T12 Thrusters</t>
  </si>
  <si>
    <t> T14 Thrusters</t>
  </si>
  <si>
    <t> S6 Thrusters</t>
  </si>
  <si>
    <t> S8 Thrusters</t>
  </si>
  <si>
    <t> S10 Thrusters</t>
  </si>
  <si>
    <t> S12 Thrusters</t>
  </si>
  <si>
    <t> M4 Thrusters</t>
  </si>
  <si>
    <t> M6 Thrusters</t>
  </si>
  <si>
    <t> M8 Thrusters</t>
  </si>
  <si>
    <t> M10 Thrusters</t>
  </si>
  <si>
    <t> M12 Thrusters</t>
  </si>
  <si>
    <t> L4 Thrusters</t>
  </si>
  <si>
    <t> L6 Thrusters</t>
  </si>
  <si>
    <t> L8 Thrusters</t>
  </si>
  <si>
    <t> L10 Thrusters</t>
  </si>
  <si>
    <t> H4 Thrusters</t>
  </si>
  <si>
    <t> H6 Thrusters</t>
  </si>
  <si>
    <t> H8 Thrusters</t>
  </si>
  <si>
    <t> H10 Thrusters</t>
  </si>
  <si>
    <t> G4 Thrusters</t>
  </si>
  <si>
    <t> G6 Thrusters</t>
  </si>
  <si>
    <t> G8 Thrusters</t>
  </si>
  <si>
    <t> C4 Thrusters</t>
  </si>
  <si>
    <t> C6 Thrusters</t>
  </si>
  <si>
    <t> C8 Thrusters</t>
  </si>
  <si>
    <t>SC4 Thrusters</t>
  </si>
  <si>
    <t>SC6 Thrusters</t>
  </si>
  <si>
    <t>SC8 Thrusters</t>
  </si>
  <si>
    <t>Type</t>
  </si>
  <si>
    <t>Damage</t>
  </si>
  <si>
    <t>Special Properties</t>
  </si>
  <si>
    <t>Aeon Caster</t>
  </si>
  <si>
    <t>Direct-Fire</t>
  </si>
  <si>
    <t>3d4</t>
  </si>
  <si>
    <t>Mystical, restricted (Imperial Fleet)</t>
  </si>
  <si>
    <t> Chain Cannon</t>
  </si>
  <si>
    <t>6d4</t>
  </si>
  <si>
    <t>Ripper</t>
  </si>
  <si>
    <t> Coilgun</t>
  </si>
  <si>
    <t>4d4</t>
  </si>
  <si>
    <t>Connecting Tendril</t>
  </si>
  <si>
    <t>3d6</t>
  </si>
  <si>
    <t>Burrowing, connecting, mystic</t>
  </si>
  <si>
    <t>Decorative Ramming Prow</t>
  </si>
  <si>
    <t>2d4</t>
  </si>
  <si>
    <t>Intimidating, ramming</t>
  </si>
  <si>
    <t>Flak spores</t>
  </si>
  <si>
    <t>Flak area, limited fire 2</t>
  </si>
  <si>
    <t> Flak Thrower</t>
  </si>
  <si>
    <t>Point (+8)</t>
  </si>
  <si>
    <t>Force Projector</t>
  </si>
  <si>
    <t>1d10</t>
  </si>
  <si>
    <t>Force field (15)</t>
  </si>
  <si>
    <t>Garbage Ejection System</t>
  </si>
  <si>
    <t>1d6</t>
  </si>
  <si>
    <t>Limited fire 1, point (+8)</t>
  </si>
  <si>
    <t> Gyrolaser</t>
  </si>
  <si>
    <t>1d8</t>
  </si>
  <si>
    <t>Broad Arc</t>
  </si>
  <si>
    <t>Hook Hawser</t>
  </si>
  <si>
    <t>1d4</t>
  </si>
  <si>
    <t>Tractor beam</t>
  </si>
  <si>
    <t> Laser Net</t>
  </si>
  <si>
    <t>2d6</t>
  </si>
  <si>
    <t>Point (+10)</t>
  </si>
  <si>
    <t>Light Buster Cannon</t>
  </si>
  <si>
    <t>3d8</t>
  </si>
  <si>
    <t>Buster</t>
  </si>
  <si>
    <t> Light EMP Cannon</t>
  </si>
  <si>
    <t>EMP</t>
  </si>
  <si>
    <t>Light Force Ramming Prow</t>
  </si>
  <si>
    <t>Force field (20), ramming</t>
  </si>
  <si>
    <t> Light Laser Cannon</t>
  </si>
  <si>
    <t>Light Orbital Death Knell</t>
  </si>
  <si>
    <t>3d10</t>
  </si>
  <si>
    <t>Orbital (3)</t>
  </si>
  <si>
    <t>Light Orbital Particle Cannon</t>
  </si>
  <si>
    <t>2d10</t>
  </si>
  <si>
    <t>Line, orbital (2)</t>
  </si>
  <si>
    <t> Light Particle Cannon</t>
  </si>
  <si>
    <t> Light Plasma Cannon</t>
  </si>
  <si>
    <t>2d12</t>
  </si>
  <si>
    <t>Light Ramming Prow</t>
  </si>
  <si>
    <t>Ramming</t>
  </si>
  <si>
    <t>Light Static Projector</t>
  </si>
  <si>
    <t>Scatterscan</t>
  </si>
  <si>
    <t>Light Teleportation Beam</t>
  </si>
  <si>
    <t>1d20</t>
  </si>
  <si>
    <t>Teleportation (1)</t>
  </si>
  <si>
    <t>Light Tzibeam</t>
  </si>
  <si>
    <t>Death Field 2d6, Mystical</t>
  </si>
  <si>
    <t> Mining Laser</t>
  </si>
  <si>
    <t>Burrowing</t>
  </si>
  <si>
    <t>Minor Ramming Prow</t>
  </si>
  <si>
    <t>Missile Blocker</t>
  </si>
  <si>
    <t>Jamming</t>
  </si>
  <si>
    <t>Mk 1 Arcane Rail</t>
  </si>
  <si>
    <t>Mystical, unerring</t>
  </si>
  <si>
    <t>Negative-Energy Gun</t>
  </si>
  <si>
    <t>Numbing</t>
  </si>
  <si>
    <t>Rail Launcher</t>
  </si>
  <si>
    <t>2d8</t>
  </si>
  <si>
    <t>Rail 1d8</t>
  </si>
  <si>
    <t>Rotary cannon</t>
  </si>
  <si>
    <t>Torque</t>
  </si>
  <si>
    <t>Scrambler</t>
  </si>
  <si>
    <t>Suspending (+5)</t>
  </si>
  <si>
    <t>Shadow Bolt Projector</t>
  </si>
  <si>
    <t>Intimidating, mystical</t>
  </si>
  <si>
    <t>Song Cannon</t>
  </si>
  <si>
    <t>1d12</t>
  </si>
  <si>
    <t>Cacophonous, mystical</t>
  </si>
  <si>
    <t>Tracer</t>
  </si>
  <si>
    <t>None</t>
  </si>
  <si>
    <t>Bugging</t>
  </si>
  <si>
    <t>Digital Strike Conduit</t>
  </si>
  <si>
    <t>ECM</t>
  </si>
  <si>
    <t>Hacking</t>
  </si>
  <si>
    <t>Gravity Generator</t>
  </si>
  <si>
    <t>Gravity well</t>
  </si>
  <si>
    <t>Nav-Scram Projector</t>
  </si>
  <si>
    <t>Nav-scram</t>
  </si>
  <si>
    <t>Warp Puck Launcher</t>
  </si>
  <si>
    <t>Limited fire 3, mine (1), transposition (1)</t>
  </si>
  <si>
    <t>Grinding gears</t>
  </si>
  <si>
    <t>Melee</t>
  </si>
  <si>
    <t>1 hex</t>
  </si>
  <si>
    <t>Light Explosion Injector</t>
  </si>
  <si>
    <t>Burrowing, limited fire 5</t>
  </si>
  <si>
    <t>Light Hacksaw Arm</t>
  </si>
  <si>
    <t>4d6</t>
  </si>
  <si>
    <t>Light Ship Tether</t>
  </si>
  <si>
    <t>Anchoring</t>
  </si>
  <si>
    <t>Light-Blade Hull</t>
  </si>
  <si>
    <t>Antimagic Missile</t>
  </si>
  <si>
    <t>Tracking</t>
  </si>
  <si>
    <t>Antimagic, mystical</t>
  </si>
  <si>
    <t> High Explosive Missile Launcher</t>
  </si>
  <si>
    <t>4d8</t>
  </si>
  <si>
    <t>Limited Fire 5</t>
  </si>
  <si>
    <t>Light Aeon Torpedo Launcher</t>
  </si>
  <si>
    <t>Limited fire 5, mystical, restricted (Imperial Fleet)</t>
  </si>
  <si>
    <t>Light Carrion-Missile Launcher</t>
  </si>
  <si>
    <t>Limited Fire 5, Volatile</t>
  </si>
  <si>
    <t>Light Cytoplasm Weapons</t>
  </si>
  <si>
    <t>Light Frag Mines</t>
  </si>
  <si>
    <t>8d4</t>
  </si>
  <si>
    <t>Limited fire 5, mine (3), ripper</t>
  </si>
  <si>
    <t>Light Plasma Mines</t>
  </si>
  <si>
    <t>Limited fire 5, mine (4)</t>
  </si>
  <si>
    <t> Light Plasma Torpedo Launcher</t>
  </si>
  <si>
    <t>Light Plasma Torpedo Pod</t>
  </si>
  <si>
    <t>Limited fire 3, pod</t>
  </si>
  <si>
    <t>Light Seer-Shard Projector</t>
  </si>
  <si>
    <t>5d6</t>
  </si>
  <si>
    <t>Limited fire (5), mystical, quantum, ripper</t>
  </si>
  <si>
    <t> Light Spore Torpedo Launcher</t>
  </si>
  <si>
    <t>Limited Fire 5, Spore</t>
  </si>
  <si>
    <t> Light Torpedo Launcher</t>
  </si>
  <si>
    <t>Magic Torpedo Unit</t>
  </si>
  <si>
    <t>2d4+2</t>
  </si>
  <si>
    <t>Broad arc, mystical, quantum</t>
  </si>
  <si>
    <t> Micromissile Battery</t>
  </si>
  <si>
    <t>Array, Limited Fire 5</t>
  </si>
  <si>
    <t>Mini-Nuke Mines</t>
  </si>
  <si>
    <t>5d8</t>
  </si>
  <si>
    <t>Irradiate (low), limited fire 3, mine (1)</t>
  </si>
  <si>
    <t>Slow Burn Missile Launcher</t>
  </si>
  <si>
    <t>Limited fire 5, smoldering (2d6)</t>
  </si>
  <si>
    <t> Tactical Nuclear Missile Launcher</t>
  </si>
  <si>
    <t>Irradiate (low), Limited Fire 5</t>
  </si>
  <si>
    <t>Vandal Rocket Launcher</t>
  </si>
  <si>
    <t>Limited Fire 3, Vandal Drones 1d4</t>
  </si>
  <si>
    <t>Force Blaster</t>
  </si>
  <si>
    <t>Force field (40)</t>
  </si>
  <si>
    <t>Gatling Cannon</t>
  </si>
  <si>
    <t>15d4</t>
  </si>
  <si>
    <t> Graser</t>
  </si>
  <si>
    <t>7d10</t>
  </si>
  <si>
    <t>Irradiate (medium)</t>
  </si>
  <si>
    <t> Gravity Gun</t>
  </si>
  <si>
    <t>6d6</t>
  </si>
  <si>
    <t>Tractor Beam</t>
  </si>
  <si>
    <t>Gyrocannon</t>
  </si>
  <si>
    <t>Broad arc</t>
  </si>
  <si>
    <t>Harpoon Hawser</t>
  </si>
  <si>
    <t>Heavy Aeon Caster</t>
  </si>
  <si>
    <t>Heavy Buster Cannon</t>
  </si>
  <si>
    <t>6d8</t>
  </si>
  <si>
    <t> Heavy EMP Cannon</t>
  </si>
  <si>
    <t>Heavy Flak Spores</t>
  </si>
  <si>
    <t>Flak area, limited fire 3</t>
  </si>
  <si>
    <t>Heavy Force Ramming Prow</t>
  </si>
  <si>
    <t>Force field (40), ramming</t>
  </si>
  <si>
    <t> Heavy Laser Array</t>
  </si>
  <si>
    <t>Array</t>
  </si>
  <si>
    <t> Heavy Laser Cannon</t>
  </si>
  <si>
    <t> Heavy Laser Net</t>
  </si>
  <si>
    <t>Point (+12)</t>
  </si>
  <si>
    <t>Heavy Orbital Death Knell</t>
  </si>
  <si>
    <t>Orbital (7)</t>
  </si>
  <si>
    <t>Heavy Orbital Particle Cannon</t>
  </si>
  <si>
    <t>5d10</t>
  </si>
  <si>
    <t>Line, orbital (5)</t>
  </si>
  <si>
    <t>Heavy Ramming Prow</t>
  </si>
  <si>
    <t>5d4</t>
  </si>
  <si>
    <t>Heavy rotary cannon</t>
  </si>
  <si>
    <t>Heavy Solar Cannon</t>
  </si>
  <si>
    <t>Sustained 2</t>
  </si>
  <si>
    <t>Heavy Song Cannon</t>
  </si>
  <si>
    <t>Heavy Static Projector</t>
  </si>
  <si>
    <t>Heavy Teleportation Beam</t>
  </si>
  <si>
    <t>3d20</t>
  </si>
  <si>
    <t>Teleportation (2)</t>
  </si>
  <si>
    <t>Heavy Tzibeam</t>
  </si>
  <si>
    <t>Death Field 5d6, Mystical</t>
  </si>
  <si>
    <t>Imposing Ramming Prow</t>
  </si>
  <si>
    <t> Maser</t>
  </si>
  <si>
    <t>6d10</t>
  </si>
  <si>
    <t>Mk 2 Arcane Rail</t>
  </si>
  <si>
    <t>Negative-Energy Cannon</t>
  </si>
  <si>
    <t> Particle Beam</t>
  </si>
  <si>
    <t>8d6</t>
  </si>
  <si>
    <t> Persistent Particle Beam</t>
  </si>
  <si>
    <t>10d6</t>
  </si>
  <si>
    <t> Plasma Cannon</t>
  </si>
  <si>
    <t>5d12</t>
  </si>
  <si>
    <t>Pulsed Gyrolaser</t>
  </si>
  <si>
    <t>Radiant Cannon</t>
  </si>
  <si>
    <t>7d6</t>
  </si>
  <si>
    <t>Radiant, Restricted (Imperial Fleet - Azlanti Star Empire)</t>
  </si>
  <si>
    <t>Rail Ballista</t>
  </si>
  <si>
    <t>Rail 3d8</t>
  </si>
  <si>
    <t> Railgun</t>
  </si>
  <si>
    <t>Shadow Beam Projector</t>
  </si>
  <si>
    <t>4d10</t>
  </si>
  <si>
    <t>Intimidating, line, mystical</t>
  </si>
  <si>
    <t>Stasis Beam</t>
  </si>
  <si>
    <t>Immobilize</t>
  </si>
  <si>
    <t>Superscrambler</t>
  </si>
  <si>
    <t>Suspending (+10)</t>
  </si>
  <si>
    <t>Torpedo Blocker</t>
  </si>
  <si>
    <t> Twin Laser</t>
  </si>
  <si>
    <t> X-Laser Cannon</t>
  </si>
  <si>
    <t>Line</t>
  </si>
  <si>
    <t>Digital Raid Node</t>
  </si>
  <si>
    <t>Fractal Nav-Scram Projector</t>
  </si>
  <si>
    <t>Gravity Well Generator</t>
  </si>
  <si>
    <t>Warp Puck Bank</t>
  </si>
  <si>
    <t>Limited fire 3, mine (2), transposition (2)</t>
  </si>
  <si>
    <t>Crushing gears</t>
  </si>
  <si>
    <t>8d8</t>
  </si>
  <si>
    <t>Heavy Explosion Injector</t>
  </si>
  <si>
    <t>6d12</t>
  </si>
  <si>
    <t>Heavy Hacksaw Arm</t>
  </si>
  <si>
    <t>Heavy Ship Tether</t>
  </si>
  <si>
    <t>Heavy-Blade Hull</t>
  </si>
  <si>
    <t>Antimagic Missile (Heavy)</t>
  </si>
  <si>
    <t>Counter-Missile Bank</t>
  </si>
  <si>
    <t>Limited fire 6, point (+12)</t>
  </si>
  <si>
    <t>Drone Launcher</t>
  </si>
  <si>
    <t>Drone (1d8), Limited Fire 5, Restricted (Imperial Fleet - Azlanti Star Empire)</t>
  </si>
  <si>
    <t>Gravity Twister Launcher</t>
  </si>
  <si>
    <t>8d10</t>
  </si>
  <si>
    <t>Gravity tether, limited fire 5</t>
  </si>
  <si>
    <t>Heavy Aeon Torpedo Launcher</t>
  </si>
  <si>
    <t> Heavy Antimatter Missile Launcher</t>
  </si>
  <si>
    <t>10d10</t>
  </si>
  <si>
    <t>Heavy Carrion-Missile Launcher</t>
  </si>
  <si>
    <t>Heavy Cytoplasm Launcher</t>
  </si>
  <si>
    <t>Heavy Frag Mines</t>
  </si>
  <si>
    <t>Heavy Nuclear Mines</t>
  </si>
  <si>
    <t>10d8</t>
  </si>
  <si>
    <t>Irradiate (medium), limited fire 3, mine (1)</t>
  </si>
  <si>
    <t> Heavy Nuclear Missile Launcher</t>
  </si>
  <si>
    <t>Irradiate (medium), Limited Fire 5</t>
  </si>
  <si>
    <t>Heavy Nuclear Silo</t>
  </si>
  <si>
    <t>Irradiate (medium), limited fire 3, orbital (10)</t>
  </si>
  <si>
    <t>Heavy Plasma Mines</t>
  </si>
  <si>
    <t>4d12</t>
  </si>
  <si>
    <t> Heavy Plasma Torpedo Launcher</t>
  </si>
  <si>
    <t>Heavy Plasma Torpedo Pod</t>
  </si>
  <si>
    <t>Heavy Seer-Shard Projector</t>
  </si>
  <si>
    <t>12d6</t>
  </si>
  <si>
    <t> Heavy Spore Torpedo Launcher</t>
  </si>
  <si>
    <t> Heavy Torpedo Launcher</t>
  </si>
  <si>
    <t>Heavy Vandal Rocket Launcher</t>
  </si>
  <si>
    <t>Limited Fire 3, Vandal Drones 3d4</t>
  </si>
  <si>
    <t>Heightened Magic Torpedo Unit</t>
  </si>
  <si>
    <t>5d4+5</t>
  </si>
  <si>
    <t>Slow Burn Heavy Missile Launcher</t>
  </si>
  <si>
    <t>Limited fire 5, smoldering (4d8)</t>
  </si>
  <si>
    <t>Vortex Mouth Mines</t>
  </si>
  <si>
    <t>7d12</t>
  </si>
  <si>
    <t>Limited fire 3, mine (3), vortex</t>
  </si>
  <si>
    <t>Capital Song Cannon</t>
  </si>
  <si>
    <t>1d12 × 10</t>
  </si>
  <si>
    <t>Extreme Force Ramming Prow</t>
  </si>
  <si>
    <t>Force field (100), ramming</t>
  </si>
  <si>
    <t>Galactic Choir Array</t>
  </si>
  <si>
    <t>2d8 × 10</t>
  </si>
  <si>
    <t>Array, cacophonous, mystical</t>
  </si>
  <si>
    <t>Gatling Cannon Array</t>
  </si>
  <si>
    <t>4d4 × 10</t>
  </si>
  <si>
    <t>Array, ripper</t>
  </si>
  <si>
    <t>Grappler Hawser</t>
  </si>
  <si>
    <t>2d4 × 10</t>
  </si>
  <si>
    <t> Gravity Cannon</t>
  </si>
  <si>
    <t>2d6 x 10</t>
  </si>
  <si>
    <t> Mass Driver</t>
  </si>
  <si>
    <t>Massive Ramming Prow</t>
  </si>
  <si>
    <t>Mega Teleportation Beam</t>
  </si>
  <si>
    <t>1d20 × 10</t>
  </si>
  <si>
    <t>Teleportation (3)</t>
  </si>
  <si>
    <t>Mk 3 Arcane Rail</t>
  </si>
  <si>
    <t>1d6 × 10</t>
  </si>
  <si>
    <t>Monolith Ramming Prow</t>
  </si>
  <si>
    <t>12d4</t>
  </si>
  <si>
    <t> Particle Beam Cannon</t>
  </si>
  <si>
    <t>3d4 x 10</t>
  </si>
  <si>
    <t> Persistent Particle Beam Cannon</t>
  </si>
  <si>
    <t>2d10 x 10</t>
  </si>
  <si>
    <t>Prismatic Beam</t>
  </si>
  <si>
    <t>Line, mystical</t>
  </si>
  <si>
    <t>Repulsor</t>
  </si>
  <si>
    <t>Redirect</t>
  </si>
  <si>
    <t>Shadow Bolt Array</t>
  </si>
  <si>
    <t>1d10 × 10</t>
  </si>
  <si>
    <t>Array, intimidating, mystical</t>
  </si>
  <si>
    <t>Starspear Rail Launcher</t>
  </si>
  <si>
    <t>Rail 1d8 × 10</t>
  </si>
  <si>
    <t>Super Buster Vannon</t>
  </si>
  <si>
    <t>3d8 × 10</t>
  </si>
  <si>
    <t> Super EMP Cannon</t>
  </si>
  <si>
    <t>Super Negative-Energy Cannon</t>
  </si>
  <si>
    <t>2d10×10</t>
  </si>
  <si>
    <t>Super Orbital Death Knell</t>
  </si>
  <si>
    <t>3d6 × 10</t>
  </si>
  <si>
    <t>Orbital (10)</t>
  </si>
  <si>
    <t>Super Orbital Particle Cannon</t>
  </si>
  <si>
    <t>2d6 × 10</t>
  </si>
  <si>
    <t>Line, orbital (10)</t>
  </si>
  <si>
    <t> Super Plasma Cannon</t>
  </si>
  <si>
    <t>3d6 x 10</t>
  </si>
  <si>
    <t>Super Radiant Cannon</t>
  </si>
  <si>
    <t>2d6x10</t>
  </si>
  <si>
    <t>Super Stasis Beam</t>
  </si>
  <si>
    <t>EMP, immobilize</t>
  </si>
  <si>
    <t>Super Static Projector</t>
  </si>
  <si>
    <t>1d4x10</t>
  </si>
  <si>
    <t>Array, scatterscan</t>
  </si>
  <si>
    <t> Super X-Laser Cannon</t>
  </si>
  <si>
    <t> Supergraser</t>
  </si>
  <si>
    <t>2d8 x 10</t>
  </si>
  <si>
    <t>Irradiate (high)</t>
  </si>
  <si>
    <t> Superlaser</t>
  </si>
  <si>
    <t>2d4 x 10</t>
  </si>
  <si>
    <t> Supermaser</t>
  </si>
  <si>
    <t> Vortex Cannon</t>
  </si>
  <si>
    <t>2d12 x 10</t>
  </si>
  <si>
    <t>Vortex</t>
  </si>
  <si>
    <t>Black Hole Generator</t>
  </si>
  <si>
    <t>Digital Assault Torrent</t>
  </si>
  <si>
    <t>Super Nav-Scram Projector</t>
  </si>
  <si>
    <t>Warp Puck Battery</t>
  </si>
  <si>
    <t>Limited fire 3, mine (2), transposition (3)</t>
  </si>
  <si>
    <t>Super Explosion Injector</t>
  </si>
  <si>
    <t>3d10 × 10</t>
  </si>
  <si>
    <t>Super Hacksaw Arm</t>
  </si>
  <si>
    <t>4d6 × 10</t>
  </si>
  <si>
    <t>Super Ship Tether</t>
  </si>
  <si>
    <t>Super-Blade Hull</t>
  </si>
  <si>
    <t> Antimatter Mega-Missile Launcher</t>
  </si>
  <si>
    <t>4d10 x 10</t>
  </si>
  <si>
    <t>Capital Seer-Shard Projector</t>
  </si>
  <si>
    <t>Devourer Vandal Rocket Launcher</t>
  </si>
  <si>
    <t>4d10x10</t>
  </si>
  <si>
    <t>Limited Fire 3, Vandal Drones 1d4x10</t>
  </si>
  <si>
    <t>Heavy Drone Launcher</t>
  </si>
  <si>
    <t>2d8x10</t>
  </si>
  <si>
    <t>Drone (2d8), Limited Fire 5, Restricted (Imperial Fleet - Azlanti Star Empire)</t>
  </si>
  <si>
    <t>4d8 × 10</t>
  </si>
  <si>
    <t>Hellfire Mines</t>
  </si>
  <si>
    <t>2d10 × 10</t>
  </si>
  <si>
    <t> Hellfire Torpedo Launcher</t>
  </si>
  <si>
    <t>Mega Carrion-Missile Launcher</t>
  </si>
  <si>
    <t>3d8 x 10</t>
  </si>
  <si>
    <t>Nuclear Mega-Mines</t>
  </si>
  <si>
    <t>Irradiate (high), limited fire 3, mine (1)</t>
  </si>
  <si>
    <t> Nuclear Mega-Missile Launcher</t>
  </si>
  <si>
    <t>4d8 x 10</t>
  </si>
  <si>
    <t>Quantum Mines</t>
  </si>
  <si>
    <t>Limited fire 3, mine (5), quantum</t>
  </si>
  <si>
    <t> Quantum Missile Launcher</t>
  </si>
  <si>
    <t>Limited Fire 5, Quantum</t>
  </si>
  <si>
    <t>Quantum Missile Pod</t>
  </si>
  <si>
    <t>Limited fire 3, pod, quantum</t>
  </si>
  <si>
    <t> Solar Torpedo Launcher</t>
  </si>
  <si>
    <t>Super Nuclear Silo</t>
  </si>
  <si>
    <t>Irradiate (high), limited fire 2, orbital (14)</t>
  </si>
  <si>
    <t>Vortex Maw Mines</t>
  </si>
  <si>
    <t>3d12 ×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</si>
</sst>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thin">
        <color rgb="FF000000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3" borderId="4" xfId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9" fontId="1" fillId="3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9" fontId="1" fillId="2" borderId="5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3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4" fillId="0" borderId="7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4" fillId="0" borderId="15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aonsrd.com/Starship_ExpBays.aspx?ItemName=Hanger%20Bay&amp;Family=None" TargetMode="External"/><Relationship Id="rId13" Type="http://schemas.openxmlformats.org/officeDocument/2006/relationships/hyperlink" Target="https://aonsrd.com/Starship_ExpBays.aspx?ItemName=Medical%20Bay&amp;Family=None" TargetMode="External"/><Relationship Id="rId18" Type="http://schemas.openxmlformats.org/officeDocument/2006/relationships/hyperlink" Target="https://aonsrd.com/Starship_ExpBays.aspx?ItemName=Trivid%20Den&amp;Family=Recreation%20Suite" TargetMode="External"/><Relationship Id="rId3" Type="http://schemas.openxmlformats.org/officeDocument/2006/relationships/hyperlink" Target="https://aonsrd.com/Starship_ExpBays.aspx?ItemName=Brig&amp;Family=None" TargetMode="External"/><Relationship Id="rId21" Type="http://schemas.openxmlformats.org/officeDocument/2006/relationships/hyperlink" Target="https://aonsrd.com/Starship_ExpBays.aspx?ItemName=Shuttle%20Bay&amp;Family=None" TargetMode="External"/><Relationship Id="rId7" Type="http://schemas.openxmlformats.org/officeDocument/2006/relationships/hyperlink" Target="https://aonsrd.com/Starship_ExpBays.aspx?ItemName=Guest%20Quarters&amp;Family=None" TargetMode="External"/><Relationship Id="rId12" Type="http://schemas.openxmlformats.org/officeDocument/2006/relationships/hyperlink" Target="https://aonsrd.com/Starship_ExpBays.aspx?ItemName=Life%20Boats&amp;Family=None" TargetMode="External"/><Relationship Id="rId17" Type="http://schemas.openxmlformats.org/officeDocument/2006/relationships/hyperlink" Target="https://aonsrd.com/Starship_ExpBays.aspx?ItemName=HAC&amp;Family=Recreation%20Suite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aonsrd.com/Starship_ExpBays.aspx?ItemName=Gym&amp;Family=Recreation%20Suite" TargetMode="External"/><Relationship Id="rId20" Type="http://schemas.openxmlformats.org/officeDocument/2006/relationships/hyperlink" Target="https://aonsrd.com/Starship_ExpBays.aspx?ItemName=Sealed%20Environment%20Chamber&amp;Family=None" TargetMode="External"/><Relationship Id="rId1" Type="http://schemas.openxmlformats.org/officeDocument/2006/relationships/hyperlink" Target="https://aonsrd.com/Starship_ExpBays.aspx?ItemName=Arcane%20Laboratory&amp;Family=None" TargetMode="External"/><Relationship Id="rId6" Type="http://schemas.openxmlformats.org/officeDocument/2006/relationships/hyperlink" Target="https://aonsrd.com/Starship_ExpBays.aspx?ItemName=Escape%20Pods&amp;Family=None" TargetMode="External"/><Relationship Id="rId11" Type="http://schemas.openxmlformats.org/officeDocument/2006/relationships/hyperlink" Target="https://aonsrd.com/Starship_ExpBays.aspx?ItemName=Launch%20Tubes&amp;Family=None" TargetMode="External"/><Relationship Id="rId24" Type="http://schemas.openxmlformats.org/officeDocument/2006/relationships/hyperlink" Target="https://aonsrd.com/Starship_ExpBays.aspx?ItemName=Tech%20Workshop&amp;Family=None" TargetMode="External"/><Relationship Id="rId5" Type="http://schemas.openxmlformats.org/officeDocument/2006/relationships/hyperlink" Target="https://aonsrd.com/Starship_ExpBays.aspx?ItemName=Drift%20Shadow%20Projector&amp;Family=None" TargetMode="External"/><Relationship Id="rId15" Type="http://schemas.openxmlformats.org/officeDocument/2006/relationships/hyperlink" Target="https://aonsrd.com/Starship_ExpBays.aspx?ItemName=Power%20Core%20Housing&amp;Family=None" TargetMode="External"/><Relationship Id="rId23" Type="http://schemas.openxmlformats.org/officeDocument/2006/relationships/hyperlink" Target="https://aonsrd.com/Starship_ExpBays.aspx?ItemName=Synthesis%20Bay&amp;Family=None" TargetMode="External"/><Relationship Id="rId10" Type="http://schemas.openxmlformats.org/officeDocument/2006/relationships/hyperlink" Target="https://aonsrd.com/Starship_ExpBays.aspx?ItemName=Hydroponic%20Garden&amp;Family=None" TargetMode="External"/><Relationship Id="rId19" Type="http://schemas.openxmlformats.org/officeDocument/2006/relationships/hyperlink" Target="https://aonsrd.com/Starship_ExpBays.aspx?ItemName=Science%20Lab&amp;Family=None" TargetMode="External"/><Relationship Id="rId4" Type="http://schemas.openxmlformats.org/officeDocument/2006/relationships/hyperlink" Target="https://aonsrd.com/Starship_ExpBays.aspx?ItemName=Cargo%20Hold&amp;Family=None" TargetMode="External"/><Relationship Id="rId9" Type="http://schemas.openxmlformats.org/officeDocument/2006/relationships/hyperlink" Target="https://aonsrd.com/Starship_ExpBays.aspx?ItemName=Hive%20Bay&amp;Family=None" TargetMode="External"/><Relationship Id="rId14" Type="http://schemas.openxmlformats.org/officeDocument/2006/relationships/hyperlink" Target="https://aonsrd.com/Starship_ExpBays.aspx?ItemName=Passenger%20Seating&amp;Family=None" TargetMode="External"/><Relationship Id="rId22" Type="http://schemas.openxmlformats.org/officeDocument/2006/relationships/hyperlink" Target="https://aonsrd.com/Starship_ExpBays.aspx?ItemName=Smuggler%20Compartment&amp;Family=None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7257D9-1DAC-8A33-82F9-8E1168AE8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EF0F05-E524-4C87-D4FD-1F47A0B20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EBE783-B88D-F17B-E1F8-D67FA8396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424AD0-AA18-FB27-1862-2FC25EC74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32D6B2-64E5-C4A1-E0E0-EED94FC3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A31641-9EB8-0B37-277B-0F8C34A1F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D256CEE-EC4C-5AD8-10B0-F961FC506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F0C7895-09C0-8C55-468E-EF2DAC8DF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37F9DE8-2041-DB3A-F753-17064BC18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517595D-A7B4-B71A-476B-ABE2B63CF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2D8EDD-F98D-56A0-CE4D-473596F0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F00ADF-72F2-B668-15EA-943D4F536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3D01014-DFBE-9CB1-64DE-928814845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919BB04-FE85-A1A5-EA21-4AA6C8D0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BC002D8-7A09-3741-30E8-407178AD3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3DEA61F-DD1C-A0C3-845D-D241BE442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269D7C8-6B29-3650-59F7-BB03C39FC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195D3F8-BB03-89C9-04D3-E0C6528EF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700D377-AAB5-78C3-77E6-9F04E553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780248A-9232-086B-87CE-7D6780260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A749DC4-EFCD-0494-D10D-7F45B8E7B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A722C99-C9B0-49F1-8694-89B38611E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3C36E2A-124A-B0B9-118A-BD66E61E6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9B206FE-7D3C-AA82-1B96-C6025B05C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5C1E116-BBF2-37EC-ADDC-638955995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C8D1CD-11E0-A3BE-B5B2-C2CD8BB8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2FEDAEF-0E52-D789-291C-50433FFB5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D711FED-9811-FA50-F914-DF7E235CC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65191CA-B1EA-7432-6E67-2E10E809E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F0A6E6F-519D-EDCF-DA0F-C02C40685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1A7E075-DBF7-B176-FB94-EC377A345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8B70F99-2257-F074-F2B5-794F935D6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C7E73-EE3F-69DF-8FEA-088E86F4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FB1CA0-388D-14A8-9BA9-C6920893B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0CAE42-A6C5-25C5-09FE-8E5B955DC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3346AC-AE90-E1F8-0CAC-BB5DCE582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D73A1B-A0B8-060F-7A59-3C8CCD822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881FC5-CAA0-5F14-9EB5-D30E11B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A58B23-4A74-41BF-F470-F7E4206D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0489D7-98DB-A50E-25B1-664ED47B7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8370417-E2B2-3434-562C-D0969FFC2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2CE0C28-08EF-0F33-C6B6-6278D0DCC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55D462F-33C9-0EFF-6F4A-10CE8C96D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2578381-C228-C021-767E-A7956EC98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8D31D0A-5571-97FE-1FF4-7646391DE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5A09186-33C5-2D6B-F353-8EDC6C50D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E288B2E-6326-BE7D-DAEF-7390316E1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0B0B9-8A57-0C43-96E4-C700EAE59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3550BA-025B-0780-50C6-1D87FE906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D0D87F-581C-36BB-0632-D5218ABF0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A5AB30-3A64-502B-3F6B-172B71DF8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6" name="Pictur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373F0CE-B995-341E-F2AA-6C62A1077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6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7" name="Pictur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46D1ED-55CE-1C38-C53E-2F41B3148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8" name="Pictur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5A1763E-52BC-94C1-93E7-0B2A9D01B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9" name="Pictur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52FB796-78CA-CB14-2115-BBC2F5BA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" name="Pictur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98243CE-39E0-E0B5-D6FF-0C52722CD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1" name="Pictur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AA3218D-8E11-6F91-C14F-B489DF099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4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2" name="Pictur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1DF40A2-4A43-51DB-F13F-A6FD3DB88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3" name="Picture 1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DBD635A-65B9-9DE9-05AD-E4121066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4" name="Picture 1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8D12315-31BC-14DE-256D-B436B8A0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5" name="Picture 1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23DB6D4-DA50-3E28-43DD-CF95B29A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6" name="Picture 1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B736D37-8D96-3F3B-451D-40B554D10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4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7" name="Picture 1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6BEB874-D06B-2E95-4653-1A8BD6300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1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8" name="Picture 1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711B174-B9B8-7EA7-F22F-1046BCC4D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9" name="Picture 1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5671768-5988-CEE2-CDE0-D9311DF1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0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20" name="Picture 1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948DE99-475E-D208-65D8-600FD3DB4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21" name="Picture 2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C386570-3B28-6A54-42FD-F5E6F705B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4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22" name="Picture 2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9568D85-28AA-972C-B484-F5535181C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23" name="Picture 2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AEF2F34-7806-AAD1-7BC0-A7A834298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4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24" name="Picture 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7CB3C6BC-837B-AFEA-4469-635DF8B9F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9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0DDD15-D626-AE82-097A-810DE0D1B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9F00F6-C8F3-1EFA-F93E-54A1A2F49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C2A1E8-7E6A-6D6A-FB1F-AD9A83297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A3E5BE-9ACB-6EC1-0FB6-01D21CB3F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64CC6BC-07D2-E1C0-909E-09FFEE459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5DEBDC-86A5-CE4D-5A22-84FB2518A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FDCBE91-8363-2B6E-23D0-2F202A96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2FE4185-930C-FF32-73A1-CD2EBFC24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5A38E70-9E44-5A2A-6F9F-2B56E1EF2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8A81DB0-326A-4145-9FEE-55F388AA4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EF9064C-6AA4-BA09-FF34-CC93799F1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A03F52A-C142-4BC8-6E5B-0091A6F89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55002AE-0AB3-CD94-7B5C-AEF6201EC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FCADFCF-314B-F453-32D5-2CFB0F3C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8191A11-BF76-2BAF-62AB-E9208C62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A08B598-C0B3-DE16-B744-9B84A6288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4B6AE14-C8D1-08FD-F8C7-C09901378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93294DD-8045-A2D7-2DF2-AF089E1EE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46ECFEC-9B5E-3D7C-4252-E0F4BD49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C605B54-74B5-AB84-E827-7775DAB6A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D1670E5-A8B0-9BFE-450C-D3402761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3ECDFC7-FB2C-DBF5-5DAD-027672B9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879C94-38C2-0C9B-86BE-3B08F8DAE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4DC33C4-5A82-8C5C-00C7-8D25703C2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8E8A927-A61A-DC5A-008D-DBE7D083D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2C51446-DF93-804A-6293-F5A8F4956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E0AF9E6-8770-AA54-9C5D-231D90391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7DEDC8F-6A1B-7E87-518F-7BAE7959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CBF9323-E0F7-76E3-56C9-B90981C12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0A86213-A472-F71F-52A7-FC5B06AC7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C5E1EB3-E507-B72E-153F-DCD0333D9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CCE3E37-D04D-1F79-9A3F-651191ABE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04EE2A-43C6-1081-C4A6-C2098FC66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7583212-26CC-D711-E930-A922373F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4EAF8C4-8D75-39E9-5081-313CBCA91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73AC740-529F-BD00-2FC6-39097B84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5E639-B4CC-C15F-679F-052CDFADB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3F0454-9E3F-9549-7DF4-A3D07EA1F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1BE903-6D8B-4A2E-DBC3-19D24B691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120634-69C9-33C8-162B-F5B2CDAEA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375965-8D9B-91B3-C20C-0E6527F2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28C3BF-92B5-49FE-CCDF-2AD7D04AE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E2ABEB2-8B89-54C0-453D-91D064F6C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8E095DE-EE77-4D4B-D5A6-AC90D968F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0D189D-724B-DAB2-0FB8-B18926166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14EB44-CEE9-8C4D-0467-310F5EBA6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1E39831-ABD0-5171-B2D5-C78FB9858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A16C8E5-1805-D66C-3BE6-A4DC3BD4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5BD1520-7805-0C5F-6FB7-2271A9C22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1B8329-BA8A-2C52-C769-07C2CDF18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000CDCA-7F78-2180-00F8-E540222C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7E4642C-EE21-DD1D-4A5F-28AC86444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45AB935-2525-5358-81F3-2734EEA90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E7DD65D-E160-BF21-3771-9F962A5B8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DAED92A-98D3-ECB7-314D-762CA3582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6407347-0C55-6DCE-37DF-E1B728096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D6E6C35-415D-886C-5CBD-82D92A762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8BA42A8-4E42-3696-BBFB-188A84E83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C497ED7-4044-9825-DC7A-5DA46CF56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EC6BF49-48E2-1A4D-8E54-069FDD276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1C6BE10-66DA-5F4B-17AB-4E5ED787D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68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144B329-40E5-DA8F-6E0F-2EAE462B7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99439C-8B59-0A3B-1B34-ED878A70B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776B567-D97B-2D74-433A-813000E9B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000BF7-721C-F1EE-3ACF-77A4CD91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3587A6-5E74-3531-7AD5-1C7F8246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AD1A12-45AF-9917-9B1A-10023CCB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A81776-E001-9B69-C90F-E2E2D42B9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39B68B-E7E2-D7F6-334A-F7682B53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23FD2BC-6703-8AFA-A025-4BDBEEF8A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47F5AE-C021-6BBF-4D3D-97040D12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518B7AC-E617-9E55-5861-3C9F35F6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697C5C-07FB-8A46-2D42-73A329EF7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B6BE8B2-3C2D-39AE-3E2D-9383465EF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9445A8C-D31A-55FC-EB47-CFF31527A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4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4953CD1-E0C8-3912-C4D8-4A9F3A083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4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905E32-BE12-B589-7D44-EDF733136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0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2F294A3-D57D-F338-1646-19D592A7E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5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AA47438-A07D-D87F-8B5C-04D6B6A9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350EC0D-E64D-86C3-4EBD-B9D0F8E63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54BC56-3911-6B51-0473-91FF27720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870B98-02AE-89C9-030E-000182027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1F61EE-46AA-EC57-1784-E4AD21C90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C2AAAA-1474-AA47-381E-D0353B67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1C537E-F926-8F3F-5217-868F68D3A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D5DBDE-3105-D5FA-8750-1FEF1004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DB8134-324D-DD8A-54C2-ABAF03CAF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660D751-189B-2B86-C1CE-2504194DA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ED366E9-5F00-0A81-7863-560EFD9DA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0D688A3-BC80-4D13-E5B0-339817F46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8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049D77B-DD6B-EB14-9970-BBBF27A26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D8123CA-11BD-45DC-C494-E06129E44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96531AF-35CA-A846-6BED-6CA892B0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9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7BEDA3-F0D1-1802-E9A0-8521BC73D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3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CECE818-7197-484F-0497-F949E7144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0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9D0F4E8-6435-DC13-E60B-F27A04787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6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E366975-B09B-D66E-4CD6-FAF43760F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1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0E0CC1B-A96B-D51A-1D0E-4C020E7E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7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A60663-8904-9C4A-6A0F-CEF7BE92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867092-C76E-41C8-CFB4-B377409C4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53D473-8332-E45A-4F33-EBBC0C9D3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166327-A48D-7276-4D6D-7F0842815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B62827-18E7-BF55-79A6-B6480DE42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1A3D6A-D052-1E2D-F6BF-2ED529EB0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9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7E30B8-A2C3-F39C-70F6-F8DCF76F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C7C27FC-E9FA-7C12-7619-36EC6D0F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8CC5180-5AE6-69EC-2071-771B354B4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DDED0D-2971-BCDF-F9CD-32E1EE165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028EB10-6BDA-3ADF-7B09-093355ADA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5A0590C-8C1C-EA57-403F-6CDCA91F9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D26F758-50F2-F5A3-DA11-FF3141BFE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5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625AA24-F16A-2DCE-E39C-45A18E6B0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2B8B0DA-697E-2AA9-2A59-70C6183CB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C2EBC63-FD32-91AE-EE55-20BC8040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1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5D5F5-5388-46D4-918C-6399C560FE61}" name="Table1" displayName="Table1" ref="A1:E25" totalsRowShown="0" headerRowDxfId="9" dataDxfId="8" headerRowBorderDxfId="6" tableBorderDxfId="7" totalsRowBorderDxfId="5">
  <autoFilter ref="A1:E25" xr:uid="{9335D5F5-5388-46D4-918C-6399C560FE61}"/>
  <tableColumns count="5">
    <tableColumn id="1" xr3:uid="{7E0DADBC-3DB4-4045-993F-1B1F20CAD609}" name="Name" dataDxfId="4"/>
    <tableColumn id="2" xr3:uid="{5E42A558-752F-47FC-B44D-19C7E088C9FD}" name="Rating" dataDxfId="3"/>
    <tableColumn id="3" xr3:uid="{9712B76B-17ED-45E3-9441-150BC79908C8}" name="Max Size" dataDxfId="2"/>
    <tableColumn id="4" xr3:uid="{E1109C1D-DDFD-4D31-BF22-68CB5027F25E}" name="PCU" dataDxfId="1"/>
    <tableColumn id="5" xr3:uid="{FC2E62D6-442C-4290-8BCE-49A092F195C1}" name="Cost (in BP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onsrd.com/Starship_Armor.aspx?ID=8" TargetMode="External"/><Relationship Id="rId13" Type="http://schemas.openxmlformats.org/officeDocument/2006/relationships/hyperlink" Target="https://aonsrd.com/Starship_Armor.aspx?ID=13" TargetMode="External"/><Relationship Id="rId3" Type="http://schemas.openxmlformats.org/officeDocument/2006/relationships/hyperlink" Target="https://aonsrd.com/Starship_Armor.aspx?ID=3" TargetMode="External"/><Relationship Id="rId7" Type="http://schemas.openxmlformats.org/officeDocument/2006/relationships/hyperlink" Target="https://aonsrd.com/Starship_Armor.aspx?ID=7" TargetMode="External"/><Relationship Id="rId12" Type="http://schemas.openxmlformats.org/officeDocument/2006/relationships/hyperlink" Target="https://aonsrd.com/Starship_Armor.aspx?ID=12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aonsrd.com/Starship_Armor.aspx?ID=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onsrd.com/Starship_Armor.aspx?ID=1" TargetMode="External"/><Relationship Id="rId6" Type="http://schemas.openxmlformats.org/officeDocument/2006/relationships/hyperlink" Target="https://aonsrd.com/Starship_Armor.aspx?ID=6" TargetMode="External"/><Relationship Id="rId11" Type="http://schemas.openxmlformats.org/officeDocument/2006/relationships/hyperlink" Target="https://aonsrd.com/Starship_Armor.aspx?ID=11" TargetMode="External"/><Relationship Id="rId5" Type="http://schemas.openxmlformats.org/officeDocument/2006/relationships/hyperlink" Target="https://aonsrd.com/Starship_Armor.aspx?ID=5" TargetMode="External"/><Relationship Id="rId15" Type="http://schemas.openxmlformats.org/officeDocument/2006/relationships/hyperlink" Target="https://aonsrd.com/Starship_Armor.aspx?ID=15" TargetMode="External"/><Relationship Id="rId10" Type="http://schemas.openxmlformats.org/officeDocument/2006/relationships/hyperlink" Target="https://aonsrd.com/Starship_Armor.aspx?ID=10" TargetMode="External"/><Relationship Id="rId4" Type="http://schemas.openxmlformats.org/officeDocument/2006/relationships/hyperlink" Target="https://aonsrd.com/Starship_Armor.aspx?ID=4" TargetMode="External"/><Relationship Id="rId9" Type="http://schemas.openxmlformats.org/officeDocument/2006/relationships/hyperlink" Target="https://aonsrd.com/Starship_Armor.aspx?ID=9" TargetMode="External"/><Relationship Id="rId14" Type="http://schemas.openxmlformats.org/officeDocument/2006/relationships/hyperlink" Target="https://aonsrd.com/Starship_Armor.aspx?ID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onsrd.com/Starship_Armor.aspx?ID=24" TargetMode="External"/><Relationship Id="rId13" Type="http://schemas.openxmlformats.org/officeDocument/2006/relationships/hyperlink" Target="https://aonsrd.com/Starship_Armor.aspx?ID=29" TargetMode="External"/><Relationship Id="rId18" Type="http://schemas.openxmlformats.org/officeDocument/2006/relationships/hyperlink" Target="https://aonsrd.com/Starship_Armor.aspx?ID=34" TargetMode="External"/><Relationship Id="rId3" Type="http://schemas.openxmlformats.org/officeDocument/2006/relationships/hyperlink" Target="https://aonsrd.com/Starship_Armor.aspx?ID=19" TargetMode="External"/><Relationship Id="rId21" Type="http://schemas.openxmlformats.org/officeDocument/2006/relationships/hyperlink" Target="https://aonsrd.com/Starship_Armor.aspx?ID=37" TargetMode="External"/><Relationship Id="rId7" Type="http://schemas.openxmlformats.org/officeDocument/2006/relationships/hyperlink" Target="https://aonsrd.com/Starship_Armor.aspx?ID=23" TargetMode="External"/><Relationship Id="rId12" Type="http://schemas.openxmlformats.org/officeDocument/2006/relationships/hyperlink" Target="https://aonsrd.com/Starship_Armor.aspx?ID=28" TargetMode="External"/><Relationship Id="rId17" Type="http://schemas.openxmlformats.org/officeDocument/2006/relationships/hyperlink" Target="https://aonsrd.com/Starship_Armor.aspx?ID=33" TargetMode="External"/><Relationship Id="rId2" Type="http://schemas.openxmlformats.org/officeDocument/2006/relationships/hyperlink" Target="https://aonsrd.com/Starship_Armor.aspx?ID=18" TargetMode="External"/><Relationship Id="rId16" Type="http://schemas.openxmlformats.org/officeDocument/2006/relationships/hyperlink" Target="https://aonsrd.com/Starship_Armor.aspx?ID=32" TargetMode="External"/><Relationship Id="rId20" Type="http://schemas.openxmlformats.org/officeDocument/2006/relationships/hyperlink" Target="https://aonsrd.com/Starship_Armor.aspx?ID=36" TargetMode="External"/><Relationship Id="rId1" Type="http://schemas.openxmlformats.org/officeDocument/2006/relationships/hyperlink" Target="https://aonsrd.com/Starship_Armor.aspx?ID=17" TargetMode="External"/><Relationship Id="rId6" Type="http://schemas.openxmlformats.org/officeDocument/2006/relationships/hyperlink" Target="https://aonsrd.com/Starship_Armor.aspx?ID=22" TargetMode="External"/><Relationship Id="rId11" Type="http://schemas.openxmlformats.org/officeDocument/2006/relationships/hyperlink" Target="https://aonsrd.com/Starship_Armor.aspx?ID=27" TargetMode="External"/><Relationship Id="rId5" Type="http://schemas.openxmlformats.org/officeDocument/2006/relationships/hyperlink" Target="https://aonsrd.com/Starship_Armor.aspx?ID=21" TargetMode="External"/><Relationship Id="rId15" Type="http://schemas.openxmlformats.org/officeDocument/2006/relationships/hyperlink" Target="https://aonsrd.com/Starship_Armor.aspx?ID=31" TargetMode="External"/><Relationship Id="rId10" Type="http://schemas.openxmlformats.org/officeDocument/2006/relationships/hyperlink" Target="https://aonsrd.com/Starship_Armor.aspx?ID=26" TargetMode="External"/><Relationship Id="rId19" Type="http://schemas.openxmlformats.org/officeDocument/2006/relationships/hyperlink" Target="https://aonsrd.com/Starship_Armor.aspx?ID=35" TargetMode="External"/><Relationship Id="rId4" Type="http://schemas.openxmlformats.org/officeDocument/2006/relationships/hyperlink" Target="https://aonsrd.com/Starship_Armor.aspx?ID=20" TargetMode="External"/><Relationship Id="rId9" Type="http://schemas.openxmlformats.org/officeDocument/2006/relationships/hyperlink" Target="https://aonsrd.com/Starship_Armor.aspx?ID=25" TargetMode="External"/><Relationship Id="rId14" Type="http://schemas.openxmlformats.org/officeDocument/2006/relationships/hyperlink" Target="https://aonsrd.com/Starship_Armor.aspx?ID=30" TargetMode="External"/><Relationship Id="rId22" Type="http://schemas.openxmlformats.org/officeDocument/2006/relationships/hyperlink" Target="https://aonsrd.com/Starship_Armor.aspx?ID=3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aonsrd.com/Starship_OtherSystems.aspx?ItemName=Mk%201&amp;Family=Mass%20Simulator" TargetMode="External"/><Relationship Id="rId18" Type="http://schemas.openxmlformats.org/officeDocument/2006/relationships/hyperlink" Target="https://aonsrd.com/Starship_OtherSystems.aspx?ItemName=Mk%201&amp;Family=Paraforan%20Resonator" TargetMode="External"/><Relationship Id="rId26" Type="http://schemas.openxmlformats.org/officeDocument/2006/relationships/hyperlink" Target="https://aonsrd.com/Starship_OtherSystems.aspx?ItemName=Solar%20Shield%20Channel&amp;Family=None" TargetMode="External"/><Relationship Id="rId3" Type="http://schemas.openxmlformats.org/officeDocument/2006/relationships/hyperlink" Target="https://aonsrd.com/Starship_OtherSystems.aspx?ItemName=Autodestruct%20System&amp;Family=None" TargetMode="External"/><Relationship Id="rId21" Type="http://schemas.openxmlformats.org/officeDocument/2006/relationships/hyperlink" Target="https://aonsrd.com/Starship_OtherSystems.aspx?ItemName=Mk%204&amp;Family=Paraforan%20Resonator" TargetMode="External"/><Relationship Id="rId7" Type="http://schemas.openxmlformats.org/officeDocument/2006/relationships/hyperlink" Target="https://aonsrd.com/Starship_OtherSystems.aspx?ItemName=Data%20Net&amp;Family=None" TargetMode="External"/><Relationship Id="rId12" Type="http://schemas.openxmlformats.org/officeDocument/2006/relationships/hyperlink" Target="https://aonsrd.com/Starship_OtherSystems.aspx?ItemName=Arcane%20Zenith&amp;Family=Magic%20Power%20Core" TargetMode="External"/><Relationship Id="rId17" Type="http://schemas.openxmlformats.org/officeDocument/2006/relationships/hyperlink" Target="https://aonsrd.com/Starship_OtherSystems.aspx?ItemName=Modular%20Service%20Robots&amp;Family=None" TargetMode="External"/><Relationship Id="rId25" Type="http://schemas.openxmlformats.org/officeDocument/2006/relationships/hyperlink" Target="https://aonsrd.com/Starship_OtherSystems.aspx?ItemName=Root%20System&amp;Family=None" TargetMode="External"/><Relationship Id="rId33" Type="http://schemas.openxmlformats.org/officeDocument/2006/relationships/hyperlink" Target="https://aonsrd.com/Starship_OtherSystems.aspx?ItemName=Temporal%20Ripper&amp;Family=None" TargetMode="External"/><Relationship Id="rId2" Type="http://schemas.openxmlformats.org/officeDocument/2006/relationships/hyperlink" Target="https://aonsrd.com/Starship_OtherSystems.aspx?ItemName=Algal%20Shielding&amp;Family=None" TargetMode="External"/><Relationship Id="rId16" Type="http://schemas.openxmlformats.org/officeDocument/2006/relationships/hyperlink" Target="https://aonsrd.com/Starship_OtherSystems.aspx?ItemName=Mk%204&amp;Family=Mass%20Simulator" TargetMode="External"/><Relationship Id="rId20" Type="http://schemas.openxmlformats.org/officeDocument/2006/relationships/hyperlink" Target="https://aonsrd.com/Starship_OtherSystems.aspx?ItemName=Mk%203&amp;Family=Paraforan%20Resonator" TargetMode="External"/><Relationship Id="rId29" Type="http://schemas.openxmlformats.org/officeDocument/2006/relationships/hyperlink" Target="https://aonsrd.com/Starship_OtherSystems.aspx?ItemName=Mk%203&amp;Family=Starship%20Spine" TargetMode="External"/><Relationship Id="rId1" Type="http://schemas.openxmlformats.org/officeDocument/2006/relationships/hyperlink" Target="https://aonsrd.com/Starship_OtherSystems.aspx?ItemName=Aeon%20Diffuser&amp;Family=None" TargetMode="External"/><Relationship Id="rId6" Type="http://schemas.openxmlformats.org/officeDocument/2006/relationships/hyperlink" Target="https://aonsrd.com/Starship_OtherSystems.aspx?ItemName=Consciousness%20Uplink%20Drive&amp;Family=None" TargetMode="External"/><Relationship Id="rId11" Type="http://schemas.openxmlformats.org/officeDocument/2006/relationships/hyperlink" Target="https://aonsrd.com/Starship_OtherSystems.aspx?ItemName=Arcane%20Dusk&amp;Family=Magic%20Power%20Core" TargetMode="External"/><Relationship Id="rId24" Type="http://schemas.openxmlformats.org/officeDocument/2006/relationships/hyperlink" Target="https://aonsrd.com/Starship_OtherSystems.aspx?ItemName=Psiostasis%20Pods&amp;Family=None" TargetMode="External"/><Relationship Id="rId32" Type="http://schemas.openxmlformats.org/officeDocument/2006/relationships/hyperlink" Target="https://aonsrd.com/Starship_OtherSystems.aspx?ItemName=Teleportation%20Interstellar%20Drive&amp;Family=None" TargetMode="External"/><Relationship Id="rId5" Type="http://schemas.openxmlformats.org/officeDocument/2006/relationships/hyperlink" Target="https://aonsrd.com/Starship_OtherSystems.aspx?ItemName=C-I%20Baffle&amp;Family=None" TargetMode="External"/><Relationship Id="rId15" Type="http://schemas.openxmlformats.org/officeDocument/2006/relationships/hyperlink" Target="https://aonsrd.com/Starship_OtherSystems.aspx?ItemName=Mk%203&amp;Family=Mass%20Simulator" TargetMode="External"/><Relationship Id="rId23" Type="http://schemas.openxmlformats.org/officeDocument/2006/relationships/hyperlink" Target="https://aonsrd.com/Starship_OtherSystems.aspx?ItemName=Powersap&amp;Family=None" TargetMode="External"/><Relationship Id="rId28" Type="http://schemas.openxmlformats.org/officeDocument/2006/relationships/hyperlink" Target="https://aonsrd.com/Starship_OtherSystems.aspx?ItemName=Mk%202&amp;Family=Starship%20Spine" TargetMode="External"/><Relationship Id="rId10" Type="http://schemas.openxmlformats.org/officeDocument/2006/relationships/hyperlink" Target="https://aonsrd.com/Starship_OtherSystems.aspx?ItemName=Arcane%20Dawn&amp;Family=Magic%20Power%20Core" TargetMode="External"/><Relationship Id="rId19" Type="http://schemas.openxmlformats.org/officeDocument/2006/relationships/hyperlink" Target="https://aonsrd.com/Starship_OtherSystems.aspx?ItemName=Mk%202&amp;Family=Paraforan%20Resonator" TargetMode="External"/><Relationship Id="rId31" Type="http://schemas.openxmlformats.org/officeDocument/2006/relationships/hyperlink" Target="https://aonsrd.com/Starship_OtherSystems.aspx?ItemName=Mk%205&amp;Family=Starship%20Spine" TargetMode="External"/><Relationship Id="rId4" Type="http://schemas.openxmlformats.org/officeDocument/2006/relationships/hyperlink" Target="https://aonsrd.com/Starship_OtherSystems.aspx?ItemName=Biocamouflage&amp;Family=None" TargetMode="External"/><Relationship Id="rId9" Type="http://schemas.openxmlformats.org/officeDocument/2006/relationships/hyperlink" Target="https://aonsrd.com/Starship_OtherSystems.aspx?ItemName=Hive%20Joining&amp;Family=None" TargetMode="External"/><Relationship Id="rId14" Type="http://schemas.openxmlformats.org/officeDocument/2006/relationships/hyperlink" Target="https://aonsrd.com/Starship_OtherSystems.aspx?ItemName=Mk%202&amp;Family=Mass%20Simulator" TargetMode="External"/><Relationship Id="rId22" Type="http://schemas.openxmlformats.org/officeDocument/2006/relationships/hyperlink" Target="https://aonsrd.com/Starship_OtherSystems.aspx?ItemName=Pheromone%20System&amp;Family=None" TargetMode="External"/><Relationship Id="rId27" Type="http://schemas.openxmlformats.org/officeDocument/2006/relationships/hyperlink" Target="https://aonsrd.com/Starship_OtherSystems.aspx?ItemName=Mk%201&amp;Family=Starship%20Spine" TargetMode="External"/><Relationship Id="rId30" Type="http://schemas.openxmlformats.org/officeDocument/2006/relationships/hyperlink" Target="https://aonsrd.com/Starship_OtherSystems.aspx?ItemName=Mk%204&amp;Family=Starship%20Spine" TargetMode="External"/><Relationship Id="rId8" Type="http://schemas.openxmlformats.org/officeDocument/2006/relationships/hyperlink" Target="https://aonsrd.com/Starship_OtherSystems.aspx?ItemName=Dendritic%20Interface&amp;Family=Non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onsrd.com/Starship_WeaponProperties.aspx?ItemName=EMP" TargetMode="External"/><Relationship Id="rId13" Type="http://schemas.openxmlformats.org/officeDocument/2006/relationships/hyperlink" Target="https://aonsrd.com/Starship_WeaponProperties.aspx?ItemName=Burrowing" TargetMode="External"/><Relationship Id="rId18" Type="http://schemas.openxmlformats.org/officeDocument/2006/relationships/hyperlink" Target="https://aonsrd.com/Starship_WeaponProperties.aspx?ItemName=Torque" TargetMode="External"/><Relationship Id="rId26" Type="http://schemas.openxmlformats.org/officeDocument/2006/relationships/hyperlink" Target="https://aonsrd.com/Starship_WeaponProperties.aspx?ItemName=Anchoring" TargetMode="External"/><Relationship Id="rId3" Type="http://schemas.openxmlformats.org/officeDocument/2006/relationships/hyperlink" Target="https://aonsrd.com/Starship_WeaponProperties.aspx?ItemName=Force%20Field" TargetMode="External"/><Relationship Id="rId21" Type="http://schemas.openxmlformats.org/officeDocument/2006/relationships/hyperlink" Target="https://aonsrd.com/Starship_WeaponProperties.aspx?ItemName=Hacking" TargetMode="External"/><Relationship Id="rId7" Type="http://schemas.openxmlformats.org/officeDocument/2006/relationships/hyperlink" Target="https://aonsrd.com/Starship_WeaponProperties.aspx?ItemName=Buster" TargetMode="External"/><Relationship Id="rId12" Type="http://schemas.openxmlformats.org/officeDocument/2006/relationships/hyperlink" Target="https://aonsrd.com/Starship_WeaponProperties.aspx?ItemName=Teleportation" TargetMode="External"/><Relationship Id="rId17" Type="http://schemas.openxmlformats.org/officeDocument/2006/relationships/hyperlink" Target="https://aonsrd.com/Starship_WeaponProperties.aspx?ItemName=Rail" TargetMode="External"/><Relationship Id="rId25" Type="http://schemas.openxmlformats.org/officeDocument/2006/relationships/hyperlink" Target="https://aonsrd.com/Starship_WeaponProperties.aspx?ItemName=Ripper" TargetMode="External"/><Relationship Id="rId2" Type="http://schemas.openxmlformats.org/officeDocument/2006/relationships/hyperlink" Target="https://aonsrd.com/Starship_WeaponProperties.aspx?ItemName=Point" TargetMode="External"/><Relationship Id="rId16" Type="http://schemas.openxmlformats.org/officeDocument/2006/relationships/hyperlink" Target="https://aonsrd.com/Starship_WeaponProperties.aspx?ItemName=Numbing" TargetMode="External"/><Relationship Id="rId20" Type="http://schemas.openxmlformats.org/officeDocument/2006/relationships/hyperlink" Target="https://aonsrd.com/Starship_WeaponProperties.aspx?ItemName=Bugging" TargetMode="External"/><Relationship Id="rId29" Type="http://schemas.openxmlformats.org/officeDocument/2006/relationships/hyperlink" Target="https://aonsrd.com/Starship_WeaponProperties.aspx?ItemName=Limited%20Fire" TargetMode="External"/><Relationship Id="rId1" Type="http://schemas.openxmlformats.org/officeDocument/2006/relationships/hyperlink" Target="https://aonsrd.com/Starship_WeaponProperties.aspx?ItemName=Ripper" TargetMode="External"/><Relationship Id="rId6" Type="http://schemas.openxmlformats.org/officeDocument/2006/relationships/hyperlink" Target="https://aonsrd.com/Starship_WeaponProperties.aspx?ItemName=Point" TargetMode="External"/><Relationship Id="rId11" Type="http://schemas.openxmlformats.org/officeDocument/2006/relationships/hyperlink" Target="https://aonsrd.com/Starship_WeaponProperties.aspx?ItemName=Scatterscan" TargetMode="External"/><Relationship Id="rId24" Type="http://schemas.openxmlformats.org/officeDocument/2006/relationships/hyperlink" Target="https://aonsrd.com/Starship_WeaponProperties.aspx?ItemName=Ripper" TargetMode="External"/><Relationship Id="rId5" Type="http://schemas.openxmlformats.org/officeDocument/2006/relationships/hyperlink" Target="https://aonsrd.com/Starship_WeaponProperties.aspx?ItemName=Tractor%20Beam" TargetMode="External"/><Relationship Id="rId15" Type="http://schemas.openxmlformats.org/officeDocument/2006/relationships/hyperlink" Target="https://aonsrd.com/Starship_WeaponProperties.aspx?ItemName=Jamming" TargetMode="External"/><Relationship Id="rId23" Type="http://schemas.openxmlformats.org/officeDocument/2006/relationships/hyperlink" Target="https://aonsrd.com/Starship_WeaponProperties.aspx?ItemName=Nav-Scram" TargetMode="External"/><Relationship Id="rId28" Type="http://schemas.openxmlformats.org/officeDocument/2006/relationships/hyperlink" Target="https://aonsrd.com/Starship_WeaponProperties.aspx?ItemName=Limited%20Fire" TargetMode="External"/><Relationship Id="rId10" Type="http://schemas.openxmlformats.org/officeDocument/2006/relationships/hyperlink" Target="https://aonsrd.com/Starship_WeaponProperties.aspx?ItemName=Ramming" TargetMode="External"/><Relationship Id="rId19" Type="http://schemas.openxmlformats.org/officeDocument/2006/relationships/hyperlink" Target="https://aonsrd.com/Starship_WeaponProperties.aspx?ItemName=Suspending" TargetMode="External"/><Relationship Id="rId4" Type="http://schemas.openxmlformats.org/officeDocument/2006/relationships/hyperlink" Target="https://aonsrd.com/Starship_WeaponProperties.aspx?ItemName=Broad%20Arc" TargetMode="External"/><Relationship Id="rId9" Type="http://schemas.openxmlformats.org/officeDocument/2006/relationships/hyperlink" Target="https://aonsrd.com/Starship_WeaponProperties.aspx?ItemName=Orbital" TargetMode="External"/><Relationship Id="rId14" Type="http://schemas.openxmlformats.org/officeDocument/2006/relationships/hyperlink" Target="https://aonsrd.com/Starship_WeaponProperties.aspx?ItemName=Ramming" TargetMode="External"/><Relationship Id="rId22" Type="http://schemas.openxmlformats.org/officeDocument/2006/relationships/hyperlink" Target="https://aonsrd.com/Starship_WeaponProperties.aspx?ItemName=Gravity%20Well" TargetMode="External"/><Relationship Id="rId27" Type="http://schemas.openxmlformats.org/officeDocument/2006/relationships/hyperlink" Target="https://aonsrd.com/Starship_WeaponProperties.aspx?ItemName=Limited%20Fire" TargetMode="External"/><Relationship Id="rId30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aonsrd.com/Starship_WeaponProperties.aspx?ItemName=Torque" TargetMode="External"/><Relationship Id="rId18" Type="http://schemas.openxmlformats.org/officeDocument/2006/relationships/hyperlink" Target="https://aonsrd.com/Starship_WeaponProperties.aspx?ItemName=Broad%20Arc" TargetMode="External"/><Relationship Id="rId26" Type="http://schemas.openxmlformats.org/officeDocument/2006/relationships/hyperlink" Target="https://aonsrd.com/Starship_WeaponProperties.aspx?ItemName=Gravity%20Well" TargetMode="External"/><Relationship Id="rId3" Type="http://schemas.openxmlformats.org/officeDocument/2006/relationships/hyperlink" Target="https://aonsrd.com/Starship_WeaponProperties.aspx?ItemName=Irradiate" TargetMode="External"/><Relationship Id="rId21" Type="http://schemas.openxmlformats.org/officeDocument/2006/relationships/hyperlink" Target="https://aonsrd.com/Starship_WeaponProperties.aspx?ItemName=Suspending" TargetMode="External"/><Relationship Id="rId34" Type="http://schemas.openxmlformats.org/officeDocument/2006/relationships/drawing" Target="../drawings/drawing9.xml"/><Relationship Id="rId7" Type="http://schemas.openxmlformats.org/officeDocument/2006/relationships/hyperlink" Target="https://aonsrd.com/Starship_WeaponProperties.aspx?ItemName=Buster" TargetMode="External"/><Relationship Id="rId12" Type="http://schemas.openxmlformats.org/officeDocument/2006/relationships/hyperlink" Target="https://aonsrd.com/Starship_WeaponProperties.aspx?ItemName=Ramming" TargetMode="External"/><Relationship Id="rId17" Type="http://schemas.openxmlformats.org/officeDocument/2006/relationships/hyperlink" Target="https://aonsrd.com/Starship_WeaponProperties.aspx?ItemName=Numbing" TargetMode="External"/><Relationship Id="rId25" Type="http://schemas.openxmlformats.org/officeDocument/2006/relationships/hyperlink" Target="https://aonsrd.com/Starship_WeaponProperties.aspx?ItemName=Nav-Scram" TargetMode="External"/><Relationship Id="rId33" Type="http://schemas.openxmlformats.org/officeDocument/2006/relationships/hyperlink" Target="https://aonsrd.com/Starship_WeaponProperties.aspx?ItemName=Limited%20Fire" TargetMode="External"/><Relationship Id="rId2" Type="http://schemas.openxmlformats.org/officeDocument/2006/relationships/hyperlink" Target="https://aonsrd.com/Starship_WeaponProperties.aspx?ItemName=Ripper" TargetMode="External"/><Relationship Id="rId16" Type="http://schemas.openxmlformats.org/officeDocument/2006/relationships/hyperlink" Target="https://aonsrd.com/Starship_WeaponProperties.aspx?ItemName=Teleportation" TargetMode="External"/><Relationship Id="rId20" Type="http://schemas.openxmlformats.org/officeDocument/2006/relationships/hyperlink" Target="https://aonsrd.com/Starship_WeaponProperties.aspx?ItemName=Immobilize" TargetMode="External"/><Relationship Id="rId29" Type="http://schemas.openxmlformats.org/officeDocument/2006/relationships/hyperlink" Target="https://aonsrd.com/Starship_WeaponProperties.aspx?ItemName=Anchoring" TargetMode="External"/><Relationship Id="rId1" Type="http://schemas.openxmlformats.org/officeDocument/2006/relationships/hyperlink" Target="https://aonsrd.com/Starship_WeaponProperties.aspx?ItemName=Force%20Field" TargetMode="External"/><Relationship Id="rId6" Type="http://schemas.openxmlformats.org/officeDocument/2006/relationships/hyperlink" Target="https://aonsrd.com/Starship_WeaponProperties.aspx?ItemName=Tractor%20Beam" TargetMode="External"/><Relationship Id="rId11" Type="http://schemas.openxmlformats.org/officeDocument/2006/relationships/hyperlink" Target="https://aonsrd.com/Starship_WeaponProperties.aspx?ItemName=Orbital" TargetMode="External"/><Relationship Id="rId24" Type="http://schemas.openxmlformats.org/officeDocument/2006/relationships/hyperlink" Target="https://aonsrd.com/Starship_WeaponProperties.aspx?ItemName=Hacking" TargetMode="External"/><Relationship Id="rId32" Type="http://schemas.openxmlformats.org/officeDocument/2006/relationships/hyperlink" Target="https://aonsrd.com/Starship_WeaponProperties.aspx?ItemName=Limited%20Fire" TargetMode="External"/><Relationship Id="rId5" Type="http://schemas.openxmlformats.org/officeDocument/2006/relationships/hyperlink" Target="https://aonsrd.com/Starship_WeaponProperties.aspx?ItemName=Broad%20Arc" TargetMode="External"/><Relationship Id="rId15" Type="http://schemas.openxmlformats.org/officeDocument/2006/relationships/hyperlink" Target="https://aonsrd.com/Starship_WeaponProperties.aspx?ItemName=Scatterscan" TargetMode="External"/><Relationship Id="rId23" Type="http://schemas.openxmlformats.org/officeDocument/2006/relationships/hyperlink" Target="https://aonsrd.com/Starship_WeaponProperties.aspx?ItemName=Line" TargetMode="External"/><Relationship Id="rId28" Type="http://schemas.openxmlformats.org/officeDocument/2006/relationships/hyperlink" Target="https://aonsrd.com/Starship_WeaponProperties.aspx?ItemName=Ripper" TargetMode="External"/><Relationship Id="rId10" Type="http://schemas.openxmlformats.org/officeDocument/2006/relationships/hyperlink" Target="https://aonsrd.com/Starship_WeaponProperties.aspx?ItemName=Point" TargetMode="External"/><Relationship Id="rId19" Type="http://schemas.openxmlformats.org/officeDocument/2006/relationships/hyperlink" Target="https://aonsrd.com/Starship_WeaponProperties.aspx?ItemName=Rail" TargetMode="External"/><Relationship Id="rId31" Type="http://schemas.openxmlformats.org/officeDocument/2006/relationships/hyperlink" Target="https://aonsrd.com/Starship_WeaponProperties.aspx?ItemName=Limited%20Fire" TargetMode="External"/><Relationship Id="rId4" Type="http://schemas.openxmlformats.org/officeDocument/2006/relationships/hyperlink" Target="https://aonsrd.com/Starship_WeaponProperties.aspx?ItemName=Tractor%20Beam" TargetMode="External"/><Relationship Id="rId9" Type="http://schemas.openxmlformats.org/officeDocument/2006/relationships/hyperlink" Target="https://aonsrd.com/Starship_WeaponProperties.aspx?ItemName=Array" TargetMode="External"/><Relationship Id="rId14" Type="http://schemas.openxmlformats.org/officeDocument/2006/relationships/hyperlink" Target="https://aonsrd.com/Starship_WeaponProperties.aspx?ItemName=Sustained" TargetMode="External"/><Relationship Id="rId22" Type="http://schemas.openxmlformats.org/officeDocument/2006/relationships/hyperlink" Target="https://aonsrd.com/Starship_WeaponProperties.aspx?ItemName=Jamming" TargetMode="External"/><Relationship Id="rId27" Type="http://schemas.openxmlformats.org/officeDocument/2006/relationships/hyperlink" Target="https://aonsrd.com/Starship_WeaponProperties.aspx?ItemName=Ripper" TargetMode="External"/><Relationship Id="rId30" Type="http://schemas.openxmlformats.org/officeDocument/2006/relationships/hyperlink" Target="https://aonsrd.com/Starship_WeaponProperties.aspx?ItemName=Limited%20Fire" TargetMode="External"/><Relationship Id="rId8" Type="http://schemas.openxmlformats.org/officeDocument/2006/relationships/hyperlink" Target="https://aonsrd.com/Starship_WeaponProperties.aspx?ItemName=EMP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aonsrd.com/Starship_WeaponProperties.aspx?ItemName=EMP" TargetMode="External"/><Relationship Id="rId13" Type="http://schemas.openxmlformats.org/officeDocument/2006/relationships/hyperlink" Target="https://aonsrd.com/Starship_WeaponProperties.aspx?ItemName=Vortex" TargetMode="External"/><Relationship Id="rId18" Type="http://schemas.openxmlformats.org/officeDocument/2006/relationships/hyperlink" Target="https://aonsrd.com/Starship_WeaponProperties.aspx?ItemName=Anchoring" TargetMode="External"/><Relationship Id="rId3" Type="http://schemas.openxmlformats.org/officeDocument/2006/relationships/hyperlink" Target="https://aonsrd.com/Starship_WeaponProperties.aspx?ItemName=Ramming" TargetMode="External"/><Relationship Id="rId21" Type="http://schemas.openxmlformats.org/officeDocument/2006/relationships/hyperlink" Target="https://aonsrd.com/Starship_WeaponProperties.aspx?ItemName=Limited%20Fire" TargetMode="External"/><Relationship Id="rId7" Type="http://schemas.openxmlformats.org/officeDocument/2006/relationships/hyperlink" Target="https://aonsrd.com/Starship_WeaponProperties.aspx?ItemName=Buster" TargetMode="External"/><Relationship Id="rId12" Type="http://schemas.openxmlformats.org/officeDocument/2006/relationships/hyperlink" Target="https://aonsrd.com/Starship_WeaponProperties.aspx?ItemName=Irradiate" TargetMode="External"/><Relationship Id="rId17" Type="http://schemas.openxmlformats.org/officeDocument/2006/relationships/hyperlink" Target="https://aonsrd.com/Starship_WeaponProperties.aspx?ItemName=Ripper" TargetMode="External"/><Relationship Id="rId2" Type="http://schemas.openxmlformats.org/officeDocument/2006/relationships/hyperlink" Target="https://aonsrd.com/Starship_WeaponProperties.aspx?ItemName=Tractor%20Beam" TargetMode="External"/><Relationship Id="rId16" Type="http://schemas.openxmlformats.org/officeDocument/2006/relationships/hyperlink" Target="https://aonsrd.com/Starship_WeaponProperties.aspx?ItemName=Nav-Scram" TargetMode="External"/><Relationship Id="rId20" Type="http://schemas.openxmlformats.org/officeDocument/2006/relationships/hyperlink" Target="https://aonsrd.com/Starship_WeaponProperties.aspx?ItemName=Limited%20Fire" TargetMode="External"/><Relationship Id="rId1" Type="http://schemas.openxmlformats.org/officeDocument/2006/relationships/hyperlink" Target="https://aonsrd.com/Starship_WeaponProperties.aspx?ItemName=Tractor%20Beam" TargetMode="External"/><Relationship Id="rId6" Type="http://schemas.openxmlformats.org/officeDocument/2006/relationships/hyperlink" Target="https://aonsrd.com/Starship_WeaponProperties.aspx?ItemName=Rail" TargetMode="External"/><Relationship Id="rId11" Type="http://schemas.openxmlformats.org/officeDocument/2006/relationships/hyperlink" Target="https://aonsrd.com/Starship_WeaponProperties.aspx?ItemName=Line" TargetMode="External"/><Relationship Id="rId5" Type="http://schemas.openxmlformats.org/officeDocument/2006/relationships/hyperlink" Target="https://aonsrd.com/Starship_WeaponProperties.aspx?ItemName=Redirect" TargetMode="External"/><Relationship Id="rId15" Type="http://schemas.openxmlformats.org/officeDocument/2006/relationships/hyperlink" Target="https://aonsrd.com/Starship_WeaponProperties.aspx?ItemName=Hacking" TargetMode="External"/><Relationship Id="rId23" Type="http://schemas.openxmlformats.org/officeDocument/2006/relationships/drawing" Target="../drawings/drawing10.xml"/><Relationship Id="rId10" Type="http://schemas.openxmlformats.org/officeDocument/2006/relationships/hyperlink" Target="https://aonsrd.com/Starship_WeaponProperties.aspx?ItemName=Orbital" TargetMode="External"/><Relationship Id="rId19" Type="http://schemas.openxmlformats.org/officeDocument/2006/relationships/hyperlink" Target="https://aonsrd.com/Starship_WeaponProperties.aspx?ItemName=Limited%20Fire" TargetMode="External"/><Relationship Id="rId4" Type="http://schemas.openxmlformats.org/officeDocument/2006/relationships/hyperlink" Target="https://aonsrd.com/Starship_WeaponProperties.aspx?ItemName=Teleportation" TargetMode="External"/><Relationship Id="rId9" Type="http://schemas.openxmlformats.org/officeDocument/2006/relationships/hyperlink" Target="https://aonsrd.com/Starship_WeaponProperties.aspx?ItemName=Numbing" TargetMode="External"/><Relationship Id="rId14" Type="http://schemas.openxmlformats.org/officeDocument/2006/relationships/hyperlink" Target="https://aonsrd.com/Starship_WeaponProperties.aspx?ItemName=Gravity%20Well" TargetMode="External"/><Relationship Id="rId22" Type="http://schemas.openxmlformats.org/officeDocument/2006/relationships/hyperlink" Target="https://aonsrd.com/Starship_WeaponProperties.aspx?ItemName=Limited%20F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A2" sqref="A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9.5">
      <c r="A2" s="3" t="s">
        <v>5</v>
      </c>
      <c r="B2" s="1">
        <v>1</v>
      </c>
      <c r="C2" s="1" t="s">
        <v>6</v>
      </c>
      <c r="D2" s="1" t="s">
        <v>6</v>
      </c>
      <c r="E2" s="4" t="s">
        <v>7</v>
      </c>
    </row>
    <row r="3" spans="1:5" ht="49.5">
      <c r="A3" s="5" t="s">
        <v>8</v>
      </c>
      <c r="B3" s="2">
        <v>2</v>
      </c>
      <c r="C3" s="2" t="s">
        <v>6</v>
      </c>
      <c r="D3" s="2" t="s">
        <v>6</v>
      </c>
      <c r="E3" s="6" t="s">
        <v>9</v>
      </c>
    </row>
    <row r="4" spans="1:5" ht="49.5">
      <c r="A4" s="3" t="s">
        <v>10</v>
      </c>
      <c r="B4" s="1">
        <v>3</v>
      </c>
      <c r="C4" s="1" t="s">
        <v>6</v>
      </c>
      <c r="D4" s="1" t="s">
        <v>6</v>
      </c>
      <c r="E4" s="4" t="s">
        <v>11</v>
      </c>
    </row>
    <row r="5" spans="1:5" ht="49.5">
      <c r="A5" s="5" t="s">
        <v>12</v>
      </c>
      <c r="B5" s="2">
        <v>4</v>
      </c>
      <c r="C5" s="2" t="s">
        <v>6</v>
      </c>
      <c r="D5" s="2" t="s">
        <v>6</v>
      </c>
      <c r="E5" s="6" t="s">
        <v>13</v>
      </c>
    </row>
    <row r="6" spans="1:5" ht="49.5">
      <c r="A6" s="3" t="s">
        <v>14</v>
      </c>
      <c r="B6" s="1">
        <v>5</v>
      </c>
      <c r="C6" s="1" t="s">
        <v>6</v>
      </c>
      <c r="D6" s="1" t="s">
        <v>15</v>
      </c>
      <c r="E6" s="4" t="s">
        <v>16</v>
      </c>
    </row>
    <row r="7" spans="1:5" ht="49.5">
      <c r="A7" s="5" t="s">
        <v>17</v>
      </c>
      <c r="B7" s="2">
        <v>6</v>
      </c>
      <c r="C7" s="2" t="s">
        <v>6</v>
      </c>
      <c r="D7" s="2" t="s">
        <v>15</v>
      </c>
      <c r="E7" s="6" t="s">
        <v>18</v>
      </c>
    </row>
    <row r="8" spans="1:5" ht="49.5">
      <c r="A8" s="3" t="s">
        <v>19</v>
      </c>
      <c r="B8" s="1">
        <v>7</v>
      </c>
      <c r="C8" s="1" t="s">
        <v>6</v>
      </c>
      <c r="D8" s="1" t="s">
        <v>15</v>
      </c>
      <c r="E8" s="4" t="s">
        <v>20</v>
      </c>
    </row>
    <row r="9" spans="1:5" ht="49.5">
      <c r="A9" s="5" t="s">
        <v>21</v>
      </c>
      <c r="B9" s="2">
        <v>8</v>
      </c>
      <c r="C9" s="2" t="s">
        <v>6</v>
      </c>
      <c r="D9" s="2" t="s">
        <v>15</v>
      </c>
      <c r="E9" s="6" t="s">
        <v>22</v>
      </c>
    </row>
    <row r="10" spans="1:5" ht="66">
      <c r="A10" s="3" t="s">
        <v>23</v>
      </c>
      <c r="B10" s="1">
        <v>9</v>
      </c>
      <c r="C10" s="1" t="s">
        <v>6</v>
      </c>
      <c r="D10" s="1" t="s">
        <v>24</v>
      </c>
      <c r="E10" s="4" t="s">
        <v>25</v>
      </c>
    </row>
    <row r="11" spans="1:5" ht="66">
      <c r="A11" s="5" t="s">
        <v>26</v>
      </c>
      <c r="B11" s="2">
        <v>10</v>
      </c>
      <c r="C11" s="2" t="s">
        <v>6</v>
      </c>
      <c r="D11" s="2" t="s">
        <v>24</v>
      </c>
      <c r="E11" s="6" t="s">
        <v>27</v>
      </c>
    </row>
    <row r="12" spans="1:5" ht="66">
      <c r="A12" s="3" t="s">
        <v>28</v>
      </c>
      <c r="B12" s="1">
        <v>11</v>
      </c>
      <c r="C12" s="1" t="s">
        <v>6</v>
      </c>
      <c r="D12" s="1" t="s">
        <v>24</v>
      </c>
      <c r="E12" s="4" t="s">
        <v>29</v>
      </c>
    </row>
    <row r="13" spans="1:5" ht="66">
      <c r="A13" s="5" t="s">
        <v>30</v>
      </c>
      <c r="B13" s="2">
        <v>12</v>
      </c>
      <c r="C13" s="2" t="s">
        <v>6</v>
      </c>
      <c r="D13" s="2" t="s">
        <v>31</v>
      </c>
      <c r="E13" s="6" t="s">
        <v>32</v>
      </c>
    </row>
    <row r="14" spans="1:5" ht="66">
      <c r="A14" s="3" t="s">
        <v>33</v>
      </c>
      <c r="B14" s="1">
        <v>13</v>
      </c>
      <c r="C14" s="1" t="s">
        <v>6</v>
      </c>
      <c r="D14" s="1" t="s">
        <v>31</v>
      </c>
      <c r="E14" s="4" t="s">
        <v>34</v>
      </c>
    </row>
    <row r="15" spans="1:5" ht="66">
      <c r="A15" s="5" t="s">
        <v>35</v>
      </c>
      <c r="B15" s="2">
        <v>14</v>
      </c>
      <c r="C15" s="2" t="s">
        <v>6</v>
      </c>
      <c r="D15" s="2" t="s">
        <v>31</v>
      </c>
      <c r="E15" s="6" t="s">
        <v>36</v>
      </c>
    </row>
    <row r="16" spans="1:5" ht="66.75" thickBot="1">
      <c r="A16" s="7" t="s">
        <v>37</v>
      </c>
      <c r="B16" s="8">
        <v>15</v>
      </c>
      <c r="C16" s="8" t="s">
        <v>6</v>
      </c>
      <c r="D16" s="8" t="s">
        <v>38</v>
      </c>
      <c r="E16" s="9" t="s">
        <v>39</v>
      </c>
    </row>
  </sheetData>
  <hyperlinks>
    <hyperlink ref="A2" r:id="rId1" display="https://aonsrd.com/Starship_Armor.aspx?ID=1" xr:uid="{6B98A3A4-885F-446E-9D29-74B9DBFF5C81}"/>
    <hyperlink ref="A3" r:id="rId2" display="https://aonsrd.com/Starship_Armor.aspx?ID=2" xr:uid="{B15D878D-9BE3-4AC7-8744-827D90AEBB56}"/>
    <hyperlink ref="A4" r:id="rId3" display="https://aonsrd.com/Starship_Armor.aspx?ID=3" xr:uid="{65439693-86F5-4420-A917-59F1D4A48ADE}"/>
    <hyperlink ref="A5" r:id="rId4" display="https://aonsrd.com/Starship_Armor.aspx?ID=4" xr:uid="{1DB6E415-CEB7-40D0-9575-1DA5E9C59F1E}"/>
    <hyperlink ref="A6" r:id="rId5" display="https://aonsrd.com/Starship_Armor.aspx?ID=5" xr:uid="{2A8FD51D-00BE-4159-8173-B983356DF0A5}"/>
    <hyperlink ref="A7" r:id="rId6" display="https://aonsrd.com/Starship_Armor.aspx?ID=6" xr:uid="{187368E2-7884-4E0C-9898-46C7FF6E9F3C}"/>
    <hyperlink ref="A8" r:id="rId7" display="https://aonsrd.com/Starship_Armor.aspx?ID=7" xr:uid="{92E93289-2A32-4FCD-BBFB-03FB69B93CD2}"/>
    <hyperlink ref="A9" r:id="rId8" display="https://aonsrd.com/Starship_Armor.aspx?ID=8" xr:uid="{35A67846-3C5D-4248-A5E6-4D88DC3B9150}"/>
    <hyperlink ref="A10" r:id="rId9" display="https://aonsrd.com/Starship_Armor.aspx?ID=9" xr:uid="{09A25EBF-3686-4AE5-A46F-492C67E37D3D}"/>
    <hyperlink ref="A11" r:id="rId10" display="https://aonsrd.com/Starship_Armor.aspx?ID=10" xr:uid="{2AAA1D6C-680F-4CE4-B098-EAD61F41F358}"/>
    <hyperlink ref="A12" r:id="rId11" display="https://aonsrd.com/Starship_Armor.aspx?ID=11" xr:uid="{C838BB26-0D71-48E0-B9F8-A2A649A595F0}"/>
    <hyperlink ref="A13" r:id="rId12" display="https://aonsrd.com/Starship_Armor.aspx?ID=12" xr:uid="{56B6C32B-A784-4821-82D6-1007887B63A0}"/>
    <hyperlink ref="A14" r:id="rId13" display="https://aonsrd.com/Starship_Armor.aspx?ID=13" xr:uid="{EDDA40CA-BA01-41A8-B9E9-D1BEDA90454E}"/>
    <hyperlink ref="A15" r:id="rId14" display="https://aonsrd.com/Starship_Armor.aspx?ID=14" xr:uid="{ED6EB1B8-F87A-44CF-8112-E859F9C174BA}"/>
    <hyperlink ref="A16" r:id="rId15" display="https://aonsrd.com/Starship_Armor.aspx?ID=15" xr:uid="{C2AE3CF5-7B59-4CCB-B3AC-92345ED864F2}"/>
  </hyperlinks>
  <pageMargins left="0.7" right="0.7" top="0.75" bottom="0.75" header="0.3" footer="0.3"/>
  <pageSetup orientation="portrait" horizontalDpi="300" verticalDpi="300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3CE3-2C60-4C0C-A0A7-45432AE1A47D}">
  <dimension ref="A1:E23"/>
  <sheetViews>
    <sheetView tabSelected="1" topLeftCell="A15" workbookViewId="0">
      <selection activeCell="J18" sqref="J1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.75">
      <c r="A2" s="3" t="s">
        <v>40</v>
      </c>
      <c r="B2" s="1" t="s">
        <v>6</v>
      </c>
      <c r="C2" s="1">
        <v>8</v>
      </c>
      <c r="D2" s="1" t="s">
        <v>6</v>
      </c>
      <c r="E2" s="4">
        <v>2</v>
      </c>
    </row>
    <row r="3" spans="1:5" ht="45.75">
      <c r="A3" s="5" t="s">
        <v>41</v>
      </c>
      <c r="B3" s="2" t="s">
        <v>6</v>
      </c>
      <c r="C3" s="2">
        <v>16</v>
      </c>
      <c r="D3" s="2" t="s">
        <v>6</v>
      </c>
      <c r="E3" s="6">
        <v>3</v>
      </c>
    </row>
    <row r="4" spans="1:5" ht="45.75">
      <c r="A4" s="3" t="s">
        <v>42</v>
      </c>
      <c r="B4" s="1" t="s">
        <v>6</v>
      </c>
      <c r="C4" s="1">
        <v>24</v>
      </c>
      <c r="D4" s="1" t="s">
        <v>6</v>
      </c>
      <c r="E4" s="4">
        <v>4</v>
      </c>
    </row>
    <row r="5" spans="1:5" ht="45.75">
      <c r="A5" s="5" t="s">
        <v>43</v>
      </c>
      <c r="B5" s="2" t="s">
        <v>6</v>
      </c>
      <c r="C5" s="2">
        <v>32</v>
      </c>
      <c r="D5" s="2" t="s">
        <v>6</v>
      </c>
      <c r="E5" s="6">
        <v>5</v>
      </c>
    </row>
    <row r="6" spans="1:5" ht="45.75">
      <c r="A6" s="3" t="s">
        <v>44</v>
      </c>
      <c r="B6" s="1" t="s">
        <v>6</v>
      </c>
      <c r="C6" s="1">
        <v>40</v>
      </c>
      <c r="D6" s="1" t="s">
        <v>6</v>
      </c>
      <c r="E6" s="4">
        <v>6</v>
      </c>
    </row>
    <row r="7" spans="1:5" ht="45.75">
      <c r="A7" s="5" t="s">
        <v>45</v>
      </c>
      <c r="B7" s="2" t="s">
        <v>6</v>
      </c>
      <c r="C7" s="2">
        <v>52</v>
      </c>
      <c r="D7" s="2" t="s">
        <v>46</v>
      </c>
      <c r="E7" s="6">
        <v>8</v>
      </c>
    </row>
    <row r="8" spans="1:5" ht="45.75">
      <c r="A8" s="3" t="s">
        <v>47</v>
      </c>
      <c r="B8" s="1" t="s">
        <v>6</v>
      </c>
      <c r="C8" s="1">
        <v>64</v>
      </c>
      <c r="D8" s="1" t="s">
        <v>46</v>
      </c>
      <c r="E8" s="4">
        <v>10</v>
      </c>
    </row>
    <row r="9" spans="1:5" ht="45.75">
      <c r="A9" s="5" t="s">
        <v>48</v>
      </c>
      <c r="B9" s="2" t="s">
        <v>6</v>
      </c>
      <c r="C9" s="2">
        <v>76</v>
      </c>
      <c r="D9" s="2" t="s">
        <v>46</v>
      </c>
      <c r="E9" s="6">
        <v>12</v>
      </c>
    </row>
    <row r="10" spans="1:5" ht="45.75">
      <c r="A10" s="3" t="s">
        <v>49</v>
      </c>
      <c r="B10" s="1" t="s">
        <v>6</v>
      </c>
      <c r="C10" s="1">
        <v>88</v>
      </c>
      <c r="D10" s="1" t="s">
        <v>46</v>
      </c>
      <c r="E10" s="4">
        <v>13</v>
      </c>
    </row>
    <row r="11" spans="1:5" ht="60.75">
      <c r="A11" s="5" t="s">
        <v>50</v>
      </c>
      <c r="B11" s="2" t="s">
        <v>6</v>
      </c>
      <c r="C11" s="2">
        <v>100</v>
      </c>
      <c r="D11" s="2" t="s">
        <v>46</v>
      </c>
      <c r="E11" s="6">
        <v>14</v>
      </c>
    </row>
    <row r="12" spans="1:5" ht="60.75">
      <c r="A12" s="3" t="s">
        <v>51</v>
      </c>
      <c r="B12" s="1" t="s">
        <v>6</v>
      </c>
      <c r="C12" s="1">
        <v>120</v>
      </c>
      <c r="D12" s="1" t="s">
        <v>52</v>
      </c>
      <c r="E12" s="4">
        <v>16</v>
      </c>
    </row>
    <row r="13" spans="1:5" ht="60.75">
      <c r="A13" s="5" t="s">
        <v>53</v>
      </c>
      <c r="B13" s="2" t="s">
        <v>6</v>
      </c>
      <c r="C13" s="2">
        <v>140</v>
      </c>
      <c r="D13" s="2" t="s">
        <v>52</v>
      </c>
      <c r="E13" s="6">
        <v>17</v>
      </c>
    </row>
    <row r="14" spans="1:5" ht="60.75">
      <c r="A14" s="3" t="s">
        <v>54</v>
      </c>
      <c r="B14" s="1" t="s">
        <v>6</v>
      </c>
      <c r="C14" s="1">
        <v>160</v>
      </c>
      <c r="D14" s="1" t="s">
        <v>52</v>
      </c>
      <c r="E14" s="4">
        <v>19</v>
      </c>
    </row>
    <row r="15" spans="1:5" ht="60.75">
      <c r="A15" s="5" t="s">
        <v>55</v>
      </c>
      <c r="B15" s="2" t="s">
        <v>6</v>
      </c>
      <c r="C15" s="2">
        <v>180</v>
      </c>
      <c r="D15" s="2" t="s">
        <v>52</v>
      </c>
      <c r="E15" s="6">
        <v>21</v>
      </c>
    </row>
    <row r="16" spans="1:5" ht="60.75">
      <c r="A16" s="3" t="s">
        <v>56</v>
      </c>
      <c r="B16" s="1" t="s">
        <v>6</v>
      </c>
      <c r="C16" s="1">
        <v>200</v>
      </c>
      <c r="D16" s="1" t="s">
        <v>52</v>
      </c>
      <c r="E16" s="4">
        <v>22</v>
      </c>
    </row>
    <row r="17" spans="1:5" ht="60.75">
      <c r="A17" s="5" t="s">
        <v>57</v>
      </c>
      <c r="B17" s="2" t="s">
        <v>6</v>
      </c>
      <c r="C17" s="2">
        <v>240</v>
      </c>
      <c r="D17" s="2" t="s">
        <v>58</v>
      </c>
      <c r="E17" s="6">
        <v>24</v>
      </c>
    </row>
    <row r="18" spans="1:5" ht="60.75">
      <c r="A18" s="3" t="s">
        <v>59</v>
      </c>
      <c r="B18" s="1" t="s">
        <v>6</v>
      </c>
      <c r="C18" s="1">
        <v>280</v>
      </c>
      <c r="D18" s="1" t="s">
        <v>58</v>
      </c>
      <c r="E18" s="4">
        <v>27</v>
      </c>
    </row>
    <row r="19" spans="1:5" ht="60.75">
      <c r="A19" s="5" t="s">
        <v>60</v>
      </c>
      <c r="B19" s="2" t="s">
        <v>6</v>
      </c>
      <c r="C19" s="2">
        <v>320</v>
      </c>
      <c r="D19" s="2" t="s">
        <v>58</v>
      </c>
      <c r="E19" s="6">
        <v>29</v>
      </c>
    </row>
    <row r="20" spans="1:5" ht="60.75">
      <c r="A20" s="3" t="s">
        <v>61</v>
      </c>
      <c r="B20" s="1" t="s">
        <v>6</v>
      </c>
      <c r="C20" s="1">
        <v>360</v>
      </c>
      <c r="D20" s="1" t="s">
        <v>58</v>
      </c>
      <c r="E20" s="4">
        <v>31</v>
      </c>
    </row>
    <row r="21" spans="1:5" ht="60.75">
      <c r="A21" s="5" t="s">
        <v>62</v>
      </c>
      <c r="B21" s="2" t="s">
        <v>6</v>
      </c>
      <c r="C21" s="2">
        <v>400</v>
      </c>
      <c r="D21" s="2" t="s">
        <v>58</v>
      </c>
      <c r="E21" s="6">
        <v>34</v>
      </c>
    </row>
    <row r="22" spans="1:5" ht="60.75">
      <c r="A22" s="3" t="s">
        <v>63</v>
      </c>
      <c r="B22" s="1" t="s">
        <v>6</v>
      </c>
      <c r="C22" s="1">
        <v>460</v>
      </c>
      <c r="D22" s="1" t="s">
        <v>64</v>
      </c>
      <c r="E22" s="4">
        <v>38</v>
      </c>
    </row>
    <row r="23" spans="1:5" ht="60.75">
      <c r="A23" s="10" t="s">
        <v>65</v>
      </c>
      <c r="B23" s="11" t="s">
        <v>6</v>
      </c>
      <c r="C23" s="11">
        <v>520</v>
      </c>
      <c r="D23" s="11" t="s">
        <v>66</v>
      </c>
      <c r="E23" s="12">
        <v>45</v>
      </c>
    </row>
  </sheetData>
  <hyperlinks>
    <hyperlink ref="A2" r:id="rId1" display="https://aonsrd.com/Starship_Armor.aspx?ID=17" xr:uid="{16824EAF-D942-41C9-BDE6-DBE521BF209D}"/>
    <hyperlink ref="A3" r:id="rId2" display="https://aonsrd.com/Starship_Armor.aspx?ID=18" xr:uid="{D8957425-D13D-49CE-9574-45E805A6E3D3}"/>
    <hyperlink ref="A4" r:id="rId3" display="https://aonsrd.com/Starship_Armor.aspx?ID=19" xr:uid="{46B52F65-29BA-4984-B26F-E916F7568EFA}"/>
    <hyperlink ref="A5" r:id="rId4" display="https://aonsrd.com/Starship_Armor.aspx?ID=20" xr:uid="{4DFB02FB-EA50-4EA0-91E5-096855B1D033}"/>
    <hyperlink ref="A6" r:id="rId5" display="https://aonsrd.com/Starship_Armor.aspx?ID=21" xr:uid="{023B6F13-4EB5-4EEE-A1BA-E48EC3A96075}"/>
    <hyperlink ref="A7" r:id="rId6" display="https://aonsrd.com/Starship_Armor.aspx?ID=22" xr:uid="{5B6A46E2-1EB8-4AAD-929B-8B7B218ECADB}"/>
    <hyperlink ref="A8" r:id="rId7" display="https://aonsrd.com/Starship_Armor.aspx?ID=23" xr:uid="{3C25BE79-F2F3-45BE-A723-4730015C2573}"/>
    <hyperlink ref="A9" r:id="rId8" display="https://aonsrd.com/Starship_Armor.aspx?ID=24" xr:uid="{629835AA-3140-4F23-9599-F464D99D70B1}"/>
    <hyperlink ref="A10" r:id="rId9" display="https://aonsrd.com/Starship_Armor.aspx?ID=25" xr:uid="{31D4FF69-33C6-4F30-8988-A812A55F989A}"/>
    <hyperlink ref="A11" r:id="rId10" display="https://aonsrd.com/Starship_Armor.aspx?ID=26" xr:uid="{CDCF1A0F-6E38-4FC6-BBD7-552D9E50325D}"/>
    <hyperlink ref="A12" r:id="rId11" display="https://aonsrd.com/Starship_Armor.aspx?ID=27" xr:uid="{C23312C5-962C-4801-81B7-6A447DC74DC2}"/>
    <hyperlink ref="A13" r:id="rId12" display="https://aonsrd.com/Starship_Armor.aspx?ID=28" xr:uid="{0F99B7AC-BDBC-4C7B-9B76-E9CC22EDA7CF}"/>
    <hyperlink ref="A14" r:id="rId13" display="https://aonsrd.com/Starship_Armor.aspx?ID=29" xr:uid="{1FC96105-C036-43BF-AE93-03B293979750}"/>
    <hyperlink ref="A15" r:id="rId14" display="https://aonsrd.com/Starship_Armor.aspx?ID=30" xr:uid="{55BB0F54-B697-4A3B-A714-93CA46B6F315}"/>
    <hyperlink ref="A16" r:id="rId15" display="https://aonsrd.com/Starship_Armor.aspx?ID=31" xr:uid="{F5A55969-0BBA-4E15-9BBD-8DCFE6DAA45A}"/>
    <hyperlink ref="A17" r:id="rId16" display="https://aonsrd.com/Starship_Armor.aspx?ID=32" xr:uid="{C0F3D434-CE8A-4E36-B8FA-415E256A1643}"/>
    <hyperlink ref="A18" r:id="rId17" display="https://aonsrd.com/Starship_Armor.aspx?ID=33" xr:uid="{AE2503BA-DB33-4D58-B186-3B96CB70D3AF}"/>
    <hyperlink ref="A19" r:id="rId18" display="https://aonsrd.com/Starship_Armor.aspx?ID=34" xr:uid="{776C5720-F28E-4546-ADE1-9E9566B04DBD}"/>
    <hyperlink ref="A20" r:id="rId19" display="https://aonsrd.com/Starship_Armor.aspx?ID=35" xr:uid="{30EB927D-8E9F-4259-AFC5-413CBB5B6891}"/>
    <hyperlink ref="A21" r:id="rId20" display="https://aonsrd.com/Starship_Armor.aspx?ID=36" xr:uid="{BD2AAF98-B1A6-4D6F-B4D2-15A80B89FCDE}"/>
    <hyperlink ref="A22" r:id="rId21" display="https://aonsrd.com/Starship_Armor.aspx?ID=37" xr:uid="{0AFB19EF-C24B-4736-B1C3-61CC63426F43}"/>
    <hyperlink ref="A23" r:id="rId22" display="https://aonsrd.com/Starship_Armor.aspx?ID=38" xr:uid="{00F5CFD5-F566-4F7E-A694-7FA4D8D474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225B-7BFF-4FE3-A9FD-3C532D0B21D7}">
  <dimension ref="A1:C6"/>
  <sheetViews>
    <sheetView workbookViewId="0">
      <selection activeCell="H3" sqref="H3"/>
    </sheetView>
  </sheetViews>
  <sheetFormatPr defaultRowHeight="15"/>
  <sheetData>
    <row r="1" spans="1:3">
      <c r="A1" t="s">
        <v>0</v>
      </c>
      <c r="B1" t="s">
        <v>67</v>
      </c>
      <c r="C1" t="s">
        <v>4</v>
      </c>
    </row>
    <row r="2" spans="1:3" ht="49.5">
      <c r="A2" s="15" t="s">
        <v>68</v>
      </c>
      <c r="B2" s="13">
        <v>0.1</v>
      </c>
      <c r="C2" s="4" t="s">
        <v>9</v>
      </c>
    </row>
    <row r="3" spans="1:3" ht="49.5">
      <c r="A3" s="16" t="s">
        <v>69</v>
      </c>
      <c r="B3" s="14">
        <v>0.2</v>
      </c>
      <c r="C3" s="6" t="s">
        <v>11</v>
      </c>
    </row>
    <row r="4" spans="1:3" ht="49.5">
      <c r="A4" s="15" t="s">
        <v>70</v>
      </c>
      <c r="B4" s="13">
        <v>0.3</v>
      </c>
      <c r="C4" s="4" t="s">
        <v>13</v>
      </c>
    </row>
    <row r="5" spans="1:3" ht="49.5">
      <c r="A5" s="16" t="s">
        <v>71</v>
      </c>
      <c r="B5" s="14">
        <v>0.4</v>
      </c>
      <c r="C5" s="6" t="s">
        <v>16</v>
      </c>
    </row>
    <row r="6" spans="1:3" ht="50.25" thickBot="1">
      <c r="A6" s="17" t="s">
        <v>72</v>
      </c>
      <c r="B6" s="18">
        <v>0.5</v>
      </c>
      <c r="C6" s="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D78D-CC04-4210-872E-B0CCE5B232EA}">
  <dimension ref="A1:C6"/>
  <sheetViews>
    <sheetView workbookViewId="0">
      <selection activeCell="A3" sqref="A3"/>
    </sheetView>
  </sheetViews>
  <sheetFormatPr defaultRowHeight="15"/>
  <sheetData>
    <row r="1" spans="1:3">
      <c r="A1" t="s">
        <v>0</v>
      </c>
      <c r="B1" t="s">
        <v>74</v>
      </c>
      <c r="C1" t="s">
        <v>4</v>
      </c>
    </row>
    <row r="2" spans="1:3" ht="49.5">
      <c r="A2" s="15" t="s">
        <v>75</v>
      </c>
      <c r="B2" s="1" t="s">
        <v>7</v>
      </c>
      <c r="C2" s="4" t="s">
        <v>9</v>
      </c>
    </row>
    <row r="3" spans="1:3" ht="49.5">
      <c r="A3" s="16" t="s">
        <v>76</v>
      </c>
      <c r="B3" s="2" t="s">
        <v>9</v>
      </c>
      <c r="C3" s="6" t="s">
        <v>77</v>
      </c>
    </row>
    <row r="4" spans="1:3" ht="49.5">
      <c r="A4" s="15" t="s">
        <v>78</v>
      </c>
      <c r="B4" s="1" t="s">
        <v>11</v>
      </c>
      <c r="C4" s="4" t="s">
        <v>79</v>
      </c>
    </row>
    <row r="5" spans="1:3" ht="49.5">
      <c r="A5" s="16" t="s">
        <v>80</v>
      </c>
      <c r="B5" s="2" t="s">
        <v>77</v>
      </c>
      <c r="C5" s="6" t="s">
        <v>18</v>
      </c>
    </row>
    <row r="6" spans="1:3" ht="50.25" thickBot="1">
      <c r="A6" s="17" t="s">
        <v>81</v>
      </c>
      <c r="B6" s="8" t="s">
        <v>13</v>
      </c>
      <c r="C6" s="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2E64-5579-41A0-B057-08674817F0D0}">
  <dimension ref="A1:E30"/>
  <sheetViews>
    <sheetView workbookViewId="0">
      <selection activeCell="A2" sqref="A2"/>
    </sheetView>
  </sheetViews>
  <sheetFormatPr defaultRowHeight="15"/>
  <sheetData>
    <row r="1" spans="1:5">
      <c r="A1" t="s">
        <v>0</v>
      </c>
      <c r="B1" t="s">
        <v>82</v>
      </c>
      <c r="C1" t="s">
        <v>83</v>
      </c>
      <c r="D1" t="s">
        <v>84</v>
      </c>
      <c r="E1" t="s">
        <v>4</v>
      </c>
    </row>
    <row r="2" spans="1:5" ht="49.5">
      <c r="A2" s="15" t="s">
        <v>85</v>
      </c>
      <c r="B2" s="1">
        <v>0</v>
      </c>
      <c r="C2" s="1">
        <v>0</v>
      </c>
      <c r="D2" s="1">
        <v>0</v>
      </c>
      <c r="E2" s="4">
        <v>0</v>
      </c>
    </row>
    <row r="3" spans="1:5" ht="49.5">
      <c r="A3" s="16" t="s">
        <v>86</v>
      </c>
      <c r="B3" s="2">
        <v>1</v>
      </c>
      <c r="C3" s="2">
        <v>1</v>
      </c>
      <c r="D3" s="2">
        <v>10</v>
      </c>
      <c r="E3" s="6">
        <v>1</v>
      </c>
    </row>
    <row r="4" spans="1:5" ht="49.5">
      <c r="A4" s="15" t="s">
        <v>87</v>
      </c>
      <c r="B4" s="1">
        <f>1/1</f>
        <v>1</v>
      </c>
      <c r="C4" s="1">
        <v>2</v>
      </c>
      <c r="D4" s="1">
        <v>10</v>
      </c>
      <c r="E4" s="4">
        <v>2</v>
      </c>
    </row>
    <row r="5" spans="1:5" ht="33">
      <c r="A5" s="16" t="s">
        <v>88</v>
      </c>
      <c r="B5" s="2">
        <f>1/1/1</f>
        <v>1</v>
      </c>
      <c r="C5" s="2">
        <v>3</v>
      </c>
      <c r="D5" s="2">
        <v>10</v>
      </c>
      <c r="E5" s="6">
        <v>3</v>
      </c>
    </row>
    <row r="6" spans="1:5" ht="49.5">
      <c r="A6" s="15" t="s">
        <v>89</v>
      </c>
      <c r="B6" s="1">
        <f>1/1/1/1</f>
        <v>1</v>
      </c>
      <c r="C6" s="1">
        <v>4</v>
      </c>
      <c r="D6" s="1">
        <v>10</v>
      </c>
      <c r="E6" s="4">
        <v>4</v>
      </c>
    </row>
    <row r="7" spans="1:5" ht="49.5">
      <c r="A7" s="16" t="s">
        <v>90</v>
      </c>
      <c r="B7" s="2">
        <v>2</v>
      </c>
      <c r="C7" s="2">
        <v>1</v>
      </c>
      <c r="D7" s="2">
        <v>15</v>
      </c>
      <c r="E7" s="6">
        <v>4</v>
      </c>
    </row>
    <row r="8" spans="1:5" ht="49.5">
      <c r="A8" s="15" t="s">
        <v>91</v>
      </c>
      <c r="B8" s="1">
        <f>2/2</f>
        <v>1</v>
      </c>
      <c r="C8" s="1">
        <v>2</v>
      </c>
      <c r="D8" s="1">
        <v>15</v>
      </c>
      <c r="E8" s="4">
        <v>8</v>
      </c>
    </row>
    <row r="9" spans="1:5" ht="33">
      <c r="A9" s="16" t="s">
        <v>92</v>
      </c>
      <c r="B9" s="2">
        <f>2/2/2</f>
        <v>0.5</v>
      </c>
      <c r="C9" s="2">
        <v>3</v>
      </c>
      <c r="D9" s="2">
        <v>15</v>
      </c>
      <c r="E9" s="6">
        <v>12</v>
      </c>
    </row>
    <row r="10" spans="1:5" ht="49.5">
      <c r="A10" s="15" t="s">
        <v>93</v>
      </c>
      <c r="B10" s="1">
        <f>2/2/2/2</f>
        <v>0.25</v>
      </c>
      <c r="C10" s="1">
        <v>4</v>
      </c>
      <c r="D10" s="1">
        <v>15</v>
      </c>
      <c r="E10" s="4">
        <v>16</v>
      </c>
    </row>
    <row r="11" spans="1:5" ht="49.5">
      <c r="A11" s="16" t="s">
        <v>94</v>
      </c>
      <c r="B11" s="2">
        <v>3</v>
      </c>
      <c r="C11" s="2">
        <v>1</v>
      </c>
      <c r="D11" s="2">
        <v>20</v>
      </c>
      <c r="E11" s="6">
        <v>9</v>
      </c>
    </row>
    <row r="12" spans="1:5" ht="49.5">
      <c r="A12" s="15" t="s">
        <v>95</v>
      </c>
      <c r="B12" s="1">
        <f>3/3</f>
        <v>1</v>
      </c>
      <c r="C12" s="1">
        <v>2</v>
      </c>
      <c r="D12" s="1">
        <v>20</v>
      </c>
      <c r="E12" s="4">
        <v>18</v>
      </c>
    </row>
    <row r="13" spans="1:5" ht="33">
      <c r="A13" s="16" t="s">
        <v>96</v>
      </c>
      <c r="B13" s="2">
        <f>3/3/3</f>
        <v>0.33333333333333331</v>
      </c>
      <c r="C13" s="2">
        <v>3</v>
      </c>
      <c r="D13" s="2">
        <v>20</v>
      </c>
      <c r="E13" s="6">
        <v>27</v>
      </c>
    </row>
    <row r="14" spans="1:5" ht="49.5">
      <c r="A14" s="15" t="s">
        <v>97</v>
      </c>
      <c r="B14" s="1">
        <f>3/3/3/3</f>
        <v>0.1111111111111111</v>
      </c>
      <c r="C14" s="1">
        <v>4</v>
      </c>
      <c r="D14" s="1">
        <v>20</v>
      </c>
      <c r="E14" s="4">
        <v>36</v>
      </c>
    </row>
    <row r="15" spans="1:5" ht="49.5">
      <c r="A15" s="16" t="s">
        <v>98</v>
      </c>
      <c r="B15" s="2">
        <v>4</v>
      </c>
      <c r="C15" s="2">
        <v>1</v>
      </c>
      <c r="D15" s="2">
        <v>25</v>
      </c>
      <c r="E15" s="6">
        <v>16</v>
      </c>
    </row>
    <row r="16" spans="1:5" ht="49.5">
      <c r="A16" s="15" t="s">
        <v>99</v>
      </c>
      <c r="B16" s="1">
        <f>4/4</f>
        <v>1</v>
      </c>
      <c r="C16" s="1">
        <v>2</v>
      </c>
      <c r="D16" s="1">
        <v>25</v>
      </c>
      <c r="E16" s="4">
        <v>32</v>
      </c>
    </row>
    <row r="17" spans="1:5" ht="33">
      <c r="A17" s="16" t="s">
        <v>100</v>
      </c>
      <c r="B17" s="2">
        <f>4/4/4</f>
        <v>0.25</v>
      </c>
      <c r="C17" s="2">
        <v>3</v>
      </c>
      <c r="D17" s="2">
        <v>25</v>
      </c>
      <c r="E17" s="6">
        <v>48</v>
      </c>
    </row>
    <row r="18" spans="1:5" ht="49.5">
      <c r="A18" s="15" t="s">
        <v>101</v>
      </c>
      <c r="B18" s="1">
        <v>5</v>
      </c>
      <c r="C18" s="1">
        <v>1</v>
      </c>
      <c r="D18" s="1">
        <v>30</v>
      </c>
      <c r="E18" s="4">
        <v>25</v>
      </c>
    </row>
    <row r="19" spans="1:5" ht="49.5">
      <c r="A19" s="16" t="s">
        <v>102</v>
      </c>
      <c r="B19" s="2">
        <f>5/5</f>
        <v>1</v>
      </c>
      <c r="C19" s="2">
        <v>2</v>
      </c>
      <c r="D19" s="2">
        <v>30</v>
      </c>
      <c r="E19" s="6">
        <v>50</v>
      </c>
    </row>
    <row r="20" spans="1:5" ht="33">
      <c r="A20" s="15" t="s">
        <v>103</v>
      </c>
      <c r="B20" s="1">
        <f>5/5/5</f>
        <v>0.2</v>
      </c>
      <c r="C20" s="1">
        <v>3</v>
      </c>
      <c r="D20" s="1">
        <v>30</v>
      </c>
      <c r="E20" s="4">
        <v>75</v>
      </c>
    </row>
    <row r="21" spans="1:5" ht="49.5">
      <c r="A21" s="16" t="s">
        <v>104</v>
      </c>
      <c r="B21" s="2">
        <v>6</v>
      </c>
      <c r="C21" s="2">
        <v>1</v>
      </c>
      <c r="D21" s="2">
        <v>35</v>
      </c>
      <c r="E21" s="6">
        <v>36</v>
      </c>
    </row>
    <row r="22" spans="1:5" ht="49.5">
      <c r="A22" s="15" t="s">
        <v>105</v>
      </c>
      <c r="B22" s="1">
        <f>6/6</f>
        <v>1</v>
      </c>
      <c r="C22" s="1">
        <v>2</v>
      </c>
      <c r="D22" s="1">
        <v>35</v>
      </c>
      <c r="E22" s="4">
        <v>72</v>
      </c>
    </row>
    <row r="23" spans="1:5" ht="49.5">
      <c r="A23" s="16" t="s">
        <v>106</v>
      </c>
      <c r="B23" s="2">
        <v>7</v>
      </c>
      <c r="C23" s="2">
        <v>1</v>
      </c>
      <c r="D23" s="2">
        <v>40</v>
      </c>
      <c r="E23" s="6">
        <v>49</v>
      </c>
    </row>
    <row r="24" spans="1:5" ht="49.5">
      <c r="A24" s="15" t="s">
        <v>107</v>
      </c>
      <c r="B24" s="1">
        <f>7/7</f>
        <v>1</v>
      </c>
      <c r="C24" s="1">
        <v>2</v>
      </c>
      <c r="D24" s="1">
        <v>40</v>
      </c>
      <c r="E24" s="4">
        <v>98</v>
      </c>
    </row>
    <row r="25" spans="1:5" ht="49.5">
      <c r="A25" s="16" t="s">
        <v>108</v>
      </c>
      <c r="B25" s="2">
        <v>8</v>
      </c>
      <c r="C25" s="2">
        <v>1</v>
      </c>
      <c r="D25" s="2">
        <v>45</v>
      </c>
      <c r="E25" s="6">
        <v>64</v>
      </c>
    </row>
    <row r="26" spans="1:5" ht="49.5">
      <c r="A26" s="15" t="s">
        <v>109</v>
      </c>
      <c r="B26" s="1">
        <f>8/8</f>
        <v>1</v>
      </c>
      <c r="C26" s="1">
        <v>2</v>
      </c>
      <c r="D26" s="1">
        <v>45</v>
      </c>
      <c r="E26" s="4">
        <v>128</v>
      </c>
    </row>
    <row r="27" spans="1:5" ht="49.5">
      <c r="A27" s="16" t="s">
        <v>110</v>
      </c>
      <c r="B27" s="2">
        <v>9</v>
      </c>
      <c r="C27" s="2">
        <v>1</v>
      </c>
      <c r="D27" s="2">
        <v>50</v>
      </c>
      <c r="E27" s="6">
        <v>81</v>
      </c>
    </row>
    <row r="28" spans="1:5" ht="49.5">
      <c r="A28" s="15" t="s">
        <v>111</v>
      </c>
      <c r="B28" s="1">
        <f>9/9</f>
        <v>1</v>
      </c>
      <c r="C28" s="1">
        <v>2</v>
      </c>
      <c r="D28" s="1">
        <v>50</v>
      </c>
      <c r="E28" s="4">
        <v>162</v>
      </c>
    </row>
    <row r="29" spans="1:5" ht="49.5">
      <c r="A29" s="16" t="s">
        <v>112</v>
      </c>
      <c r="B29" s="2">
        <v>10</v>
      </c>
      <c r="C29" s="2">
        <v>1</v>
      </c>
      <c r="D29" s="2">
        <v>55</v>
      </c>
      <c r="E29" s="6">
        <v>100</v>
      </c>
    </row>
    <row r="30" spans="1:5" ht="50.25" thickBot="1">
      <c r="A30" s="17" t="s">
        <v>113</v>
      </c>
      <c r="B30" s="8">
        <f>10/10</f>
        <v>1</v>
      </c>
      <c r="C30" s="8">
        <v>2</v>
      </c>
      <c r="D30" s="8">
        <v>55</v>
      </c>
      <c r="E30" s="9">
        <v>200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BD0C-7F68-4226-BABC-E1855E6C424D}">
  <dimension ref="A1:B4"/>
  <sheetViews>
    <sheetView workbookViewId="0">
      <selection activeCell="E7" sqref="E7"/>
    </sheetView>
  </sheetViews>
  <sheetFormatPr defaultRowHeight="15"/>
  <cols>
    <col min="1" max="1" width="20.42578125" customWidth="1"/>
  </cols>
  <sheetData>
    <row r="1" spans="1:2">
      <c r="A1" t="s">
        <v>0</v>
      </c>
      <c r="B1" t="s">
        <v>4</v>
      </c>
    </row>
    <row r="2" spans="1:2">
      <c r="A2" t="s">
        <v>114</v>
      </c>
      <c r="B2">
        <v>0</v>
      </c>
    </row>
    <row r="3" spans="1:2">
      <c r="A3" t="s">
        <v>115</v>
      </c>
      <c r="B3">
        <v>2</v>
      </c>
    </row>
    <row r="4" spans="1:2">
      <c r="A4" t="s">
        <v>116</v>
      </c>
      <c r="B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3810-8880-4144-8FA9-CB7CAE294889}">
  <dimension ref="A1:D16"/>
  <sheetViews>
    <sheetView workbookViewId="0">
      <selection activeCell="A3" sqref="A3"/>
    </sheetView>
  </sheetViews>
  <sheetFormatPr defaultRowHeight="15"/>
  <sheetData>
    <row r="1" spans="1:4">
      <c r="A1" t="s">
        <v>0</v>
      </c>
      <c r="B1" t="s">
        <v>117</v>
      </c>
      <c r="C1" t="s">
        <v>84</v>
      </c>
      <c r="D1" t="s">
        <v>4</v>
      </c>
    </row>
    <row r="2" spans="1:4" ht="49.5">
      <c r="A2" s="15" t="s">
        <v>118</v>
      </c>
      <c r="B2" s="1">
        <v>1</v>
      </c>
      <c r="C2" s="1">
        <v>1</v>
      </c>
      <c r="D2" s="4">
        <v>2</v>
      </c>
    </row>
    <row r="3" spans="1:4" ht="49.5">
      <c r="A3" s="16" t="s">
        <v>119</v>
      </c>
      <c r="B3" s="2">
        <v>2</v>
      </c>
      <c r="C3" s="2">
        <v>1</v>
      </c>
      <c r="D3" s="6">
        <v>3</v>
      </c>
    </row>
    <row r="4" spans="1:4" ht="49.5">
      <c r="A4" s="15" t="s">
        <v>120</v>
      </c>
      <c r="B4" s="1">
        <v>3</v>
      </c>
      <c r="C4" s="1">
        <v>2</v>
      </c>
      <c r="D4" s="4">
        <v>4</v>
      </c>
    </row>
    <row r="5" spans="1:4" ht="49.5">
      <c r="A5" s="16" t="s">
        <v>121</v>
      </c>
      <c r="B5" s="2">
        <v>4</v>
      </c>
      <c r="C5" s="2">
        <v>3</v>
      </c>
      <c r="D5" s="6">
        <v>6</v>
      </c>
    </row>
    <row r="6" spans="1:4" ht="49.5">
      <c r="A6" s="15" t="s">
        <v>122</v>
      </c>
      <c r="B6" s="1">
        <v>5</v>
      </c>
      <c r="C6" s="1">
        <v>4</v>
      </c>
      <c r="D6" s="4">
        <v>8</v>
      </c>
    </row>
    <row r="7" spans="1:4" ht="49.5">
      <c r="A7" s="16" t="s">
        <v>123</v>
      </c>
      <c r="B7" s="2">
        <v>6</v>
      </c>
      <c r="C7" s="2">
        <v>5</v>
      </c>
      <c r="D7" s="6">
        <v>11</v>
      </c>
    </row>
    <row r="8" spans="1:4" ht="49.5">
      <c r="A8" s="15" t="s">
        <v>124</v>
      </c>
      <c r="B8" s="1">
        <v>7</v>
      </c>
      <c r="C8" s="1">
        <v>7</v>
      </c>
      <c r="D8" s="4">
        <v>14</v>
      </c>
    </row>
    <row r="9" spans="1:4" ht="49.5">
      <c r="A9" s="16" t="s">
        <v>125</v>
      </c>
      <c r="B9" s="2">
        <v>8</v>
      </c>
      <c r="C9" s="2">
        <v>9</v>
      </c>
      <c r="D9" s="6">
        <v>18</v>
      </c>
    </row>
    <row r="10" spans="1:4" ht="49.5">
      <c r="A10" s="15" t="s">
        <v>126</v>
      </c>
      <c r="B10" s="1">
        <v>9</v>
      </c>
      <c r="C10" s="1">
        <v>11</v>
      </c>
      <c r="D10" s="4">
        <v>22</v>
      </c>
    </row>
    <row r="11" spans="1:4" ht="49.5">
      <c r="A11" s="16" t="s">
        <v>127</v>
      </c>
      <c r="B11" s="2">
        <v>10</v>
      </c>
      <c r="C11" s="2">
        <v>13</v>
      </c>
      <c r="D11" s="6">
        <v>27</v>
      </c>
    </row>
    <row r="12" spans="1:4" ht="49.5">
      <c r="A12" s="15" t="s">
        <v>128</v>
      </c>
      <c r="B12" s="1">
        <v>11</v>
      </c>
      <c r="C12" s="1">
        <v>16</v>
      </c>
      <c r="D12" s="4">
        <v>33</v>
      </c>
    </row>
    <row r="13" spans="1:4" ht="49.5">
      <c r="A13" s="16" t="s">
        <v>129</v>
      </c>
      <c r="B13" s="2">
        <v>12</v>
      </c>
      <c r="C13" s="2">
        <v>20</v>
      </c>
      <c r="D13" s="6">
        <v>40</v>
      </c>
    </row>
    <row r="14" spans="1:4" ht="49.5">
      <c r="A14" s="15" t="s">
        <v>130</v>
      </c>
      <c r="B14" s="1">
        <v>13</v>
      </c>
      <c r="C14" s="1">
        <v>25</v>
      </c>
      <c r="D14" s="4">
        <v>50</v>
      </c>
    </row>
    <row r="15" spans="1:4" ht="49.5">
      <c r="A15" s="16" t="s">
        <v>131</v>
      </c>
      <c r="B15" s="2">
        <v>14</v>
      </c>
      <c r="C15" s="2">
        <v>32</v>
      </c>
      <c r="D15" s="6">
        <v>65</v>
      </c>
    </row>
    <row r="16" spans="1:4" ht="50.25" thickBot="1">
      <c r="A16" s="17" t="s">
        <v>132</v>
      </c>
      <c r="B16" s="8">
        <v>15</v>
      </c>
      <c r="C16" s="8">
        <v>45</v>
      </c>
      <c r="D16" s="9">
        <v>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0030-4415-4AC1-8DA3-24C1280EE451}">
  <dimension ref="A1:E6"/>
  <sheetViews>
    <sheetView workbookViewId="0">
      <selection activeCell="C1" sqref="C1"/>
    </sheetView>
  </sheetViews>
  <sheetFormatPr defaultRowHeight="15"/>
  <cols>
    <col min="3" max="3" width="15" customWidth="1"/>
    <col min="4" max="4" width="16.85546875" customWidth="1"/>
  </cols>
  <sheetData>
    <row r="1" spans="1:5">
      <c r="A1" t="s">
        <v>0</v>
      </c>
      <c r="B1" t="s">
        <v>133</v>
      </c>
      <c r="C1" t="s">
        <v>84</v>
      </c>
      <c r="D1" t="s">
        <v>134</v>
      </c>
      <c r="E1" t="s">
        <v>4</v>
      </c>
    </row>
    <row r="2" spans="1:5" ht="49.5">
      <c r="A2" s="15" t="s">
        <v>135</v>
      </c>
      <c r="B2" s="1">
        <v>1</v>
      </c>
      <c r="C2" s="1">
        <v>75</v>
      </c>
      <c r="D2" s="1" t="s">
        <v>6</v>
      </c>
      <c r="E2" s="4" t="s">
        <v>9</v>
      </c>
    </row>
    <row r="3" spans="1:5" ht="49.5">
      <c r="A3" s="16" t="s">
        <v>136</v>
      </c>
      <c r="B3" s="2">
        <v>2</v>
      </c>
      <c r="C3" s="2">
        <v>100</v>
      </c>
      <c r="D3" s="2" t="s">
        <v>137</v>
      </c>
      <c r="E3" s="6" t="s">
        <v>13</v>
      </c>
    </row>
    <row r="4" spans="1:5" ht="49.5">
      <c r="A4" s="15" t="s">
        <v>138</v>
      </c>
      <c r="B4" s="1">
        <v>3</v>
      </c>
      <c r="C4" s="1">
        <v>150</v>
      </c>
      <c r="D4" s="1" t="s">
        <v>139</v>
      </c>
      <c r="E4" s="4" t="s">
        <v>73</v>
      </c>
    </row>
    <row r="5" spans="1:5" ht="49.5">
      <c r="A5" s="16" t="s">
        <v>140</v>
      </c>
      <c r="B5" s="2">
        <v>4</v>
      </c>
      <c r="C5" s="2">
        <v>175</v>
      </c>
      <c r="D5" s="2" t="s">
        <v>139</v>
      </c>
      <c r="E5" s="6" t="s">
        <v>22</v>
      </c>
    </row>
    <row r="6" spans="1:5" ht="50.25" thickBot="1">
      <c r="A6" s="17" t="s">
        <v>141</v>
      </c>
      <c r="B6" s="8">
        <v>5</v>
      </c>
      <c r="C6" s="8">
        <v>200</v>
      </c>
      <c r="D6" s="8" t="s">
        <v>142</v>
      </c>
      <c r="E6" s="9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3084-078E-4623-9400-6F0F7D754EF7}">
  <dimension ref="A1:C76"/>
  <sheetViews>
    <sheetView topLeftCell="A27" workbookViewId="0">
      <selection activeCell="A73" sqref="A73"/>
    </sheetView>
  </sheetViews>
  <sheetFormatPr defaultRowHeight="15"/>
  <cols>
    <col min="1" max="1" width="25.5703125" customWidth="1"/>
  </cols>
  <sheetData>
    <row r="1" spans="1:3">
      <c r="A1" t="s">
        <v>0</v>
      </c>
      <c r="B1" t="s">
        <v>84</v>
      </c>
      <c r="C1" t="s">
        <v>4</v>
      </c>
    </row>
    <row r="2" spans="1:3" ht="16.5">
      <c r="A2" t="s">
        <v>144</v>
      </c>
      <c r="B2" s="1">
        <v>5</v>
      </c>
      <c r="C2" s="4">
        <v>3</v>
      </c>
    </row>
    <row r="3" spans="1:3" ht="16.5">
      <c r="A3" t="s">
        <v>145</v>
      </c>
      <c r="B3" s="2">
        <v>5</v>
      </c>
      <c r="C3" s="6">
        <v>15</v>
      </c>
    </row>
    <row r="4" spans="1:3" ht="16.5">
      <c r="A4" t="s">
        <v>146</v>
      </c>
      <c r="B4" s="1">
        <v>4</v>
      </c>
      <c r="C4" s="4">
        <v>2</v>
      </c>
    </row>
    <row r="5" spans="1:3" ht="16.5">
      <c r="A5" t="s">
        <v>147</v>
      </c>
      <c r="B5" s="2">
        <v>1</v>
      </c>
      <c r="C5" s="6">
        <v>1</v>
      </c>
    </row>
    <row r="6" spans="1:3" ht="16.5">
      <c r="A6" t="s">
        <v>148</v>
      </c>
      <c r="B6" s="1">
        <v>1</v>
      </c>
      <c r="C6" s="4">
        <v>2</v>
      </c>
    </row>
    <row r="7" spans="1:3" ht="16.5">
      <c r="A7" t="s">
        <v>149</v>
      </c>
      <c r="B7" s="2">
        <v>20</v>
      </c>
      <c r="C7" s="6">
        <v>15</v>
      </c>
    </row>
    <row r="8" spans="1:3" ht="16.5">
      <c r="A8" t="s">
        <v>150</v>
      </c>
      <c r="B8" s="1">
        <v>2</v>
      </c>
      <c r="C8" s="4">
        <v>5</v>
      </c>
    </row>
    <row r="9" spans="1:3" ht="16.5">
      <c r="A9" t="s">
        <v>151</v>
      </c>
      <c r="B9" s="2">
        <v>5</v>
      </c>
      <c r="C9" s="6">
        <v>9</v>
      </c>
    </row>
    <row r="10" spans="1:3" ht="16.5">
      <c r="A10" t="s">
        <v>152</v>
      </c>
      <c r="B10" s="1">
        <v>0</v>
      </c>
      <c r="C10" s="4">
        <v>3</v>
      </c>
    </row>
    <row r="11" spans="1:3" ht="16.5">
      <c r="A11" t="s">
        <v>153</v>
      </c>
      <c r="B11" s="2">
        <v>5</v>
      </c>
      <c r="C11" s="6">
        <v>7</v>
      </c>
    </row>
    <row r="12" spans="1:3" ht="16.5">
      <c r="A12" t="s">
        <v>154</v>
      </c>
      <c r="B12" s="1">
        <v>5</v>
      </c>
      <c r="C12" s="4">
        <v>5</v>
      </c>
    </row>
    <row r="13" spans="1:3" ht="16.5">
      <c r="A13" t="s">
        <v>155</v>
      </c>
      <c r="B13" s="2">
        <v>5</v>
      </c>
      <c r="C13" s="6">
        <v>9</v>
      </c>
    </row>
    <row r="14" spans="1:3" ht="16.5">
      <c r="A14" t="s">
        <v>156</v>
      </c>
      <c r="B14" s="1">
        <v>5</v>
      </c>
      <c r="C14" s="4">
        <v>11</v>
      </c>
    </row>
    <row r="15" spans="1:3" ht="16.5">
      <c r="A15" t="s">
        <v>157</v>
      </c>
      <c r="B15" s="2">
        <v>1</v>
      </c>
      <c r="C15" s="6">
        <v>1</v>
      </c>
    </row>
    <row r="16" spans="1:3" ht="16.5">
      <c r="A16" t="s">
        <v>158</v>
      </c>
      <c r="B16" s="1">
        <v>0</v>
      </c>
      <c r="C16" s="4">
        <v>0</v>
      </c>
    </row>
    <row r="17" spans="1:3" ht="16.5">
      <c r="A17" t="s">
        <v>159</v>
      </c>
      <c r="B17" s="2">
        <v>5</v>
      </c>
      <c r="C17" s="6">
        <v>8</v>
      </c>
    </row>
    <row r="18" spans="1:3" ht="16.5">
      <c r="A18" t="s">
        <v>160</v>
      </c>
      <c r="B18" s="1">
        <v>3</v>
      </c>
      <c r="C18" s="4">
        <v>3</v>
      </c>
    </row>
    <row r="19" spans="1:3" ht="16.5">
      <c r="A19" t="s">
        <v>161</v>
      </c>
      <c r="B19" s="2">
        <v>5</v>
      </c>
      <c r="C19" s="6">
        <v>10</v>
      </c>
    </row>
    <row r="20" spans="1:3" ht="16.5">
      <c r="A20" t="s">
        <v>162</v>
      </c>
      <c r="B20" s="1">
        <v>1</v>
      </c>
      <c r="C20" s="4">
        <v>1</v>
      </c>
    </row>
    <row r="21" spans="1:3" ht="16.5">
      <c r="A21" t="s">
        <v>163</v>
      </c>
      <c r="B21" s="2">
        <v>2</v>
      </c>
      <c r="C21" s="6">
        <v>2</v>
      </c>
    </row>
    <row r="22" spans="1:3" ht="16.5">
      <c r="A22" t="s">
        <v>164</v>
      </c>
      <c r="B22" s="1">
        <v>10</v>
      </c>
      <c r="C22" s="4">
        <v>5</v>
      </c>
    </row>
    <row r="23" spans="1:3" ht="16.5">
      <c r="A23" t="s">
        <v>165</v>
      </c>
      <c r="B23" s="2">
        <v>3</v>
      </c>
      <c r="C23" s="6">
        <v>2</v>
      </c>
    </row>
    <row r="24" spans="1:3" ht="66">
      <c r="A24" t="s">
        <v>166</v>
      </c>
      <c r="B24" s="1" t="s">
        <v>167</v>
      </c>
      <c r="C24" s="4" t="s">
        <v>77</v>
      </c>
    </row>
    <row r="25" spans="1:3" ht="16.5">
      <c r="A25" t="s">
        <v>168</v>
      </c>
      <c r="B25" s="2">
        <v>0</v>
      </c>
      <c r="C25" s="6">
        <v>2</v>
      </c>
    </row>
    <row r="26" spans="1:3" ht="16.5">
      <c r="A26" t="s">
        <v>169</v>
      </c>
      <c r="B26" s="1">
        <v>1</v>
      </c>
      <c r="C26" s="4">
        <v>1</v>
      </c>
    </row>
    <row r="27" spans="1:3" ht="16.5">
      <c r="A27" t="s">
        <v>170</v>
      </c>
      <c r="B27" s="2">
        <v>15</v>
      </c>
      <c r="C27" s="6">
        <v>4</v>
      </c>
    </row>
    <row r="28" spans="1:3" ht="16.5">
      <c r="A28" t="s">
        <v>171</v>
      </c>
      <c r="B28" s="1">
        <v>40</v>
      </c>
      <c r="C28" s="4">
        <v>20</v>
      </c>
    </row>
    <row r="29" spans="1:3" ht="16.5">
      <c r="A29" t="s">
        <v>172</v>
      </c>
      <c r="B29" s="2">
        <v>5</v>
      </c>
      <c r="C29" s="6">
        <v>15</v>
      </c>
    </row>
    <row r="30" spans="1:3" ht="16.5">
      <c r="A30" t="s">
        <v>173</v>
      </c>
      <c r="B30" s="1">
        <v>15</v>
      </c>
      <c r="C30" s="4">
        <v>10</v>
      </c>
    </row>
    <row r="31" spans="1:3" ht="16.5">
      <c r="A31" t="s">
        <v>174</v>
      </c>
      <c r="B31" s="2">
        <v>15</v>
      </c>
      <c r="C31" s="6">
        <v>5</v>
      </c>
    </row>
    <row r="32" spans="1:3" ht="16.5">
      <c r="A32" t="s">
        <v>175</v>
      </c>
      <c r="B32" s="1">
        <v>10</v>
      </c>
      <c r="C32" s="4">
        <v>10</v>
      </c>
    </row>
    <row r="33" spans="1:3" ht="16.5">
      <c r="A33" t="s">
        <v>176</v>
      </c>
      <c r="B33" s="2">
        <v>5</v>
      </c>
      <c r="C33" s="6">
        <v>5</v>
      </c>
    </row>
    <row r="34" spans="1:3" ht="16.5">
      <c r="A34" t="s">
        <v>177</v>
      </c>
      <c r="B34" s="1">
        <v>2</v>
      </c>
      <c r="C34" s="4">
        <v>1</v>
      </c>
    </row>
    <row r="35" spans="1:3" ht="16.5">
      <c r="A35" t="s">
        <v>178</v>
      </c>
      <c r="B35" s="2">
        <v>0</v>
      </c>
      <c r="C35" s="6">
        <v>3</v>
      </c>
    </row>
    <row r="36" spans="1:3" ht="16.5">
      <c r="A36" t="s">
        <v>179</v>
      </c>
      <c r="B36" s="1">
        <v>4</v>
      </c>
      <c r="C36" s="4">
        <v>1</v>
      </c>
    </row>
    <row r="37" spans="1:3" ht="16.5">
      <c r="A37" t="s">
        <v>180</v>
      </c>
      <c r="B37" s="2">
        <v>5</v>
      </c>
      <c r="C37" s="6">
        <v>6</v>
      </c>
    </row>
    <row r="38" spans="1:3" ht="16.5">
      <c r="A38" t="s">
        <v>181</v>
      </c>
      <c r="B38" s="1">
        <v>10</v>
      </c>
      <c r="C38" s="4">
        <v>10</v>
      </c>
    </row>
    <row r="39" spans="1:3" ht="16.5">
      <c r="A39" t="s">
        <v>182</v>
      </c>
      <c r="B39" s="2">
        <v>10</v>
      </c>
      <c r="C39" s="6">
        <v>5</v>
      </c>
    </row>
    <row r="40" spans="1:3" ht="16.5">
      <c r="A40" t="s">
        <v>183</v>
      </c>
      <c r="B40" s="1">
        <v>1</v>
      </c>
      <c r="C40" s="4">
        <v>1</v>
      </c>
    </row>
    <row r="41" spans="1:3" ht="16.5">
      <c r="A41" t="s">
        <v>184</v>
      </c>
      <c r="B41" s="2">
        <v>4</v>
      </c>
      <c r="C41" s="6">
        <v>6</v>
      </c>
    </row>
    <row r="42" spans="1:3" ht="16.5">
      <c r="A42" t="s">
        <v>185</v>
      </c>
      <c r="B42" s="1">
        <v>30</v>
      </c>
      <c r="C42" s="4">
        <v>10</v>
      </c>
    </row>
    <row r="43" spans="1:3" ht="16.5">
      <c r="A43" t="s">
        <v>186</v>
      </c>
      <c r="B43" s="2">
        <v>2</v>
      </c>
      <c r="C43" s="6">
        <v>3</v>
      </c>
    </row>
    <row r="44" spans="1:3" ht="16.5">
      <c r="A44" t="s">
        <v>187</v>
      </c>
      <c r="B44" s="1">
        <v>5</v>
      </c>
      <c r="C44" s="4">
        <v>10</v>
      </c>
    </row>
    <row r="45" spans="1:3" ht="16.5">
      <c r="A45" t="s">
        <v>188</v>
      </c>
      <c r="B45" s="2">
        <v>0</v>
      </c>
      <c r="C45" s="6">
        <v>5</v>
      </c>
    </row>
    <row r="46" spans="1:3" ht="16.5">
      <c r="A46" t="s">
        <v>189</v>
      </c>
      <c r="B46" s="1">
        <v>1</v>
      </c>
      <c r="C46" s="4">
        <v>1</v>
      </c>
    </row>
    <row r="47" spans="1:3" ht="16.5">
      <c r="A47" t="s">
        <v>190</v>
      </c>
      <c r="B47" s="2">
        <v>40</v>
      </c>
      <c r="C47" s="6">
        <v>10</v>
      </c>
    </row>
    <row r="48" spans="1:3" ht="16.5">
      <c r="A48" t="s">
        <v>191</v>
      </c>
      <c r="B48" s="1">
        <v>10</v>
      </c>
      <c r="C48" s="4">
        <v>5</v>
      </c>
    </row>
    <row r="49" spans="1:3" ht="16.5">
      <c r="A49" t="s">
        <v>192</v>
      </c>
      <c r="B49" s="2">
        <v>2</v>
      </c>
      <c r="C49" s="6">
        <v>10</v>
      </c>
    </row>
    <row r="50" spans="1:3" ht="16.5">
      <c r="A50" t="s">
        <v>193</v>
      </c>
      <c r="B50" s="1">
        <v>5</v>
      </c>
      <c r="C50" s="4">
        <v>3</v>
      </c>
    </row>
    <row r="51" spans="1:3" ht="16.5">
      <c r="A51" t="s">
        <v>194</v>
      </c>
      <c r="B51" s="2">
        <v>15</v>
      </c>
      <c r="C51" s="6">
        <v>15</v>
      </c>
    </row>
    <row r="52" spans="1:3" ht="16.5">
      <c r="A52" t="s">
        <v>195</v>
      </c>
      <c r="B52" s="1">
        <v>4</v>
      </c>
      <c r="C52" s="4">
        <v>8</v>
      </c>
    </row>
    <row r="53" spans="1:3" ht="16.5">
      <c r="A53" t="s">
        <v>196</v>
      </c>
      <c r="B53" s="2">
        <v>1</v>
      </c>
      <c r="C53" s="6">
        <v>5</v>
      </c>
    </row>
    <row r="54" spans="1:3" ht="16.5">
      <c r="A54" t="s">
        <v>197</v>
      </c>
      <c r="B54" s="1">
        <v>1</v>
      </c>
      <c r="C54" s="4">
        <v>2</v>
      </c>
    </row>
    <row r="55" spans="1:3" ht="16.5">
      <c r="A55" t="s">
        <v>198</v>
      </c>
      <c r="B55" s="2">
        <v>0</v>
      </c>
      <c r="C55" s="6">
        <v>0</v>
      </c>
    </row>
    <row r="56" spans="1:3" ht="16.5">
      <c r="A56" t="s">
        <v>199</v>
      </c>
      <c r="B56" s="1">
        <v>0</v>
      </c>
      <c r="C56" s="4">
        <v>10</v>
      </c>
    </row>
    <row r="57" spans="1:3" ht="16.5">
      <c r="A57" t="s">
        <v>200</v>
      </c>
      <c r="B57" s="1">
        <v>10</v>
      </c>
      <c r="C57" s="4">
        <v>5</v>
      </c>
    </row>
    <row r="58" spans="1:3" ht="16.5">
      <c r="A58" t="s">
        <v>201</v>
      </c>
      <c r="B58" s="2">
        <v>0</v>
      </c>
      <c r="C58" s="6">
        <v>1</v>
      </c>
    </row>
    <row r="59" spans="1:3" ht="16.5">
      <c r="A59" t="s">
        <v>202</v>
      </c>
      <c r="B59" s="1">
        <v>3</v>
      </c>
      <c r="C59" s="4">
        <v>1</v>
      </c>
    </row>
    <row r="60" spans="1:3" ht="16.5">
      <c r="A60" t="s">
        <v>203</v>
      </c>
      <c r="B60" s="2">
        <v>1</v>
      </c>
      <c r="C60" s="6">
        <v>1</v>
      </c>
    </row>
    <row r="61" spans="1:3" ht="16.5">
      <c r="A61" t="s">
        <v>204</v>
      </c>
      <c r="B61" s="1">
        <v>2</v>
      </c>
      <c r="C61" s="4">
        <v>1</v>
      </c>
    </row>
    <row r="62" spans="1:3" ht="16.5">
      <c r="A62" t="s">
        <v>205</v>
      </c>
      <c r="B62" s="2">
        <v>7</v>
      </c>
      <c r="C62" s="6">
        <v>10</v>
      </c>
    </row>
    <row r="63" spans="1:3" ht="16.5">
      <c r="A63" t="s">
        <v>206</v>
      </c>
      <c r="B63" s="1">
        <v>2</v>
      </c>
      <c r="C63" s="4">
        <v>1</v>
      </c>
    </row>
    <row r="64" spans="1:3" ht="16.5">
      <c r="A64" t="s">
        <v>207</v>
      </c>
      <c r="B64" s="2">
        <v>2</v>
      </c>
      <c r="C64" s="6">
        <v>1</v>
      </c>
    </row>
    <row r="65" spans="1:3" ht="16.5">
      <c r="A65" t="s">
        <v>208</v>
      </c>
      <c r="B65" s="1">
        <v>10</v>
      </c>
      <c r="C65" s="4">
        <v>4</v>
      </c>
    </row>
    <row r="66" spans="1:3" ht="16.5">
      <c r="A66" t="s">
        <v>209</v>
      </c>
      <c r="B66" s="2">
        <v>10</v>
      </c>
      <c r="C66" s="6">
        <v>5</v>
      </c>
    </row>
    <row r="67" spans="1:3" ht="16.5">
      <c r="A67" t="s">
        <v>210</v>
      </c>
      <c r="B67" s="1">
        <v>4</v>
      </c>
      <c r="C67" s="4">
        <v>2</v>
      </c>
    </row>
    <row r="68" spans="1:3" ht="16.5">
      <c r="A68" t="s">
        <v>211</v>
      </c>
      <c r="B68" s="2">
        <v>3</v>
      </c>
      <c r="C68" s="6">
        <v>3</v>
      </c>
    </row>
    <row r="69" spans="1:3" ht="16.5">
      <c r="A69" t="s">
        <v>212</v>
      </c>
      <c r="B69" s="1">
        <v>2</v>
      </c>
      <c r="C69" s="4">
        <v>1</v>
      </c>
    </row>
    <row r="70" spans="1:3" ht="16.5">
      <c r="A70" t="s">
        <v>213</v>
      </c>
      <c r="B70" s="2">
        <v>2</v>
      </c>
      <c r="C70" s="6">
        <v>1</v>
      </c>
    </row>
    <row r="71" spans="1:3" ht="16.5">
      <c r="A71" t="s">
        <v>214</v>
      </c>
      <c r="B71" s="1">
        <v>3</v>
      </c>
      <c r="C71" s="4">
        <v>1</v>
      </c>
    </row>
    <row r="72" spans="1:3" ht="16.5">
      <c r="A72" t="s">
        <v>215</v>
      </c>
      <c r="B72" s="2">
        <v>10</v>
      </c>
      <c r="C72" s="6">
        <v>8</v>
      </c>
    </row>
    <row r="73" spans="1:3" ht="16.5">
      <c r="A73" t="s">
        <v>216</v>
      </c>
      <c r="B73" s="1">
        <v>0</v>
      </c>
      <c r="C73" s="4">
        <v>1</v>
      </c>
    </row>
    <row r="74" spans="1:3" ht="16.5">
      <c r="A74" t="s">
        <v>217</v>
      </c>
      <c r="B74" s="2">
        <v>5</v>
      </c>
      <c r="C74" s="6">
        <v>1</v>
      </c>
    </row>
    <row r="75" spans="1:3" ht="16.5">
      <c r="A75" t="s">
        <v>218</v>
      </c>
      <c r="B75" s="1">
        <v>3</v>
      </c>
      <c r="C75" s="4">
        <v>2</v>
      </c>
    </row>
    <row r="76" spans="1:3" ht="17.25" thickBot="1">
      <c r="A76" t="s">
        <v>219</v>
      </c>
      <c r="B76" s="11">
        <v>2</v>
      </c>
      <c r="C76" s="12">
        <v>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A6DB-EF24-492A-80AF-256EC2811806}">
  <dimension ref="A1:C34"/>
  <sheetViews>
    <sheetView workbookViewId="0">
      <selection activeCell="N36" sqref="N36"/>
    </sheetView>
  </sheetViews>
  <sheetFormatPr defaultRowHeight="15"/>
  <sheetData>
    <row r="1" spans="1:3">
      <c r="A1" t="s">
        <v>0</v>
      </c>
      <c r="B1" t="s">
        <v>84</v>
      </c>
      <c r="C1" t="s">
        <v>4</v>
      </c>
    </row>
    <row r="2" spans="1:3" ht="49.5">
      <c r="A2" s="3" t="s">
        <v>220</v>
      </c>
      <c r="B2" s="1">
        <v>5</v>
      </c>
      <c r="C2" s="4" t="s">
        <v>9</v>
      </c>
    </row>
    <row r="3" spans="1:3" ht="66">
      <c r="A3" s="5" t="s">
        <v>221</v>
      </c>
      <c r="B3" s="2">
        <v>0</v>
      </c>
      <c r="C3" s="6" t="s">
        <v>222</v>
      </c>
    </row>
    <row r="4" spans="1:3" ht="49.5">
      <c r="A4" s="3" t="s">
        <v>223</v>
      </c>
      <c r="B4" s="1">
        <v>0</v>
      </c>
      <c r="C4" s="4" t="s">
        <v>7</v>
      </c>
    </row>
    <row r="5" spans="1:3" ht="49.5">
      <c r="A5" s="5" t="s">
        <v>224</v>
      </c>
      <c r="B5" s="2">
        <v>5</v>
      </c>
      <c r="C5" s="6" t="s">
        <v>9</v>
      </c>
    </row>
    <row r="6" spans="1:3" ht="16.5">
      <c r="A6" s="3" t="s">
        <v>225</v>
      </c>
      <c r="B6" s="1">
        <v>1</v>
      </c>
      <c r="C6" s="4">
        <v>5</v>
      </c>
    </row>
    <row r="7" spans="1:3" ht="60">
      <c r="A7" s="3" t="s">
        <v>226</v>
      </c>
      <c r="B7" s="1">
        <v>0</v>
      </c>
      <c r="C7" s="4">
        <v>4</v>
      </c>
    </row>
    <row r="8" spans="1:3" ht="16.5">
      <c r="A8" s="5" t="s">
        <v>227</v>
      </c>
      <c r="B8" s="2">
        <v>5</v>
      </c>
      <c r="C8" s="6">
        <v>3</v>
      </c>
    </row>
    <row r="9" spans="1:3" ht="30">
      <c r="A9" s="3" t="s">
        <v>228</v>
      </c>
      <c r="B9" s="1">
        <v>5</v>
      </c>
      <c r="C9" s="4">
        <v>10</v>
      </c>
    </row>
    <row r="10" spans="1:3" ht="30">
      <c r="A10" s="5" t="s">
        <v>229</v>
      </c>
      <c r="B10" s="2">
        <v>0</v>
      </c>
      <c r="C10" s="6">
        <v>1</v>
      </c>
    </row>
    <row r="11" spans="1:3" ht="75">
      <c r="A11" s="5" t="s">
        <v>230</v>
      </c>
      <c r="B11" s="2">
        <v>300</v>
      </c>
      <c r="C11" s="6">
        <v>35</v>
      </c>
    </row>
    <row r="12" spans="1:3" ht="75">
      <c r="A12" s="3" t="s">
        <v>231</v>
      </c>
      <c r="B12" s="1">
        <v>600</v>
      </c>
      <c r="C12" s="4">
        <v>65</v>
      </c>
    </row>
    <row r="13" spans="1:3" ht="75">
      <c r="A13" s="5" t="s">
        <v>232</v>
      </c>
      <c r="B13" s="2">
        <v>400</v>
      </c>
      <c r="C13" s="6">
        <v>45</v>
      </c>
    </row>
    <row r="14" spans="1:3" ht="45">
      <c r="A14" s="3" t="s">
        <v>233</v>
      </c>
      <c r="B14" s="1">
        <v>10</v>
      </c>
      <c r="C14" s="4">
        <v>20</v>
      </c>
    </row>
    <row r="15" spans="1:3" ht="45">
      <c r="A15" s="5" t="s">
        <v>234</v>
      </c>
      <c r="B15" s="2">
        <v>20</v>
      </c>
      <c r="C15" s="6">
        <v>40</v>
      </c>
    </row>
    <row r="16" spans="1:3" ht="45">
      <c r="A16" s="3" t="s">
        <v>235</v>
      </c>
      <c r="B16" s="1">
        <v>30</v>
      </c>
      <c r="C16" s="4">
        <v>60</v>
      </c>
    </row>
    <row r="17" spans="1:3" ht="45">
      <c r="A17" s="5" t="s">
        <v>236</v>
      </c>
      <c r="B17" s="2">
        <v>40</v>
      </c>
      <c r="C17" s="6">
        <v>80</v>
      </c>
    </row>
    <row r="18" spans="1:3" ht="45">
      <c r="A18" s="3" t="s">
        <v>237</v>
      </c>
      <c r="B18" s="1">
        <v>50</v>
      </c>
      <c r="C18" s="4">
        <v>15</v>
      </c>
    </row>
    <row r="19" spans="1:3" ht="60">
      <c r="A19" s="5" t="s">
        <v>238</v>
      </c>
      <c r="B19" s="2">
        <v>0</v>
      </c>
      <c r="C19" s="6" t="s">
        <v>7</v>
      </c>
    </row>
    <row r="20" spans="1:3" ht="60">
      <c r="A20" s="3" t="s">
        <v>239</v>
      </c>
      <c r="B20" s="1">
        <v>0</v>
      </c>
      <c r="C20" s="4" t="s">
        <v>11</v>
      </c>
    </row>
    <row r="21" spans="1:3" ht="60">
      <c r="A21" s="5" t="s">
        <v>240</v>
      </c>
      <c r="B21" s="2">
        <v>0</v>
      </c>
      <c r="C21" s="6" t="s">
        <v>13</v>
      </c>
    </row>
    <row r="22" spans="1:3" ht="60">
      <c r="A22" s="3" t="s">
        <v>241</v>
      </c>
      <c r="B22" s="1">
        <v>0</v>
      </c>
      <c r="C22" s="4" t="s">
        <v>16</v>
      </c>
    </row>
    <row r="23" spans="1:3" ht="49.5">
      <c r="A23" s="5" t="s">
        <v>242</v>
      </c>
      <c r="B23" s="2">
        <v>5</v>
      </c>
      <c r="C23" s="6" t="s">
        <v>9</v>
      </c>
    </row>
    <row r="24" spans="1:3" ht="49.5">
      <c r="A24" s="3" t="s">
        <v>243</v>
      </c>
      <c r="B24" s="1">
        <v>0</v>
      </c>
      <c r="C24" s="4" t="s">
        <v>11</v>
      </c>
    </row>
    <row r="25" spans="1:3" ht="30">
      <c r="A25" s="5" t="s">
        <v>244</v>
      </c>
      <c r="B25" s="2">
        <v>15</v>
      </c>
      <c r="C25" s="6">
        <v>10</v>
      </c>
    </row>
    <row r="26" spans="1:3" ht="49.5">
      <c r="A26" s="5" t="s">
        <v>245</v>
      </c>
      <c r="B26" s="2">
        <v>5</v>
      </c>
      <c r="C26" s="6" t="s">
        <v>9</v>
      </c>
    </row>
    <row r="27" spans="1:3" ht="49.5">
      <c r="A27" s="3" t="s">
        <v>246</v>
      </c>
      <c r="B27" s="1">
        <v>0</v>
      </c>
      <c r="C27" s="4" t="s">
        <v>9</v>
      </c>
    </row>
    <row r="28" spans="1:3" ht="45">
      <c r="A28" s="3" t="s">
        <v>247</v>
      </c>
      <c r="B28" s="1">
        <v>0</v>
      </c>
      <c r="C28" s="4">
        <v>1</v>
      </c>
    </row>
    <row r="29" spans="1:3" ht="45">
      <c r="A29" s="5" t="s">
        <v>248</v>
      </c>
      <c r="B29" s="2">
        <v>0</v>
      </c>
      <c r="C29" s="6">
        <v>3</v>
      </c>
    </row>
    <row r="30" spans="1:3" ht="45">
      <c r="A30" s="3" t="s">
        <v>249</v>
      </c>
      <c r="B30" s="1">
        <v>0</v>
      </c>
      <c r="C30" s="4">
        <v>5</v>
      </c>
    </row>
    <row r="31" spans="1:3" ht="45">
      <c r="A31" s="5" t="s">
        <v>250</v>
      </c>
      <c r="B31" s="2">
        <v>0</v>
      </c>
      <c r="C31" s="6">
        <v>8</v>
      </c>
    </row>
    <row r="32" spans="1:3" ht="45">
      <c r="A32" s="3" t="s">
        <v>251</v>
      </c>
      <c r="B32" s="1">
        <v>0</v>
      </c>
      <c r="C32" s="4">
        <v>12</v>
      </c>
    </row>
    <row r="33" spans="1:3" ht="66">
      <c r="A33" s="5" t="s">
        <v>252</v>
      </c>
      <c r="B33" s="2">
        <v>75</v>
      </c>
      <c r="C33" s="6" t="s">
        <v>22</v>
      </c>
    </row>
    <row r="34" spans="1:3" ht="30">
      <c r="A34" s="3" t="s">
        <v>253</v>
      </c>
      <c r="B34" s="1">
        <v>50</v>
      </c>
      <c r="C34" s="4">
        <v>35</v>
      </c>
    </row>
  </sheetData>
  <hyperlinks>
    <hyperlink ref="A2" r:id="rId1" display="https://aonsrd.com/Starship_OtherSystems.aspx?ItemName=Aeon%20Diffuser&amp;Family=None" xr:uid="{E646FB9E-BB8D-45BD-9E3E-54C2DB282F93}"/>
    <hyperlink ref="A3" r:id="rId2" display="https://aonsrd.com/Starship_OtherSystems.aspx?ItemName=Algal%20Shielding&amp;Family=None" xr:uid="{285185C1-637C-4BF4-A1D2-5EEA70B1BA39}"/>
    <hyperlink ref="A4" r:id="rId3" display="https://aonsrd.com/Starship_OtherSystems.aspx?ItemName=Autodestruct%20System&amp;Family=None" xr:uid="{E779E459-ED1A-4E01-BA3B-CA661C52B5A5}"/>
    <hyperlink ref="A5" r:id="rId4" display="https://aonsrd.com/Starship_OtherSystems.aspx?ItemName=Biocamouflage&amp;Family=None" xr:uid="{3FA4F510-A6A2-4CF7-8FE7-8C9D25E6BAE5}"/>
    <hyperlink ref="A6" r:id="rId5" display="https://aonsrd.com/Starship_OtherSystems.aspx?ItemName=C-I%20Baffle&amp;Family=None" xr:uid="{72CAFC00-490C-4D55-BE56-782EA0661213}"/>
    <hyperlink ref="A7" r:id="rId6" display="https://aonsrd.com/Starship_OtherSystems.aspx?ItemName=Consciousness%20Uplink%20Drive&amp;Family=None" xr:uid="{4004EDCB-9A2B-4BB0-83A0-AC873188FD4E}"/>
    <hyperlink ref="A8" r:id="rId7" display="https://aonsrd.com/Starship_OtherSystems.aspx?ItemName=Data%20Net&amp;Family=None" xr:uid="{5391E837-DE97-449E-ACA4-AB4ABBB0EF20}"/>
    <hyperlink ref="A9" r:id="rId8" display="https://aonsrd.com/Starship_OtherSystems.aspx?ItemName=Dendritic%20Interface&amp;Family=None" xr:uid="{D1C2AC4E-D48E-405C-80EF-F7C6BC4E9DAC}"/>
    <hyperlink ref="A10" r:id="rId9" display="https://aonsrd.com/Starship_OtherSystems.aspx?ItemName=Hive%20Joining&amp;Family=None" xr:uid="{E785C3BC-1CD3-42F9-968A-10E4A7D71379}"/>
    <hyperlink ref="A11" r:id="rId10" display="https://aonsrd.com/Starship_OtherSystems.aspx?ItemName=Arcane%20Dawn&amp;Family=Magic%20Power%20Core" xr:uid="{ADBACB34-9DD1-4AFD-9832-DC99D2F3D953}"/>
    <hyperlink ref="A12" r:id="rId11" display="https://aonsrd.com/Starship_OtherSystems.aspx?ItemName=Arcane%20Dusk&amp;Family=Magic%20Power%20Core" xr:uid="{66D9F462-1424-4BE7-B21F-A1C78E4580CF}"/>
    <hyperlink ref="A13" r:id="rId12" display="https://aonsrd.com/Starship_OtherSystems.aspx?ItemName=Arcane%20Zenith&amp;Family=Magic%20Power%20Core" xr:uid="{8C9828FE-B43C-4577-A9C1-9D70B16E13E1}"/>
    <hyperlink ref="A14" r:id="rId13" display="https://aonsrd.com/Starship_OtherSystems.aspx?ItemName=Mk%201&amp;Family=Mass%20Simulator" xr:uid="{5EC6C57C-C966-443F-894D-FB86973E21F8}"/>
    <hyperlink ref="A15" r:id="rId14" display="https://aonsrd.com/Starship_OtherSystems.aspx?ItemName=Mk%202&amp;Family=Mass%20Simulator" xr:uid="{6214F555-12D6-4132-A6F0-DD3B1A5CBEC7}"/>
    <hyperlink ref="A16" r:id="rId15" display="https://aonsrd.com/Starship_OtherSystems.aspx?ItemName=Mk%203&amp;Family=Mass%20Simulator" xr:uid="{5A3A8F21-DEF3-4228-8512-90FCDE4C4606}"/>
    <hyperlink ref="A17" r:id="rId16" display="https://aonsrd.com/Starship_OtherSystems.aspx?ItemName=Mk%204&amp;Family=Mass%20Simulator" xr:uid="{21C41F31-E987-429D-98E7-3BBDBCF11175}"/>
    <hyperlink ref="A18" r:id="rId17" display="https://aonsrd.com/Starship_OtherSystems.aspx?ItemName=Modular%20Service%20Robots&amp;Family=None" xr:uid="{8E44C151-5EC2-459B-800A-B3F0BCF0A660}"/>
    <hyperlink ref="A19" r:id="rId18" display="https://aonsrd.com/Starship_OtherSystems.aspx?ItemName=Mk%201&amp;Family=Paraforan%20Resonator" xr:uid="{A7871232-D409-4649-86C3-A269BE8DB49C}"/>
    <hyperlink ref="A20" r:id="rId19" display="https://aonsrd.com/Starship_OtherSystems.aspx?ItemName=Mk%202&amp;Family=Paraforan%20Resonator" xr:uid="{708962C0-A882-42D8-B9E1-DFA11D748F8C}"/>
    <hyperlink ref="A21" r:id="rId20" display="https://aonsrd.com/Starship_OtherSystems.aspx?ItemName=Mk%203&amp;Family=Paraforan%20Resonator" xr:uid="{814039BA-7C15-43BB-B311-1F3CD76B8BA2}"/>
    <hyperlink ref="A22" r:id="rId21" display="https://aonsrd.com/Starship_OtherSystems.aspx?ItemName=Mk%204&amp;Family=Paraforan%20Resonator" xr:uid="{D9F503C6-A108-47D4-B0D2-5FACE0C19BC3}"/>
    <hyperlink ref="A23" r:id="rId22" display="https://aonsrd.com/Starship_OtherSystems.aspx?ItemName=Pheromone%20System&amp;Family=None" xr:uid="{B168DB4B-25A0-47F1-9C5E-099A67141CA8}"/>
    <hyperlink ref="A24" r:id="rId23" display="https://aonsrd.com/Starship_OtherSystems.aspx?ItemName=Powersap&amp;Family=None" xr:uid="{1252678A-832C-42A7-A203-A923D32F455B}"/>
    <hyperlink ref="A25" r:id="rId24" display="https://aonsrd.com/Starship_OtherSystems.aspx?ItemName=Psiostasis%20Pods&amp;Family=None" xr:uid="{883B2AB0-229C-4AB1-B768-5E63AB9E5A2C}"/>
    <hyperlink ref="A26" r:id="rId25" display="https://aonsrd.com/Starship_OtherSystems.aspx?ItemName=Root%20System&amp;Family=None" xr:uid="{296FFD92-D0C1-4EEB-A6F1-A84324B0F335}"/>
    <hyperlink ref="A27" r:id="rId26" display="https://aonsrd.com/Starship_OtherSystems.aspx?ItemName=Solar%20Shield%20Channel&amp;Family=None" xr:uid="{DA4EB4A9-EFF7-4B94-A680-05E679E49945}"/>
    <hyperlink ref="A28" r:id="rId27" display="https://aonsrd.com/Starship_OtherSystems.aspx?ItemName=Mk%201&amp;Family=Starship%20Spine" xr:uid="{230FBAF3-B047-4E40-9FB0-5E98DAE47F07}"/>
    <hyperlink ref="A29" r:id="rId28" display="https://aonsrd.com/Starship_OtherSystems.aspx?ItemName=Mk%202&amp;Family=Starship%20Spine" xr:uid="{D2D5C77B-802E-45D1-8A2B-2057E890619C}"/>
    <hyperlink ref="A30" r:id="rId29" display="https://aonsrd.com/Starship_OtherSystems.aspx?ItemName=Mk%203&amp;Family=Starship%20Spine" xr:uid="{012C8226-A4D5-435D-B71D-5841E4D7E1C6}"/>
    <hyperlink ref="A31" r:id="rId30" display="https://aonsrd.com/Starship_OtherSystems.aspx?ItemName=Mk%204&amp;Family=Starship%20Spine" xr:uid="{ED251A1D-85EB-4BA3-8F50-CFFC3CD34EA8}"/>
    <hyperlink ref="A32" r:id="rId31" display="https://aonsrd.com/Starship_OtherSystems.aspx?ItemName=Mk%205&amp;Family=Starship%20Spine" xr:uid="{FA8BCA96-00CB-4D8A-8DDA-E5C16C620BDB}"/>
    <hyperlink ref="A33" r:id="rId32" display="https://aonsrd.com/Starship_OtherSystems.aspx?ItemName=Teleportation%20Interstellar%20Drive&amp;Family=None" xr:uid="{2101C998-792B-420F-A264-1EAD9892BC2B}"/>
    <hyperlink ref="A34" r:id="rId33" display="https://aonsrd.com/Starship_OtherSystems.aspx?ItemName=Temporal%20Ripper&amp;Family=None" xr:uid="{D420B704-7F98-47DC-8F5C-40DD7F01E3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FC65-81B4-487E-8BED-D76286B77A49}">
  <dimension ref="A1:E25"/>
  <sheetViews>
    <sheetView workbookViewId="0">
      <selection activeCell="C2" sqref="C2:C25"/>
    </sheetView>
  </sheetViews>
  <sheetFormatPr defaultRowHeight="15"/>
  <cols>
    <col min="1" max="1" width="12.5703125" bestFit="1" customWidth="1"/>
    <col min="3" max="3" width="11.28515625" bestFit="1" customWidth="1"/>
    <col min="5" max="5" width="13.5703125" bestFit="1" customWidth="1"/>
  </cols>
  <sheetData>
    <row r="1" spans="1:5">
      <c r="A1" s="25" t="s">
        <v>0</v>
      </c>
      <c r="B1" s="26" t="s">
        <v>254</v>
      </c>
      <c r="C1" s="26" t="s">
        <v>255</v>
      </c>
      <c r="D1" s="26" t="s">
        <v>84</v>
      </c>
      <c r="E1" s="27" t="s">
        <v>4</v>
      </c>
    </row>
    <row r="2" spans="1:5">
      <c r="A2" s="23" t="s">
        <v>256</v>
      </c>
      <c r="B2" s="22">
        <v>1</v>
      </c>
      <c r="C2" s="22" t="s">
        <v>257</v>
      </c>
      <c r="D2" s="22">
        <v>25</v>
      </c>
      <c r="E2" s="24">
        <v>4</v>
      </c>
    </row>
    <row r="3" spans="1:5">
      <c r="A3" s="23" t="s">
        <v>258</v>
      </c>
      <c r="B3" s="22">
        <v>1</v>
      </c>
      <c r="C3" s="22" t="s">
        <v>142</v>
      </c>
      <c r="D3" s="22">
        <v>30</v>
      </c>
      <c r="E3" s="24">
        <v>6</v>
      </c>
    </row>
    <row r="4" spans="1:5">
      <c r="A4" s="23" t="s">
        <v>259</v>
      </c>
      <c r="B4" s="22">
        <v>1</v>
      </c>
      <c r="C4" s="22" t="s">
        <v>139</v>
      </c>
      <c r="D4" s="22">
        <v>35</v>
      </c>
      <c r="E4" s="24">
        <v>8</v>
      </c>
    </row>
    <row r="5" spans="1:5">
      <c r="A5" s="23" t="s">
        <v>260</v>
      </c>
      <c r="B5" s="22">
        <v>1</v>
      </c>
      <c r="C5" s="22" t="s">
        <v>137</v>
      </c>
      <c r="D5" s="22">
        <v>40</v>
      </c>
      <c r="E5" s="24">
        <v>10</v>
      </c>
    </row>
    <row r="6" spans="1:5">
      <c r="A6" s="23" t="s">
        <v>261</v>
      </c>
      <c r="B6" s="22">
        <v>2</v>
      </c>
      <c r="C6" s="22" t="s">
        <v>257</v>
      </c>
      <c r="D6" s="22">
        <v>30</v>
      </c>
      <c r="E6" s="24">
        <v>7</v>
      </c>
    </row>
    <row r="7" spans="1:5">
      <c r="A7" s="23" t="s">
        <v>262</v>
      </c>
      <c r="B7" s="22">
        <v>2</v>
      </c>
      <c r="C7" s="22" t="s">
        <v>142</v>
      </c>
      <c r="D7" s="22">
        <v>40</v>
      </c>
      <c r="E7" s="24">
        <v>10</v>
      </c>
    </row>
    <row r="8" spans="1:5">
      <c r="A8" s="23" t="s">
        <v>263</v>
      </c>
      <c r="B8" s="22">
        <v>2</v>
      </c>
      <c r="C8" s="22" t="s">
        <v>139</v>
      </c>
      <c r="D8" s="22">
        <v>50</v>
      </c>
      <c r="E8" s="24">
        <v>13</v>
      </c>
    </row>
    <row r="9" spans="1:5">
      <c r="A9" s="23" t="s">
        <v>264</v>
      </c>
      <c r="B9" s="22">
        <v>2</v>
      </c>
      <c r="C9" s="22" t="s">
        <v>137</v>
      </c>
      <c r="D9" s="22">
        <v>60</v>
      </c>
      <c r="E9" s="24">
        <v>16</v>
      </c>
    </row>
    <row r="10" spans="1:5">
      <c r="A10" s="23" t="s">
        <v>265</v>
      </c>
      <c r="B10" s="22">
        <v>3</v>
      </c>
      <c r="C10" s="22" t="s">
        <v>257</v>
      </c>
      <c r="D10" s="22">
        <v>45</v>
      </c>
      <c r="E10" s="24">
        <v>11</v>
      </c>
    </row>
    <row r="11" spans="1:5">
      <c r="A11" s="23" t="s">
        <v>266</v>
      </c>
      <c r="B11" s="22">
        <v>3</v>
      </c>
      <c r="C11" s="22" t="s">
        <v>142</v>
      </c>
      <c r="D11" s="22">
        <v>60</v>
      </c>
      <c r="E11" s="24">
        <v>15</v>
      </c>
    </row>
    <row r="12" spans="1:5">
      <c r="A12" s="23" t="s">
        <v>267</v>
      </c>
      <c r="B12" s="22">
        <v>3</v>
      </c>
      <c r="C12" s="22" t="s">
        <v>139</v>
      </c>
      <c r="D12" s="22">
        <v>75</v>
      </c>
      <c r="E12" s="24">
        <v>19</v>
      </c>
    </row>
    <row r="13" spans="1:5">
      <c r="A13" s="23" t="s">
        <v>268</v>
      </c>
      <c r="B13" s="22">
        <v>3</v>
      </c>
      <c r="C13" s="22" t="s">
        <v>137</v>
      </c>
      <c r="D13" s="22">
        <v>90</v>
      </c>
      <c r="E13" s="24">
        <v>23</v>
      </c>
    </row>
    <row r="14" spans="1:5">
      <c r="A14" s="23" t="s">
        <v>269</v>
      </c>
      <c r="B14" s="22">
        <v>3</v>
      </c>
      <c r="C14" s="22" t="s">
        <v>270</v>
      </c>
      <c r="D14" s="22">
        <v>105</v>
      </c>
      <c r="E14" s="24">
        <v>27</v>
      </c>
    </row>
    <row r="15" spans="1:5">
      <c r="A15" s="23" t="s">
        <v>271</v>
      </c>
      <c r="B15" s="22">
        <v>4</v>
      </c>
      <c r="C15" s="22" t="s">
        <v>257</v>
      </c>
      <c r="D15" s="22">
        <v>65</v>
      </c>
      <c r="E15" s="24">
        <v>16</v>
      </c>
    </row>
    <row r="16" spans="1:5">
      <c r="A16" s="23" t="s">
        <v>272</v>
      </c>
      <c r="B16" s="22">
        <v>4</v>
      </c>
      <c r="C16" s="22" t="s">
        <v>142</v>
      </c>
      <c r="D16" s="22">
        <v>85</v>
      </c>
      <c r="E16" s="24">
        <v>21</v>
      </c>
    </row>
    <row r="17" spans="1:5">
      <c r="A17" s="23" t="s">
        <v>273</v>
      </c>
      <c r="B17" s="22">
        <v>4</v>
      </c>
      <c r="C17" s="22" t="s">
        <v>139</v>
      </c>
      <c r="D17" s="22">
        <v>105</v>
      </c>
      <c r="E17" s="24">
        <v>26</v>
      </c>
    </row>
    <row r="18" spans="1:5">
      <c r="A18" s="23" t="s">
        <v>274</v>
      </c>
      <c r="B18" s="22">
        <v>4</v>
      </c>
      <c r="C18" s="22" t="s">
        <v>137</v>
      </c>
      <c r="D18" s="22">
        <v>125</v>
      </c>
      <c r="E18" s="24">
        <v>31</v>
      </c>
    </row>
    <row r="19" spans="1:5">
      <c r="A19" s="23" t="s">
        <v>275</v>
      </c>
      <c r="B19" s="22">
        <v>4</v>
      </c>
      <c r="C19" s="22" t="s">
        <v>270</v>
      </c>
      <c r="D19" s="22">
        <v>145</v>
      </c>
      <c r="E19" s="24">
        <v>36</v>
      </c>
    </row>
    <row r="20" spans="1:5">
      <c r="A20" s="23" t="s">
        <v>276</v>
      </c>
      <c r="B20" s="22">
        <v>5</v>
      </c>
      <c r="C20" s="22" t="s">
        <v>257</v>
      </c>
      <c r="D20" s="22">
        <v>90</v>
      </c>
      <c r="E20" s="24">
        <v>22</v>
      </c>
    </row>
    <row r="21" spans="1:5">
      <c r="A21" s="23" t="s">
        <v>277</v>
      </c>
      <c r="B21" s="22">
        <v>5</v>
      </c>
      <c r="C21" s="22" t="s">
        <v>142</v>
      </c>
      <c r="D21" s="22">
        <v>115</v>
      </c>
      <c r="E21" s="24">
        <v>27</v>
      </c>
    </row>
    <row r="22" spans="1:5">
      <c r="A22" s="23" t="s">
        <v>278</v>
      </c>
      <c r="B22" s="22">
        <v>5</v>
      </c>
      <c r="C22" s="22" t="s">
        <v>139</v>
      </c>
      <c r="D22" s="22">
        <v>140</v>
      </c>
      <c r="E22" s="24">
        <v>33</v>
      </c>
    </row>
    <row r="23" spans="1:5">
      <c r="A23" s="23" t="s">
        <v>279</v>
      </c>
      <c r="B23" s="22">
        <v>5</v>
      </c>
      <c r="C23" s="22" t="s">
        <v>137</v>
      </c>
      <c r="D23" s="22">
        <v>165</v>
      </c>
      <c r="E23" s="24">
        <v>39</v>
      </c>
    </row>
    <row r="24" spans="1:5">
      <c r="A24" s="23" t="s">
        <v>280</v>
      </c>
      <c r="B24" s="22">
        <v>5</v>
      </c>
      <c r="C24" s="22" t="s">
        <v>270</v>
      </c>
      <c r="D24" s="22">
        <v>190</v>
      </c>
      <c r="E24" s="24">
        <v>45</v>
      </c>
    </row>
    <row r="25" spans="1:5">
      <c r="A25" s="28" t="s">
        <v>281</v>
      </c>
      <c r="B25" s="29">
        <v>5</v>
      </c>
      <c r="C25" s="29" t="s">
        <v>282</v>
      </c>
      <c r="D25" s="29">
        <v>215</v>
      </c>
      <c r="E25" s="30">
        <v>51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0F47-4844-43B4-8179-A2E5D1FA5505}">
  <dimension ref="A1:D26"/>
  <sheetViews>
    <sheetView workbookViewId="0">
      <selection activeCell="H17" sqref="H17"/>
    </sheetView>
  </sheetViews>
  <sheetFormatPr defaultRowHeight="15"/>
  <sheetData>
    <row r="1" spans="1:4">
      <c r="A1" t="s">
        <v>0</v>
      </c>
      <c r="B1" t="s">
        <v>283</v>
      </c>
      <c r="C1" t="s">
        <v>84</v>
      </c>
      <c r="D1" t="s">
        <v>4</v>
      </c>
    </row>
    <row r="2" spans="1:4" ht="33">
      <c r="A2" s="15" t="s">
        <v>284</v>
      </c>
      <c r="B2" s="1" t="s">
        <v>285</v>
      </c>
      <c r="C2" s="1">
        <v>50</v>
      </c>
      <c r="D2" s="4">
        <v>4</v>
      </c>
    </row>
    <row r="3" spans="1:4" ht="33">
      <c r="A3" s="16" t="s">
        <v>286</v>
      </c>
      <c r="B3" s="2" t="s">
        <v>285</v>
      </c>
      <c r="C3" s="2">
        <v>70</v>
      </c>
      <c r="D3" s="6">
        <v>6</v>
      </c>
    </row>
    <row r="4" spans="1:4" ht="33">
      <c r="A4" s="15" t="s">
        <v>287</v>
      </c>
      <c r="B4" s="1" t="s">
        <v>285</v>
      </c>
      <c r="C4" s="1">
        <v>80</v>
      </c>
      <c r="D4" s="4">
        <v>8</v>
      </c>
    </row>
    <row r="5" spans="1:4" ht="33">
      <c r="A5" s="16" t="s">
        <v>288</v>
      </c>
      <c r="B5" s="2" t="s">
        <v>289</v>
      </c>
      <c r="C5" s="2">
        <v>75</v>
      </c>
      <c r="D5" s="6">
        <v>7</v>
      </c>
    </row>
    <row r="6" spans="1:4" ht="33">
      <c r="A6" s="15" t="s">
        <v>290</v>
      </c>
      <c r="B6" s="1" t="s">
        <v>289</v>
      </c>
      <c r="C6" s="1">
        <v>90</v>
      </c>
      <c r="D6" s="4">
        <v>9</v>
      </c>
    </row>
    <row r="7" spans="1:4" ht="33">
      <c r="A7" s="16" t="s">
        <v>291</v>
      </c>
      <c r="B7" s="2" t="s">
        <v>289</v>
      </c>
      <c r="C7" s="2">
        <v>120</v>
      </c>
      <c r="D7" s="6">
        <v>12</v>
      </c>
    </row>
    <row r="8" spans="1:4" ht="33">
      <c r="A8" s="15" t="s">
        <v>292</v>
      </c>
      <c r="B8" s="1" t="s">
        <v>289</v>
      </c>
      <c r="C8" s="1">
        <v>140</v>
      </c>
      <c r="D8" s="4">
        <v>14</v>
      </c>
    </row>
    <row r="9" spans="1:4" ht="33">
      <c r="A9" s="16" t="s">
        <v>293</v>
      </c>
      <c r="B9" s="2" t="s">
        <v>294</v>
      </c>
      <c r="C9" s="2">
        <v>100</v>
      </c>
      <c r="D9" s="6">
        <v>10</v>
      </c>
    </row>
    <row r="10" spans="1:4" ht="33">
      <c r="A10" s="15" t="s">
        <v>295</v>
      </c>
      <c r="B10" s="1" t="s">
        <v>294</v>
      </c>
      <c r="C10" s="1">
        <v>130</v>
      </c>
      <c r="D10" s="4">
        <v>13</v>
      </c>
    </row>
    <row r="11" spans="1:4" ht="33">
      <c r="A11" s="16" t="s">
        <v>296</v>
      </c>
      <c r="B11" s="2" t="s">
        <v>294</v>
      </c>
      <c r="C11" s="2">
        <v>150</v>
      </c>
      <c r="D11" s="6">
        <v>15</v>
      </c>
    </row>
    <row r="12" spans="1:4" ht="33">
      <c r="A12" s="15" t="s">
        <v>297</v>
      </c>
      <c r="B12" s="1" t="s">
        <v>294</v>
      </c>
      <c r="C12" s="1">
        <v>175</v>
      </c>
      <c r="D12" s="4">
        <v>17</v>
      </c>
    </row>
    <row r="13" spans="1:4" ht="33">
      <c r="A13" s="16" t="s">
        <v>298</v>
      </c>
      <c r="B13" s="2" t="s">
        <v>294</v>
      </c>
      <c r="C13" s="2">
        <v>200</v>
      </c>
      <c r="D13" s="6">
        <v>20</v>
      </c>
    </row>
    <row r="14" spans="1:4" ht="33">
      <c r="A14" s="15" t="s">
        <v>299</v>
      </c>
      <c r="B14" s="1" t="s">
        <v>300</v>
      </c>
      <c r="C14" s="1">
        <v>700</v>
      </c>
      <c r="D14" s="4">
        <v>50</v>
      </c>
    </row>
    <row r="15" spans="1:4" ht="33">
      <c r="A15" s="16" t="s">
        <v>301</v>
      </c>
      <c r="B15" s="2" t="s">
        <v>300</v>
      </c>
      <c r="C15" s="2">
        <v>950</v>
      </c>
      <c r="D15" s="6">
        <v>60</v>
      </c>
    </row>
    <row r="16" spans="1:4" ht="33">
      <c r="A16" s="15" t="s">
        <v>302</v>
      </c>
      <c r="B16" s="1" t="s">
        <v>300</v>
      </c>
      <c r="C16" s="1">
        <v>1200</v>
      </c>
      <c r="D16" s="4">
        <v>70</v>
      </c>
    </row>
    <row r="17" spans="1:4" ht="33">
      <c r="A17" s="16" t="s">
        <v>303</v>
      </c>
      <c r="B17" s="2" t="s">
        <v>304</v>
      </c>
      <c r="C17" s="2">
        <v>150</v>
      </c>
      <c r="D17" s="6">
        <v>15</v>
      </c>
    </row>
    <row r="18" spans="1:4" ht="49.5">
      <c r="A18" s="15" t="s">
        <v>305</v>
      </c>
      <c r="B18" s="1" t="s">
        <v>304</v>
      </c>
      <c r="C18" s="1">
        <v>200</v>
      </c>
      <c r="D18" s="4">
        <v>20</v>
      </c>
    </row>
    <row r="19" spans="1:4" ht="33">
      <c r="A19" s="16" t="s">
        <v>306</v>
      </c>
      <c r="B19" s="2" t="s">
        <v>304</v>
      </c>
      <c r="C19" s="2">
        <v>250</v>
      </c>
      <c r="D19" s="6">
        <v>25</v>
      </c>
    </row>
    <row r="20" spans="1:4" ht="49.5">
      <c r="A20" s="15" t="s">
        <v>307</v>
      </c>
      <c r="B20" s="1" t="s">
        <v>304</v>
      </c>
      <c r="C20" s="1">
        <v>300</v>
      </c>
      <c r="D20" s="4">
        <v>30</v>
      </c>
    </row>
    <row r="21" spans="1:4" ht="33">
      <c r="A21" s="16" t="s">
        <v>308</v>
      </c>
      <c r="B21" s="2" t="s">
        <v>309</v>
      </c>
      <c r="C21" s="2">
        <v>150</v>
      </c>
      <c r="D21" s="6">
        <v>15</v>
      </c>
    </row>
    <row r="22" spans="1:4" ht="33">
      <c r="A22" s="15" t="s">
        <v>310</v>
      </c>
      <c r="B22" s="1" t="s">
        <v>309</v>
      </c>
      <c r="C22" s="1">
        <v>200</v>
      </c>
      <c r="D22" s="4">
        <v>20</v>
      </c>
    </row>
    <row r="23" spans="1:4" ht="33">
      <c r="A23" s="16" t="s">
        <v>311</v>
      </c>
      <c r="B23" s="2" t="s">
        <v>309</v>
      </c>
      <c r="C23" s="2">
        <v>300</v>
      </c>
      <c r="D23" s="6">
        <v>30</v>
      </c>
    </row>
    <row r="24" spans="1:4" ht="33">
      <c r="A24" s="15" t="s">
        <v>312</v>
      </c>
      <c r="B24" s="1" t="s">
        <v>313</v>
      </c>
      <c r="C24" s="1">
        <v>300</v>
      </c>
      <c r="D24" s="4">
        <v>30</v>
      </c>
    </row>
    <row r="25" spans="1:4" ht="49.5">
      <c r="A25" s="16" t="s">
        <v>314</v>
      </c>
      <c r="B25" s="2" t="s">
        <v>313</v>
      </c>
      <c r="C25" s="2">
        <v>400</v>
      </c>
      <c r="D25" s="6">
        <v>40</v>
      </c>
    </row>
    <row r="26" spans="1:4" ht="33.75" thickBot="1">
      <c r="A26" s="17" t="s">
        <v>315</v>
      </c>
      <c r="B26" s="8" t="s">
        <v>316</v>
      </c>
      <c r="C26" s="8">
        <v>500</v>
      </c>
      <c r="D26" s="9">
        <v>50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060D-6D17-4461-B4E5-C0F6D145F73C}">
  <dimension ref="A1:C16"/>
  <sheetViews>
    <sheetView workbookViewId="0">
      <selection activeCell="I14" sqref="I14"/>
    </sheetView>
  </sheetViews>
  <sheetFormatPr defaultRowHeight="15"/>
  <cols>
    <col min="1" max="1" width="27.42578125" customWidth="1"/>
  </cols>
  <sheetData>
    <row r="1" spans="1:3">
      <c r="A1" t="s">
        <v>0</v>
      </c>
      <c r="B1" t="s">
        <v>4</v>
      </c>
      <c r="C1" t="s">
        <v>84</v>
      </c>
    </row>
    <row r="2" spans="1:3" ht="16.5">
      <c r="A2" t="s">
        <v>317</v>
      </c>
      <c r="B2" s="1">
        <v>3</v>
      </c>
      <c r="C2" s="4">
        <v>0</v>
      </c>
    </row>
    <row r="3" spans="1:3" ht="16.5">
      <c r="A3" t="s">
        <v>318</v>
      </c>
      <c r="B3" s="2">
        <v>5</v>
      </c>
      <c r="C3" s="6">
        <v>0</v>
      </c>
    </row>
    <row r="4" spans="1:3" ht="16.5">
      <c r="A4" t="s">
        <v>319</v>
      </c>
      <c r="B4" s="1">
        <v>40</v>
      </c>
      <c r="C4" s="4">
        <v>75</v>
      </c>
    </row>
    <row r="5" spans="1:3" ht="16.5">
      <c r="A5" t="s">
        <v>320</v>
      </c>
      <c r="B5" s="2">
        <v>25</v>
      </c>
      <c r="C5" s="6">
        <v>40</v>
      </c>
    </row>
    <row r="6" spans="1:3" ht="16.5">
      <c r="A6" t="s">
        <v>321</v>
      </c>
      <c r="B6" s="1">
        <v>15</v>
      </c>
      <c r="C6" s="4">
        <v>25</v>
      </c>
    </row>
    <row r="7" spans="1:3" ht="16.5">
      <c r="A7" t="s">
        <v>322</v>
      </c>
      <c r="B7" s="2">
        <v>10</v>
      </c>
      <c r="C7" s="6">
        <v>15</v>
      </c>
    </row>
    <row r="8" spans="1:3" ht="49.5">
      <c r="A8" t="s">
        <v>323</v>
      </c>
      <c r="B8" s="2" t="s">
        <v>77</v>
      </c>
      <c r="C8" s="6">
        <v>5</v>
      </c>
    </row>
    <row r="9" spans="1:3" ht="16.5">
      <c r="A9" t="s">
        <v>324</v>
      </c>
      <c r="B9" s="1">
        <v>45</v>
      </c>
      <c r="C9" s="4">
        <v>75</v>
      </c>
    </row>
    <row r="10" spans="1:3" ht="16.5">
      <c r="A10" t="s">
        <v>325</v>
      </c>
      <c r="B10" s="2">
        <v>30</v>
      </c>
      <c r="C10" s="6">
        <v>40</v>
      </c>
    </row>
    <row r="11" spans="1:3" ht="16.5">
      <c r="A11" t="s">
        <v>326</v>
      </c>
      <c r="B11" s="1">
        <v>20</v>
      </c>
      <c r="C11" s="4">
        <v>25</v>
      </c>
    </row>
    <row r="12" spans="1:3" ht="16.5">
      <c r="A12" t="s">
        <v>327</v>
      </c>
      <c r="B12" s="2">
        <v>15</v>
      </c>
      <c r="C12" s="6">
        <v>15</v>
      </c>
    </row>
    <row r="13" spans="1:3" ht="16.5">
      <c r="A13" t="s">
        <v>328</v>
      </c>
      <c r="B13" s="1">
        <v>12</v>
      </c>
      <c r="C13" s="4">
        <v>10</v>
      </c>
    </row>
    <row r="14" spans="1:3" ht="16.5">
      <c r="A14" t="s">
        <v>329</v>
      </c>
      <c r="B14" s="2">
        <v>30</v>
      </c>
      <c r="C14" s="6">
        <v>50</v>
      </c>
    </row>
    <row r="15" spans="1:3" ht="49.5">
      <c r="A15" t="s">
        <v>330</v>
      </c>
      <c r="B15" s="1" t="s">
        <v>13</v>
      </c>
      <c r="C15" s="4">
        <v>0</v>
      </c>
    </row>
    <row r="16" spans="1:3" ht="16.5">
      <c r="A16" t="s">
        <v>331</v>
      </c>
      <c r="B16" s="2">
        <v>2</v>
      </c>
      <c r="C16" s="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A6B2-09A2-404B-8670-9A78BAA88729}">
  <dimension ref="A1:D17"/>
  <sheetViews>
    <sheetView workbookViewId="0">
      <selection activeCell="J11" sqref="J11"/>
    </sheetView>
  </sheetViews>
  <sheetFormatPr defaultRowHeight="15"/>
  <cols>
    <col min="1" max="1" width="23.7109375" customWidth="1"/>
    <col min="2" max="2" width="18.85546875" customWidth="1"/>
  </cols>
  <sheetData>
    <row r="1" spans="1:4">
      <c r="A1" t="s">
        <v>0</v>
      </c>
      <c r="B1" t="s">
        <v>332</v>
      </c>
      <c r="C1" t="s">
        <v>333</v>
      </c>
      <c r="D1" t="s">
        <v>4</v>
      </c>
    </row>
    <row r="2" spans="1:4" ht="16.5">
      <c r="A2" t="s">
        <v>334</v>
      </c>
      <c r="B2" s="1" t="s">
        <v>6</v>
      </c>
      <c r="C2" s="1" t="s">
        <v>6</v>
      </c>
      <c r="D2" s="4">
        <v>4</v>
      </c>
    </row>
    <row r="3" spans="1:4" ht="16.5">
      <c r="A3" t="s">
        <v>335</v>
      </c>
      <c r="B3" s="2" t="s">
        <v>6</v>
      </c>
      <c r="C3" s="2" t="s">
        <v>6</v>
      </c>
      <c r="D3" s="6">
        <v>3</v>
      </c>
    </row>
    <row r="4" spans="1:4" ht="16.5">
      <c r="A4" t="s">
        <v>336</v>
      </c>
      <c r="B4" s="1" t="s">
        <v>6</v>
      </c>
      <c r="C4" s="1" t="s">
        <v>6</v>
      </c>
      <c r="D4" s="4">
        <v>1</v>
      </c>
    </row>
    <row r="5" spans="1:4" ht="16.5">
      <c r="A5" t="s">
        <v>337</v>
      </c>
      <c r="B5" s="2" t="s">
        <v>338</v>
      </c>
      <c r="C5" s="2">
        <v>-2</v>
      </c>
      <c r="D5" s="6">
        <v>1</v>
      </c>
    </row>
    <row r="6" spans="1:4" ht="16.5">
      <c r="A6" t="s">
        <v>339</v>
      </c>
      <c r="B6" s="1" t="s">
        <v>338</v>
      </c>
      <c r="C6" s="1">
        <v>0</v>
      </c>
      <c r="D6" s="4">
        <v>2</v>
      </c>
    </row>
    <row r="7" spans="1:4" ht="16.5">
      <c r="A7" t="s">
        <v>340</v>
      </c>
      <c r="B7" s="2" t="s">
        <v>338</v>
      </c>
      <c r="C7" s="2">
        <v>2</v>
      </c>
      <c r="D7" s="6">
        <v>3</v>
      </c>
    </row>
    <row r="8" spans="1:4" ht="16.5">
      <c r="A8" t="s">
        <v>341</v>
      </c>
      <c r="B8" s="1" t="s">
        <v>338</v>
      </c>
      <c r="C8" s="1">
        <v>4</v>
      </c>
      <c r="D8" s="4">
        <v>4</v>
      </c>
    </row>
    <row r="9" spans="1:4" ht="16.5">
      <c r="A9" t="s">
        <v>342</v>
      </c>
      <c r="B9" s="2" t="s">
        <v>338</v>
      </c>
      <c r="C9" s="2">
        <v>6</v>
      </c>
      <c r="D9" s="6">
        <v>6</v>
      </c>
    </row>
    <row r="10" spans="1:4" ht="33">
      <c r="A10" t="s">
        <v>343</v>
      </c>
      <c r="B10" s="1" t="s">
        <v>344</v>
      </c>
      <c r="C10" s="1">
        <v>0</v>
      </c>
      <c r="D10" s="4">
        <v>3</v>
      </c>
    </row>
    <row r="11" spans="1:4" ht="33">
      <c r="A11" t="s">
        <v>345</v>
      </c>
      <c r="B11" s="2" t="s">
        <v>344</v>
      </c>
      <c r="C11" s="2">
        <v>2</v>
      </c>
      <c r="D11" s="6">
        <v>5</v>
      </c>
    </row>
    <row r="12" spans="1:4" ht="33">
      <c r="A12" t="s">
        <v>346</v>
      </c>
      <c r="B12" s="1" t="s">
        <v>344</v>
      </c>
      <c r="C12" s="1">
        <v>4</v>
      </c>
      <c r="D12" s="4">
        <v>8</v>
      </c>
    </row>
    <row r="13" spans="1:4" ht="33">
      <c r="A13" t="s">
        <v>347</v>
      </c>
      <c r="B13" s="2" t="s">
        <v>344</v>
      </c>
      <c r="C13" s="2">
        <v>6</v>
      </c>
      <c r="D13" s="6">
        <v>12</v>
      </c>
    </row>
    <row r="14" spans="1:4" ht="16.5">
      <c r="A14" t="s">
        <v>348</v>
      </c>
      <c r="B14" s="1" t="s">
        <v>349</v>
      </c>
      <c r="C14" s="1">
        <v>0</v>
      </c>
      <c r="D14" s="4">
        <v>6</v>
      </c>
    </row>
    <row r="15" spans="1:4" ht="16.5">
      <c r="A15" t="s">
        <v>350</v>
      </c>
      <c r="B15" s="2" t="s">
        <v>349</v>
      </c>
      <c r="C15" s="2">
        <v>2</v>
      </c>
      <c r="D15" s="6">
        <v>10</v>
      </c>
    </row>
    <row r="16" spans="1:4" ht="16.5">
      <c r="A16" t="s">
        <v>351</v>
      </c>
      <c r="B16" s="1" t="s">
        <v>349</v>
      </c>
      <c r="C16" s="1">
        <v>4</v>
      </c>
      <c r="D16" s="4">
        <v>14</v>
      </c>
    </row>
    <row r="17" spans="1:4" ht="17.25" thickBot="1">
      <c r="A17" t="s">
        <v>352</v>
      </c>
      <c r="B17" s="11" t="s">
        <v>349</v>
      </c>
      <c r="C17" s="11">
        <v>6</v>
      </c>
      <c r="D17" s="1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5222-BF3B-46FE-91C5-F907EFC9A05C}">
  <dimension ref="A1:G37"/>
  <sheetViews>
    <sheetView topLeftCell="A29" workbookViewId="0">
      <selection activeCell="A36" sqref="A36"/>
    </sheetView>
  </sheetViews>
  <sheetFormatPr defaultRowHeight="15"/>
  <sheetData>
    <row r="1" spans="1:7">
      <c r="A1" t="s">
        <v>0</v>
      </c>
      <c r="B1" t="s">
        <v>353</v>
      </c>
      <c r="C1" t="s">
        <v>354</v>
      </c>
      <c r="D1" t="s">
        <v>355</v>
      </c>
      <c r="E1" t="s">
        <v>356</v>
      </c>
      <c r="F1" t="s">
        <v>84</v>
      </c>
      <c r="G1" t="s">
        <v>4</v>
      </c>
    </row>
    <row r="2" spans="1:7" ht="49.5">
      <c r="A2" s="15" t="s">
        <v>357</v>
      </c>
      <c r="B2" s="1">
        <v>10</v>
      </c>
      <c r="C2" s="1" t="s">
        <v>358</v>
      </c>
      <c r="D2" s="1" t="s">
        <v>6</v>
      </c>
      <c r="E2" s="1" t="s">
        <v>6</v>
      </c>
      <c r="F2" s="1">
        <v>5</v>
      </c>
      <c r="G2" s="4">
        <v>2</v>
      </c>
    </row>
    <row r="3" spans="1:7" ht="49.5">
      <c r="A3" s="16" t="s">
        <v>359</v>
      </c>
      <c r="B3" s="2">
        <v>10</v>
      </c>
      <c r="C3" s="2" t="s">
        <v>358</v>
      </c>
      <c r="D3" s="2" t="s">
        <v>6</v>
      </c>
      <c r="E3" s="2" t="s">
        <v>6</v>
      </c>
      <c r="F3" s="2">
        <v>10</v>
      </c>
      <c r="G3" s="6">
        <v>3</v>
      </c>
    </row>
    <row r="4" spans="1:7" ht="49.5">
      <c r="A4" s="15" t="s">
        <v>360</v>
      </c>
      <c r="B4" s="1">
        <v>20</v>
      </c>
      <c r="C4" s="1" t="s">
        <v>358</v>
      </c>
      <c r="D4" s="1" t="s">
        <v>6</v>
      </c>
      <c r="E4" s="1" t="s">
        <v>6</v>
      </c>
      <c r="F4" s="1">
        <v>10</v>
      </c>
      <c r="G4" s="4">
        <v>3</v>
      </c>
    </row>
    <row r="5" spans="1:7" ht="49.5">
      <c r="A5" s="16" t="s">
        <v>361</v>
      </c>
      <c r="B5" s="2">
        <v>30</v>
      </c>
      <c r="C5" s="2" t="s">
        <v>358</v>
      </c>
      <c r="D5" s="2" t="s">
        <v>6</v>
      </c>
      <c r="E5" s="2" t="s">
        <v>6</v>
      </c>
      <c r="F5" s="2">
        <v>15</v>
      </c>
      <c r="G5" s="6">
        <v>4</v>
      </c>
    </row>
    <row r="6" spans="1:7" ht="49.5">
      <c r="A6" s="15" t="s">
        <v>362</v>
      </c>
      <c r="B6" s="1">
        <v>30</v>
      </c>
      <c r="C6" s="1" t="s">
        <v>363</v>
      </c>
      <c r="D6" s="1" t="s">
        <v>6</v>
      </c>
      <c r="E6" s="1" t="s">
        <v>6</v>
      </c>
      <c r="F6" s="1">
        <v>20</v>
      </c>
      <c r="G6" s="4">
        <v>8</v>
      </c>
    </row>
    <row r="7" spans="1:7" ht="49.5">
      <c r="A7" s="16" t="s">
        <v>364</v>
      </c>
      <c r="B7" s="2">
        <v>40</v>
      </c>
      <c r="C7" s="2" t="s">
        <v>358</v>
      </c>
      <c r="D7" s="2" t="s">
        <v>6</v>
      </c>
      <c r="E7" s="2" t="s">
        <v>6</v>
      </c>
      <c r="F7" s="2">
        <v>15</v>
      </c>
      <c r="G7" s="6">
        <v>5</v>
      </c>
    </row>
    <row r="8" spans="1:7" ht="49.5">
      <c r="A8" s="15" t="s">
        <v>365</v>
      </c>
      <c r="B8" s="1">
        <v>50</v>
      </c>
      <c r="C8" s="1" t="s">
        <v>366</v>
      </c>
      <c r="D8" s="1" t="s">
        <v>6</v>
      </c>
      <c r="E8" s="1" t="s">
        <v>6</v>
      </c>
      <c r="F8" s="1">
        <v>20</v>
      </c>
      <c r="G8" s="4">
        <v>6</v>
      </c>
    </row>
    <row r="9" spans="1:7" ht="49.5">
      <c r="A9" s="16" t="s">
        <v>367</v>
      </c>
      <c r="B9" s="2">
        <v>50</v>
      </c>
      <c r="C9" s="2" t="s">
        <v>368</v>
      </c>
      <c r="D9" s="2" t="s">
        <v>6</v>
      </c>
      <c r="E9" s="2" t="s">
        <v>6</v>
      </c>
      <c r="F9" s="2">
        <v>30</v>
      </c>
      <c r="G9" s="6">
        <v>15</v>
      </c>
    </row>
    <row r="10" spans="1:7" ht="49.5">
      <c r="A10" s="15" t="s">
        <v>369</v>
      </c>
      <c r="B10" s="1">
        <v>60</v>
      </c>
      <c r="C10" s="1" t="s">
        <v>366</v>
      </c>
      <c r="D10" s="1" t="s">
        <v>6</v>
      </c>
      <c r="E10" s="1" t="s">
        <v>6</v>
      </c>
      <c r="F10" s="1">
        <v>20</v>
      </c>
      <c r="G10" s="4">
        <v>8</v>
      </c>
    </row>
    <row r="11" spans="1:7" ht="49.5">
      <c r="A11" s="16" t="s">
        <v>370</v>
      </c>
      <c r="B11" s="2">
        <v>70</v>
      </c>
      <c r="C11" s="2" t="s">
        <v>366</v>
      </c>
      <c r="D11" s="2" t="s">
        <v>6</v>
      </c>
      <c r="E11" s="2" t="s">
        <v>6</v>
      </c>
      <c r="F11" s="2">
        <v>25</v>
      </c>
      <c r="G11" s="6">
        <v>10</v>
      </c>
    </row>
    <row r="12" spans="1:7" ht="49.5">
      <c r="A12" s="15" t="s">
        <v>371</v>
      </c>
      <c r="B12" s="1">
        <v>80</v>
      </c>
      <c r="C12" s="1" t="s">
        <v>366</v>
      </c>
      <c r="D12" s="1" t="s">
        <v>6</v>
      </c>
      <c r="E12" s="1" t="s">
        <v>6</v>
      </c>
      <c r="F12" s="1">
        <v>30</v>
      </c>
      <c r="G12" s="4">
        <v>12</v>
      </c>
    </row>
    <row r="13" spans="1:7" ht="49.5">
      <c r="A13" s="16" t="s">
        <v>372</v>
      </c>
      <c r="B13" s="2">
        <v>80</v>
      </c>
      <c r="C13" s="2" t="s">
        <v>373</v>
      </c>
      <c r="D13" s="2" t="s">
        <v>6</v>
      </c>
      <c r="E13" s="2" t="s">
        <v>6</v>
      </c>
      <c r="F13" s="2">
        <v>45</v>
      </c>
      <c r="G13" s="6">
        <v>20</v>
      </c>
    </row>
    <row r="14" spans="1:7" ht="66">
      <c r="A14" s="15" t="s">
        <v>374</v>
      </c>
      <c r="B14" s="1">
        <v>90</v>
      </c>
      <c r="C14" s="1" t="s">
        <v>375</v>
      </c>
      <c r="D14" s="1" t="s">
        <v>6</v>
      </c>
      <c r="E14" s="1" t="s">
        <v>6</v>
      </c>
      <c r="F14" s="1">
        <v>30</v>
      </c>
      <c r="G14" s="4">
        <v>13</v>
      </c>
    </row>
    <row r="15" spans="1:7" ht="66">
      <c r="A15" s="16" t="s">
        <v>376</v>
      </c>
      <c r="B15" s="2">
        <v>100</v>
      </c>
      <c r="C15" s="2" t="s">
        <v>375</v>
      </c>
      <c r="D15" s="2" t="s">
        <v>6</v>
      </c>
      <c r="E15" s="2" t="s">
        <v>6</v>
      </c>
      <c r="F15" s="2">
        <v>30</v>
      </c>
      <c r="G15" s="6">
        <v>15</v>
      </c>
    </row>
    <row r="16" spans="1:7" ht="66">
      <c r="A16" s="15" t="s">
        <v>377</v>
      </c>
      <c r="B16" s="1">
        <v>120</v>
      </c>
      <c r="C16" s="1" t="s">
        <v>375</v>
      </c>
      <c r="D16" s="1" t="s">
        <v>6</v>
      </c>
      <c r="E16" s="1" t="s">
        <v>6</v>
      </c>
      <c r="F16" s="1">
        <v>35</v>
      </c>
      <c r="G16" s="4">
        <v>17</v>
      </c>
    </row>
    <row r="17" spans="1:7" ht="66">
      <c r="A17" s="16" t="s">
        <v>378</v>
      </c>
      <c r="B17" s="2">
        <v>140</v>
      </c>
      <c r="C17" s="2" t="s">
        <v>373</v>
      </c>
      <c r="D17" s="2" t="s">
        <v>6</v>
      </c>
      <c r="E17" s="2" t="s">
        <v>6</v>
      </c>
      <c r="F17" s="2">
        <v>40</v>
      </c>
      <c r="G17" s="6">
        <v>18</v>
      </c>
    </row>
    <row r="18" spans="1:7" ht="66">
      <c r="A18" s="15" t="s">
        <v>379</v>
      </c>
      <c r="B18" s="1">
        <v>160</v>
      </c>
      <c r="C18" s="1" t="s">
        <v>373</v>
      </c>
      <c r="D18" s="1" t="s">
        <v>6</v>
      </c>
      <c r="E18" s="1" t="s">
        <v>6</v>
      </c>
      <c r="F18" s="1">
        <v>45</v>
      </c>
      <c r="G18" s="4">
        <v>20</v>
      </c>
    </row>
    <row r="19" spans="1:7" ht="66">
      <c r="A19" s="16" t="s">
        <v>380</v>
      </c>
      <c r="B19" s="2">
        <v>200</v>
      </c>
      <c r="C19" s="2" t="s">
        <v>373</v>
      </c>
      <c r="D19" s="2" t="s">
        <v>6</v>
      </c>
      <c r="E19" s="2" t="s">
        <v>6</v>
      </c>
      <c r="F19" s="2">
        <v>50</v>
      </c>
      <c r="G19" s="6">
        <v>22</v>
      </c>
    </row>
    <row r="20" spans="1:7" ht="49.5">
      <c r="A20" s="15" t="s">
        <v>381</v>
      </c>
      <c r="B20" s="1">
        <v>240</v>
      </c>
      <c r="C20" s="1" t="s">
        <v>382</v>
      </c>
      <c r="D20" s="1" t="s">
        <v>6</v>
      </c>
      <c r="E20" s="1" t="s">
        <v>6</v>
      </c>
      <c r="F20" s="1">
        <v>55</v>
      </c>
      <c r="G20" s="4">
        <v>23</v>
      </c>
    </row>
    <row r="21" spans="1:7" ht="49.5">
      <c r="A21" s="16" t="s">
        <v>383</v>
      </c>
      <c r="B21" s="2">
        <v>280</v>
      </c>
      <c r="C21" s="2" t="s">
        <v>382</v>
      </c>
      <c r="D21" s="2" t="s">
        <v>6</v>
      </c>
      <c r="E21" s="2" t="s">
        <v>6</v>
      </c>
      <c r="F21" s="2">
        <v>60</v>
      </c>
      <c r="G21" s="6">
        <v>25</v>
      </c>
    </row>
    <row r="22" spans="1:7" ht="49.5">
      <c r="A22" s="15" t="s">
        <v>384</v>
      </c>
      <c r="B22" s="1">
        <v>320</v>
      </c>
      <c r="C22" s="1" t="s">
        <v>382</v>
      </c>
      <c r="D22" s="1" t="s">
        <v>6</v>
      </c>
      <c r="E22" s="1" t="s">
        <v>6</v>
      </c>
      <c r="F22" s="1">
        <v>70</v>
      </c>
      <c r="G22" s="4">
        <v>27</v>
      </c>
    </row>
    <row r="23" spans="1:7" ht="49.5">
      <c r="A23" s="16" t="s">
        <v>385</v>
      </c>
      <c r="B23" s="2">
        <v>360</v>
      </c>
      <c r="C23" s="2" t="s">
        <v>386</v>
      </c>
      <c r="D23" s="2" t="s">
        <v>6</v>
      </c>
      <c r="E23" s="2" t="s">
        <v>6</v>
      </c>
      <c r="F23" s="2">
        <v>80</v>
      </c>
      <c r="G23" s="6">
        <v>28</v>
      </c>
    </row>
    <row r="24" spans="1:7" ht="49.5">
      <c r="A24" s="15" t="s">
        <v>387</v>
      </c>
      <c r="B24" s="1">
        <v>420</v>
      </c>
      <c r="C24" s="1" t="s">
        <v>386</v>
      </c>
      <c r="D24" s="1" t="s">
        <v>6</v>
      </c>
      <c r="E24" s="1" t="s">
        <v>6</v>
      </c>
      <c r="F24" s="1">
        <v>90</v>
      </c>
      <c r="G24" s="4">
        <v>30</v>
      </c>
    </row>
    <row r="25" spans="1:7" ht="49.5">
      <c r="A25" s="16" t="s">
        <v>388</v>
      </c>
      <c r="B25" s="2">
        <v>480</v>
      </c>
      <c r="C25" s="2" t="s">
        <v>386</v>
      </c>
      <c r="D25" s="2" t="s">
        <v>6</v>
      </c>
      <c r="E25" s="2" t="s">
        <v>6</v>
      </c>
      <c r="F25" s="2">
        <v>110</v>
      </c>
      <c r="G25" s="6">
        <v>32</v>
      </c>
    </row>
    <row r="26" spans="1:7" ht="66">
      <c r="A26" s="15" t="s">
        <v>389</v>
      </c>
      <c r="B26" s="1">
        <v>540</v>
      </c>
      <c r="C26" s="1" t="s">
        <v>390</v>
      </c>
      <c r="D26" s="1" t="s">
        <v>6</v>
      </c>
      <c r="E26" s="1" t="s">
        <v>6</v>
      </c>
      <c r="F26" s="1">
        <v>130</v>
      </c>
      <c r="G26" s="4">
        <v>35</v>
      </c>
    </row>
    <row r="27" spans="1:7" ht="66">
      <c r="A27" s="16" t="s">
        <v>391</v>
      </c>
      <c r="B27" s="2">
        <v>600</v>
      </c>
      <c r="C27" s="2" t="s">
        <v>390</v>
      </c>
      <c r="D27" s="2" t="s">
        <v>6</v>
      </c>
      <c r="E27" s="2" t="s">
        <v>6</v>
      </c>
      <c r="F27" s="2">
        <v>160</v>
      </c>
      <c r="G27" s="6">
        <v>40</v>
      </c>
    </row>
    <row r="28" spans="1:7" ht="66">
      <c r="A28" s="15" t="s">
        <v>392</v>
      </c>
      <c r="B28" s="1" t="s">
        <v>6</v>
      </c>
      <c r="C28" s="1" t="s">
        <v>6</v>
      </c>
      <c r="D28" s="1" t="s">
        <v>393</v>
      </c>
      <c r="E28" s="1" t="s">
        <v>394</v>
      </c>
      <c r="F28" s="1" t="s">
        <v>395</v>
      </c>
      <c r="G28" s="4">
        <v>4</v>
      </c>
    </row>
    <row r="29" spans="1:7" ht="66">
      <c r="A29" s="16" t="s">
        <v>396</v>
      </c>
      <c r="B29" s="2" t="s">
        <v>6</v>
      </c>
      <c r="C29" s="2" t="s">
        <v>6</v>
      </c>
      <c r="D29" s="2" t="s">
        <v>397</v>
      </c>
      <c r="E29" s="2" t="s">
        <v>394</v>
      </c>
      <c r="F29" s="2" t="s">
        <v>395</v>
      </c>
      <c r="G29" s="6">
        <v>6</v>
      </c>
    </row>
    <row r="30" spans="1:7" ht="66">
      <c r="A30" s="15" t="s">
        <v>398</v>
      </c>
      <c r="B30" s="1" t="s">
        <v>6</v>
      </c>
      <c r="C30" s="1" t="s">
        <v>6</v>
      </c>
      <c r="D30" s="1" t="s">
        <v>399</v>
      </c>
      <c r="E30" s="1" t="s">
        <v>400</v>
      </c>
      <c r="F30" s="1" t="s">
        <v>401</v>
      </c>
      <c r="G30" s="4">
        <v>12</v>
      </c>
    </row>
    <row r="31" spans="1:7" ht="66">
      <c r="A31" s="16" t="s">
        <v>402</v>
      </c>
      <c r="B31" s="2" t="s">
        <v>6</v>
      </c>
      <c r="C31" s="2" t="s">
        <v>6</v>
      </c>
      <c r="D31" s="2" t="s">
        <v>403</v>
      </c>
      <c r="E31" s="2" t="s">
        <v>400</v>
      </c>
      <c r="F31" s="2" t="s">
        <v>404</v>
      </c>
      <c r="G31" s="6">
        <v>15</v>
      </c>
    </row>
    <row r="32" spans="1:7" ht="99">
      <c r="A32" s="15" t="s">
        <v>405</v>
      </c>
      <c r="B32" s="1" t="s">
        <v>6</v>
      </c>
      <c r="C32" s="1" t="s">
        <v>6</v>
      </c>
      <c r="D32" s="1" t="s">
        <v>406</v>
      </c>
      <c r="E32" s="1" t="s">
        <v>407</v>
      </c>
      <c r="F32" s="1" t="s">
        <v>408</v>
      </c>
      <c r="G32" s="4">
        <v>22</v>
      </c>
    </row>
    <row r="33" spans="1:7" ht="99">
      <c r="A33" s="16" t="s">
        <v>409</v>
      </c>
      <c r="B33" s="2" t="s">
        <v>6</v>
      </c>
      <c r="C33" s="2" t="s">
        <v>6</v>
      </c>
      <c r="D33" s="2" t="s">
        <v>410</v>
      </c>
      <c r="E33" s="2" t="s">
        <v>407</v>
      </c>
      <c r="F33" s="2" t="s">
        <v>411</v>
      </c>
      <c r="G33" s="6">
        <v>26</v>
      </c>
    </row>
    <row r="34" spans="1:7" ht="82.5">
      <c r="A34" s="15" t="s">
        <v>412</v>
      </c>
      <c r="B34" s="1" t="s">
        <v>6</v>
      </c>
      <c r="C34" s="1" t="s">
        <v>6</v>
      </c>
      <c r="D34" s="1" t="s">
        <v>413</v>
      </c>
      <c r="E34" s="1" t="s">
        <v>414</v>
      </c>
      <c r="F34" s="1" t="s">
        <v>415</v>
      </c>
      <c r="G34" s="4">
        <v>33</v>
      </c>
    </row>
    <row r="35" spans="1:7" ht="82.5">
      <c r="A35" s="16" t="s">
        <v>416</v>
      </c>
      <c r="B35" s="2" t="s">
        <v>6</v>
      </c>
      <c r="C35" s="2" t="s">
        <v>6</v>
      </c>
      <c r="D35" s="2" t="s">
        <v>417</v>
      </c>
      <c r="E35" s="2" t="s">
        <v>414</v>
      </c>
      <c r="F35" s="2" t="s">
        <v>418</v>
      </c>
      <c r="G35" s="6">
        <v>36</v>
      </c>
    </row>
    <row r="36" spans="1:7" ht="99">
      <c r="A36" s="15" t="s">
        <v>419</v>
      </c>
      <c r="B36" s="1" t="s">
        <v>6</v>
      </c>
      <c r="C36" s="1" t="s">
        <v>6</v>
      </c>
      <c r="D36" s="1" t="s">
        <v>420</v>
      </c>
      <c r="E36" s="1" t="s">
        <v>421</v>
      </c>
      <c r="F36" s="1" t="s">
        <v>422</v>
      </c>
      <c r="G36" s="4">
        <v>45</v>
      </c>
    </row>
    <row r="37" spans="1:7" ht="99.75" thickBot="1">
      <c r="A37" s="19" t="s">
        <v>423</v>
      </c>
      <c r="B37" s="11" t="s">
        <v>6</v>
      </c>
      <c r="C37" s="11" t="s">
        <v>6</v>
      </c>
      <c r="D37" s="11" t="s">
        <v>424</v>
      </c>
      <c r="E37" s="11" t="s">
        <v>421</v>
      </c>
      <c r="F37" s="11" t="s">
        <v>425</v>
      </c>
      <c r="G37" s="12">
        <v>50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1BFB-8293-45B6-A2EB-5720563962DC}">
  <dimension ref="A1:F32"/>
  <sheetViews>
    <sheetView workbookViewId="0">
      <selection activeCell="K31" sqref="K31"/>
    </sheetView>
  </sheetViews>
  <sheetFormatPr defaultRowHeight="15"/>
  <cols>
    <col min="3" max="3" width="17.7109375" customWidth="1"/>
    <col min="4" max="4" width="17.85546875" customWidth="1"/>
  </cols>
  <sheetData>
    <row r="1" spans="1:6">
      <c r="A1" t="s">
        <v>0</v>
      </c>
      <c r="B1" t="s">
        <v>283</v>
      </c>
      <c r="C1" t="s">
        <v>426</v>
      </c>
      <c r="D1" t="s">
        <v>427</v>
      </c>
      <c r="E1" t="s">
        <v>84</v>
      </c>
      <c r="F1" t="s">
        <v>4</v>
      </c>
    </row>
    <row r="2" spans="1:6" ht="49.5">
      <c r="A2" s="15" t="s">
        <v>428</v>
      </c>
      <c r="B2" s="1" t="s">
        <v>285</v>
      </c>
      <c r="C2" s="1">
        <v>6</v>
      </c>
      <c r="D2" s="1">
        <v>1</v>
      </c>
      <c r="E2" s="1">
        <v>20</v>
      </c>
      <c r="F2" s="4">
        <v>3</v>
      </c>
    </row>
    <row r="3" spans="1:6" ht="49.5">
      <c r="A3" s="16" t="s">
        <v>429</v>
      </c>
      <c r="B3" s="2" t="s">
        <v>285</v>
      </c>
      <c r="C3" s="2">
        <v>8</v>
      </c>
      <c r="D3" s="2">
        <v>0</v>
      </c>
      <c r="E3" s="2">
        <v>25</v>
      </c>
      <c r="F3" s="6">
        <v>4</v>
      </c>
    </row>
    <row r="4" spans="1:6" ht="49.5">
      <c r="A4" s="15" t="s">
        <v>430</v>
      </c>
      <c r="B4" s="1" t="s">
        <v>285</v>
      </c>
      <c r="C4" s="1">
        <v>10</v>
      </c>
      <c r="D4" s="1">
        <v>0</v>
      </c>
      <c r="E4" s="1">
        <v>30</v>
      </c>
      <c r="F4" s="4">
        <v>5</v>
      </c>
    </row>
    <row r="5" spans="1:6" ht="49.5">
      <c r="A5" s="16" t="s">
        <v>431</v>
      </c>
      <c r="B5" s="2" t="s">
        <v>285</v>
      </c>
      <c r="C5" s="2">
        <v>12</v>
      </c>
      <c r="D5" s="2">
        <v>-1</v>
      </c>
      <c r="E5" s="2">
        <v>35</v>
      </c>
      <c r="F5" s="6">
        <v>6</v>
      </c>
    </row>
    <row r="6" spans="1:6" ht="49.5">
      <c r="A6" s="15" t="s">
        <v>432</v>
      </c>
      <c r="B6" s="1" t="s">
        <v>285</v>
      </c>
      <c r="C6" s="1">
        <v>14</v>
      </c>
      <c r="D6" s="1">
        <v>-2</v>
      </c>
      <c r="E6" s="1">
        <v>40</v>
      </c>
      <c r="F6" s="4">
        <v>7</v>
      </c>
    </row>
    <row r="7" spans="1:6" ht="49.5">
      <c r="A7" s="16" t="s">
        <v>433</v>
      </c>
      <c r="B7" s="2" t="s">
        <v>257</v>
      </c>
      <c r="C7" s="2">
        <v>6</v>
      </c>
      <c r="D7" s="2">
        <v>1</v>
      </c>
      <c r="E7" s="2">
        <v>30</v>
      </c>
      <c r="F7" s="6">
        <v>3</v>
      </c>
    </row>
    <row r="8" spans="1:6" ht="49.5">
      <c r="A8" s="15" t="s">
        <v>434</v>
      </c>
      <c r="B8" s="1" t="s">
        <v>257</v>
      </c>
      <c r="C8" s="1">
        <v>8</v>
      </c>
      <c r="D8" s="1">
        <v>0</v>
      </c>
      <c r="E8" s="1">
        <v>40</v>
      </c>
      <c r="F8" s="4">
        <v>4</v>
      </c>
    </row>
    <row r="9" spans="1:6" ht="49.5">
      <c r="A9" s="16" t="s">
        <v>435</v>
      </c>
      <c r="B9" s="2" t="s">
        <v>257</v>
      </c>
      <c r="C9" s="2">
        <v>10</v>
      </c>
      <c r="D9" s="2">
        <v>0</v>
      </c>
      <c r="E9" s="2">
        <v>50</v>
      </c>
      <c r="F9" s="6">
        <v>5</v>
      </c>
    </row>
    <row r="10" spans="1:6" ht="49.5">
      <c r="A10" s="15" t="s">
        <v>436</v>
      </c>
      <c r="B10" s="1" t="s">
        <v>257</v>
      </c>
      <c r="C10" s="1">
        <v>12</v>
      </c>
      <c r="D10" s="1">
        <v>-1</v>
      </c>
      <c r="E10" s="1">
        <v>60</v>
      </c>
      <c r="F10" s="4">
        <v>6</v>
      </c>
    </row>
    <row r="11" spans="1:6" ht="49.5">
      <c r="A11" s="16" t="s">
        <v>437</v>
      </c>
      <c r="B11" s="2" t="s">
        <v>142</v>
      </c>
      <c r="C11" s="2">
        <v>4</v>
      </c>
      <c r="D11" s="2">
        <v>2</v>
      </c>
      <c r="E11" s="2">
        <v>40</v>
      </c>
      <c r="F11" s="6">
        <v>2</v>
      </c>
    </row>
    <row r="12" spans="1:6" ht="49.5">
      <c r="A12" s="15" t="s">
        <v>438</v>
      </c>
      <c r="B12" s="1" t="s">
        <v>142</v>
      </c>
      <c r="C12" s="1">
        <v>6</v>
      </c>
      <c r="D12" s="1">
        <v>1</v>
      </c>
      <c r="E12" s="1">
        <v>50</v>
      </c>
      <c r="F12" s="4">
        <v>3</v>
      </c>
    </row>
    <row r="13" spans="1:6" ht="49.5">
      <c r="A13" s="16" t="s">
        <v>439</v>
      </c>
      <c r="B13" s="2" t="s">
        <v>142</v>
      </c>
      <c r="C13" s="2">
        <v>8</v>
      </c>
      <c r="D13" s="2">
        <v>0</v>
      </c>
      <c r="E13" s="2">
        <v>60</v>
      </c>
      <c r="F13" s="6">
        <v>4</v>
      </c>
    </row>
    <row r="14" spans="1:6" ht="49.5">
      <c r="A14" s="15" t="s">
        <v>440</v>
      </c>
      <c r="B14" s="1" t="s">
        <v>142</v>
      </c>
      <c r="C14" s="1">
        <v>10</v>
      </c>
      <c r="D14" s="1">
        <v>0</v>
      </c>
      <c r="E14" s="1">
        <v>70</v>
      </c>
      <c r="F14" s="4">
        <v>5</v>
      </c>
    </row>
    <row r="15" spans="1:6" ht="49.5">
      <c r="A15" s="16" t="s">
        <v>441</v>
      </c>
      <c r="B15" s="2" t="s">
        <v>142</v>
      </c>
      <c r="C15" s="2">
        <v>12</v>
      </c>
      <c r="D15" s="2">
        <v>-1</v>
      </c>
      <c r="E15" s="2">
        <v>80</v>
      </c>
      <c r="F15" s="6">
        <v>6</v>
      </c>
    </row>
    <row r="16" spans="1:6" ht="49.5">
      <c r="A16" s="15" t="s">
        <v>442</v>
      </c>
      <c r="B16" s="1" t="s">
        <v>139</v>
      </c>
      <c r="C16" s="1">
        <v>4</v>
      </c>
      <c r="D16" s="1">
        <v>2</v>
      </c>
      <c r="E16" s="1">
        <v>60</v>
      </c>
      <c r="F16" s="4">
        <v>4</v>
      </c>
    </row>
    <row r="17" spans="1:6" ht="49.5">
      <c r="A17" s="16" t="s">
        <v>443</v>
      </c>
      <c r="B17" s="2" t="s">
        <v>139</v>
      </c>
      <c r="C17" s="2">
        <v>6</v>
      </c>
      <c r="D17" s="2">
        <v>1</v>
      </c>
      <c r="E17" s="2">
        <v>80</v>
      </c>
      <c r="F17" s="6">
        <v>6</v>
      </c>
    </row>
    <row r="18" spans="1:6" ht="49.5">
      <c r="A18" s="15" t="s">
        <v>444</v>
      </c>
      <c r="B18" s="1" t="s">
        <v>139</v>
      </c>
      <c r="C18" s="1">
        <v>8</v>
      </c>
      <c r="D18" s="1">
        <v>0</v>
      </c>
      <c r="E18" s="1">
        <v>100</v>
      </c>
      <c r="F18" s="4">
        <v>8</v>
      </c>
    </row>
    <row r="19" spans="1:6" ht="49.5">
      <c r="A19" s="16" t="s">
        <v>445</v>
      </c>
      <c r="B19" s="2" t="s">
        <v>139</v>
      </c>
      <c r="C19" s="2">
        <v>10</v>
      </c>
      <c r="D19" s="2">
        <v>0</v>
      </c>
      <c r="E19" s="2">
        <v>120</v>
      </c>
      <c r="F19" s="6">
        <v>10</v>
      </c>
    </row>
    <row r="20" spans="1:6" ht="49.5">
      <c r="A20" s="15" t="s">
        <v>446</v>
      </c>
      <c r="B20" s="1" t="s">
        <v>137</v>
      </c>
      <c r="C20" s="1">
        <v>4</v>
      </c>
      <c r="D20" s="1">
        <v>2</v>
      </c>
      <c r="E20" s="1">
        <v>80</v>
      </c>
      <c r="F20" s="4">
        <v>4</v>
      </c>
    </row>
    <row r="21" spans="1:6" ht="49.5">
      <c r="A21" s="16" t="s">
        <v>447</v>
      </c>
      <c r="B21" s="2" t="s">
        <v>137</v>
      </c>
      <c r="C21" s="2">
        <v>6</v>
      </c>
      <c r="D21" s="2">
        <v>1</v>
      </c>
      <c r="E21" s="2">
        <v>120</v>
      </c>
      <c r="F21" s="6">
        <v>6</v>
      </c>
    </row>
    <row r="22" spans="1:6" ht="49.5">
      <c r="A22" s="15" t="s">
        <v>448</v>
      </c>
      <c r="B22" s="1" t="s">
        <v>137</v>
      </c>
      <c r="C22" s="1">
        <v>8</v>
      </c>
      <c r="D22" s="1">
        <v>0</v>
      </c>
      <c r="E22" s="1">
        <v>140</v>
      </c>
      <c r="F22" s="4">
        <v>8</v>
      </c>
    </row>
    <row r="23" spans="1:6" ht="49.5">
      <c r="A23" s="16" t="s">
        <v>449</v>
      </c>
      <c r="B23" s="2" t="s">
        <v>137</v>
      </c>
      <c r="C23" s="2">
        <v>10</v>
      </c>
      <c r="D23" s="2">
        <v>0</v>
      </c>
      <c r="E23" s="2">
        <v>160</v>
      </c>
      <c r="F23" s="6">
        <v>10</v>
      </c>
    </row>
    <row r="24" spans="1:6" ht="49.5">
      <c r="A24" s="15" t="s">
        <v>450</v>
      </c>
      <c r="B24" s="1" t="s">
        <v>270</v>
      </c>
      <c r="C24" s="1">
        <v>4</v>
      </c>
      <c r="D24" s="1">
        <v>2</v>
      </c>
      <c r="E24" s="1">
        <v>120</v>
      </c>
      <c r="F24" s="4">
        <v>8</v>
      </c>
    </row>
    <row r="25" spans="1:6" ht="49.5">
      <c r="A25" s="16" t="s">
        <v>451</v>
      </c>
      <c r="B25" s="2" t="s">
        <v>270</v>
      </c>
      <c r="C25" s="2">
        <v>6</v>
      </c>
      <c r="D25" s="2">
        <v>1</v>
      </c>
      <c r="E25" s="2">
        <v>180</v>
      </c>
      <c r="F25" s="6">
        <v>12</v>
      </c>
    </row>
    <row r="26" spans="1:6" ht="49.5">
      <c r="A26" s="15" t="s">
        <v>452</v>
      </c>
      <c r="B26" s="1" t="s">
        <v>270</v>
      </c>
      <c r="C26" s="1">
        <v>8</v>
      </c>
      <c r="D26" s="1">
        <v>0</v>
      </c>
      <c r="E26" s="1">
        <v>240</v>
      </c>
      <c r="F26" s="4">
        <v>16</v>
      </c>
    </row>
    <row r="27" spans="1:6" ht="49.5">
      <c r="A27" s="16" t="s">
        <v>453</v>
      </c>
      <c r="B27" s="2" t="s">
        <v>282</v>
      </c>
      <c r="C27" s="2">
        <v>4</v>
      </c>
      <c r="D27" s="2">
        <v>2</v>
      </c>
      <c r="E27" s="2">
        <v>200</v>
      </c>
      <c r="F27" s="6">
        <v>8</v>
      </c>
    </row>
    <row r="28" spans="1:6" ht="49.5">
      <c r="A28" s="15" t="s">
        <v>454</v>
      </c>
      <c r="B28" s="1" t="s">
        <v>282</v>
      </c>
      <c r="C28" s="1">
        <v>6</v>
      </c>
      <c r="D28" s="1">
        <v>1</v>
      </c>
      <c r="E28" s="1">
        <v>300</v>
      </c>
      <c r="F28" s="4">
        <v>12</v>
      </c>
    </row>
    <row r="29" spans="1:6" ht="49.5">
      <c r="A29" s="16" t="s">
        <v>455</v>
      </c>
      <c r="B29" s="2" t="s">
        <v>282</v>
      </c>
      <c r="C29" s="2">
        <v>8</v>
      </c>
      <c r="D29" s="2">
        <v>0</v>
      </c>
      <c r="E29" s="2">
        <v>400</v>
      </c>
      <c r="F29" s="6">
        <v>16</v>
      </c>
    </row>
    <row r="30" spans="1:6" ht="49.5">
      <c r="A30" s="15" t="s">
        <v>456</v>
      </c>
      <c r="B30" s="1" t="s">
        <v>300</v>
      </c>
      <c r="C30" s="1">
        <v>4</v>
      </c>
      <c r="D30" s="1">
        <v>1</v>
      </c>
      <c r="E30" s="1">
        <v>300</v>
      </c>
      <c r="F30" s="4">
        <v>16</v>
      </c>
    </row>
    <row r="31" spans="1:6" ht="49.5">
      <c r="A31" s="16" t="s">
        <v>457</v>
      </c>
      <c r="B31" s="2" t="s">
        <v>300</v>
      </c>
      <c r="C31" s="2">
        <v>6</v>
      </c>
      <c r="D31" s="2">
        <v>0</v>
      </c>
      <c r="E31" s="2">
        <v>400</v>
      </c>
      <c r="F31" s="6">
        <v>20</v>
      </c>
    </row>
    <row r="32" spans="1:6" ht="50.25" thickBot="1">
      <c r="A32" s="17" t="s">
        <v>458</v>
      </c>
      <c r="B32" s="8" t="s">
        <v>300</v>
      </c>
      <c r="C32" s="8">
        <v>8</v>
      </c>
      <c r="D32" s="8">
        <v>-1</v>
      </c>
      <c r="E32" s="8">
        <v>500</v>
      </c>
      <c r="F32" s="9">
        <v>24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79DC-D623-488F-AC80-1EE15EB6D8FD}">
  <dimension ref="A1:H63"/>
  <sheetViews>
    <sheetView topLeftCell="A7" workbookViewId="0">
      <selection activeCell="A20" sqref="A20"/>
    </sheetView>
  </sheetViews>
  <sheetFormatPr defaultRowHeight="15"/>
  <cols>
    <col min="7" max="7" width="17.85546875" customWidth="1"/>
  </cols>
  <sheetData>
    <row r="1" spans="1:8">
      <c r="A1" t="s">
        <v>0</v>
      </c>
      <c r="B1" t="s">
        <v>459</v>
      </c>
      <c r="C1" t="s">
        <v>332</v>
      </c>
      <c r="D1" t="s">
        <v>426</v>
      </c>
      <c r="E1" t="s">
        <v>460</v>
      </c>
      <c r="F1" t="s">
        <v>84</v>
      </c>
      <c r="G1" t="s">
        <v>4</v>
      </c>
      <c r="H1" t="s">
        <v>461</v>
      </c>
    </row>
    <row r="2" spans="1:8" ht="82.5">
      <c r="A2" s="15" t="s">
        <v>462</v>
      </c>
      <c r="B2" s="1" t="s">
        <v>463</v>
      </c>
      <c r="C2" s="1" t="s">
        <v>344</v>
      </c>
      <c r="D2" s="1" t="s">
        <v>6</v>
      </c>
      <c r="E2" s="1" t="s">
        <v>464</v>
      </c>
      <c r="F2" s="1">
        <v>10</v>
      </c>
      <c r="G2" s="1">
        <v>7</v>
      </c>
      <c r="H2" s="4" t="s">
        <v>465</v>
      </c>
    </row>
    <row r="3" spans="1:8" ht="49.5">
      <c r="A3" s="16" t="s">
        <v>466</v>
      </c>
      <c r="B3" s="2" t="s">
        <v>463</v>
      </c>
      <c r="C3" s="2" t="s">
        <v>338</v>
      </c>
      <c r="D3" s="2" t="s">
        <v>6</v>
      </c>
      <c r="E3" s="2" t="s">
        <v>467</v>
      </c>
      <c r="F3" s="2">
        <v>15</v>
      </c>
      <c r="G3" s="2">
        <v>10</v>
      </c>
      <c r="H3" s="20" t="s">
        <v>468</v>
      </c>
    </row>
    <row r="4" spans="1:8" ht="33">
      <c r="A4" s="15" t="s">
        <v>469</v>
      </c>
      <c r="B4" s="1" t="s">
        <v>463</v>
      </c>
      <c r="C4" s="1" t="s">
        <v>349</v>
      </c>
      <c r="D4" s="1" t="s">
        <v>6</v>
      </c>
      <c r="E4" s="1" t="s">
        <v>470</v>
      </c>
      <c r="F4" s="1">
        <v>10</v>
      </c>
      <c r="G4" s="1">
        <v>10</v>
      </c>
      <c r="H4" s="4" t="s">
        <v>6</v>
      </c>
    </row>
    <row r="5" spans="1:8" ht="66">
      <c r="A5" s="16" t="s">
        <v>471</v>
      </c>
      <c r="B5" s="2" t="s">
        <v>463</v>
      </c>
      <c r="C5" s="2" t="s">
        <v>338</v>
      </c>
      <c r="D5" s="2" t="s">
        <v>6</v>
      </c>
      <c r="E5" s="2" t="s">
        <v>472</v>
      </c>
      <c r="F5" s="2">
        <v>10</v>
      </c>
      <c r="G5" s="2">
        <v>10</v>
      </c>
      <c r="H5" s="6" t="s">
        <v>473</v>
      </c>
    </row>
    <row r="6" spans="1:8" ht="66">
      <c r="A6" s="15" t="s">
        <v>474</v>
      </c>
      <c r="B6" s="1" t="s">
        <v>463</v>
      </c>
      <c r="C6" s="1" t="s">
        <v>6</v>
      </c>
      <c r="D6" s="1" t="s">
        <v>6</v>
      </c>
      <c r="E6" s="1" t="s">
        <v>475</v>
      </c>
      <c r="F6" s="1" t="s">
        <v>6</v>
      </c>
      <c r="G6" s="1">
        <v>5</v>
      </c>
      <c r="H6" s="4" t="s">
        <v>476</v>
      </c>
    </row>
    <row r="7" spans="1:8" ht="66">
      <c r="A7" s="16" t="s">
        <v>477</v>
      </c>
      <c r="B7" s="2" t="s">
        <v>463</v>
      </c>
      <c r="C7" s="2" t="s">
        <v>3</v>
      </c>
      <c r="D7" s="2" t="s">
        <v>6</v>
      </c>
      <c r="E7" s="2" t="s">
        <v>475</v>
      </c>
      <c r="F7" s="2">
        <v>5</v>
      </c>
      <c r="G7" s="2">
        <v>4</v>
      </c>
      <c r="H7" s="6" t="s">
        <v>478</v>
      </c>
    </row>
    <row r="8" spans="1:8" ht="49.5">
      <c r="A8" s="15" t="s">
        <v>479</v>
      </c>
      <c r="B8" s="1" t="s">
        <v>463</v>
      </c>
      <c r="C8" s="1" t="s">
        <v>338</v>
      </c>
      <c r="D8" s="1" t="s">
        <v>6</v>
      </c>
      <c r="E8" s="1" t="s">
        <v>464</v>
      </c>
      <c r="F8" s="1">
        <v>10</v>
      </c>
      <c r="G8" s="1">
        <v>5</v>
      </c>
      <c r="H8" s="21" t="s">
        <v>480</v>
      </c>
    </row>
    <row r="9" spans="1:8" ht="49.5">
      <c r="A9" s="16" t="s">
        <v>481</v>
      </c>
      <c r="B9" s="2" t="s">
        <v>463</v>
      </c>
      <c r="C9" s="2" t="s">
        <v>338</v>
      </c>
      <c r="D9" s="2" t="s">
        <v>6</v>
      </c>
      <c r="E9" s="2" t="s">
        <v>482</v>
      </c>
      <c r="F9" s="2">
        <v>10</v>
      </c>
      <c r="G9" s="2">
        <v>7</v>
      </c>
      <c r="H9" s="20" t="s">
        <v>483</v>
      </c>
    </row>
    <row r="10" spans="1:8" ht="82.5">
      <c r="A10" s="15" t="s">
        <v>484</v>
      </c>
      <c r="B10" s="1" t="s">
        <v>463</v>
      </c>
      <c r="C10" s="1" t="s">
        <v>338</v>
      </c>
      <c r="D10" s="1">
        <v>8</v>
      </c>
      <c r="E10" s="1" t="s">
        <v>485</v>
      </c>
      <c r="F10" s="1">
        <v>1</v>
      </c>
      <c r="G10" s="1">
        <v>1</v>
      </c>
      <c r="H10" s="4" t="s">
        <v>486</v>
      </c>
    </row>
    <row r="11" spans="1:8" ht="33">
      <c r="A11" s="16" t="s">
        <v>487</v>
      </c>
      <c r="B11" s="2" t="s">
        <v>463</v>
      </c>
      <c r="C11" s="2" t="s">
        <v>338</v>
      </c>
      <c r="D11" s="2" t="s">
        <v>6</v>
      </c>
      <c r="E11" s="2" t="s">
        <v>488</v>
      </c>
      <c r="F11" s="2">
        <v>10</v>
      </c>
      <c r="G11" s="2">
        <v>3</v>
      </c>
      <c r="H11" s="20" t="s">
        <v>489</v>
      </c>
    </row>
    <row r="12" spans="1:8" ht="33">
      <c r="A12" s="15" t="s">
        <v>490</v>
      </c>
      <c r="B12" s="1" t="s">
        <v>463</v>
      </c>
      <c r="C12" s="1" t="s">
        <v>338</v>
      </c>
      <c r="D12" s="1" t="s">
        <v>6</v>
      </c>
      <c r="E12" s="1" t="s">
        <v>491</v>
      </c>
      <c r="F12" s="1">
        <v>5</v>
      </c>
      <c r="G12" s="1">
        <v>14</v>
      </c>
      <c r="H12" s="21" t="s">
        <v>492</v>
      </c>
    </row>
    <row r="13" spans="1:8" ht="33">
      <c r="A13" s="16" t="s">
        <v>493</v>
      </c>
      <c r="B13" s="2" t="s">
        <v>463</v>
      </c>
      <c r="C13" s="2" t="s">
        <v>338</v>
      </c>
      <c r="D13" s="2" t="s">
        <v>6</v>
      </c>
      <c r="E13" s="2" t="s">
        <v>494</v>
      </c>
      <c r="F13" s="2">
        <v>10</v>
      </c>
      <c r="G13" s="2">
        <v>9</v>
      </c>
      <c r="H13" s="20" t="s">
        <v>495</v>
      </c>
    </row>
    <row r="14" spans="1:8" ht="66">
      <c r="A14" s="15" t="s">
        <v>496</v>
      </c>
      <c r="B14" s="1" t="s">
        <v>463</v>
      </c>
      <c r="C14" s="1" t="s">
        <v>338</v>
      </c>
      <c r="D14" s="1" t="s">
        <v>6</v>
      </c>
      <c r="E14" s="1" t="s">
        <v>497</v>
      </c>
      <c r="F14" s="1">
        <v>10</v>
      </c>
      <c r="G14" s="1">
        <v>9</v>
      </c>
      <c r="H14" s="21" t="s">
        <v>498</v>
      </c>
    </row>
    <row r="15" spans="1:8" ht="66">
      <c r="A15" s="16" t="s">
        <v>499</v>
      </c>
      <c r="B15" s="2" t="s">
        <v>463</v>
      </c>
      <c r="C15" s="2" t="s">
        <v>338</v>
      </c>
      <c r="D15" s="2" t="s">
        <v>6</v>
      </c>
      <c r="E15" s="2" t="s">
        <v>3</v>
      </c>
      <c r="F15" s="2">
        <v>10</v>
      </c>
      <c r="G15" s="2">
        <v>8</v>
      </c>
      <c r="H15" s="20" t="s">
        <v>500</v>
      </c>
    </row>
    <row r="16" spans="1:8" ht="66">
      <c r="A16" s="15" t="s">
        <v>501</v>
      </c>
      <c r="B16" s="1" t="s">
        <v>463</v>
      </c>
      <c r="C16" s="1" t="s">
        <v>6</v>
      </c>
      <c r="D16" s="1" t="s">
        <v>6</v>
      </c>
      <c r="E16" s="1">
        <v>0</v>
      </c>
      <c r="F16" s="1">
        <v>5</v>
      </c>
      <c r="G16" s="1">
        <v>3</v>
      </c>
      <c r="H16" s="4" t="s">
        <v>502</v>
      </c>
    </row>
    <row r="17" spans="1:8" ht="66">
      <c r="A17" s="16" t="s">
        <v>503</v>
      </c>
      <c r="B17" s="2" t="s">
        <v>463</v>
      </c>
      <c r="C17" s="2" t="s">
        <v>338</v>
      </c>
      <c r="D17" s="2" t="s">
        <v>6</v>
      </c>
      <c r="E17" s="2" t="s">
        <v>475</v>
      </c>
      <c r="F17" s="2">
        <v>5</v>
      </c>
      <c r="G17" s="2">
        <v>2</v>
      </c>
      <c r="H17" s="6" t="s">
        <v>6</v>
      </c>
    </row>
    <row r="18" spans="1:8" ht="66">
      <c r="A18" s="15" t="s">
        <v>504</v>
      </c>
      <c r="B18" s="1" t="s">
        <v>463</v>
      </c>
      <c r="C18" s="1" t="s">
        <v>344</v>
      </c>
      <c r="D18" s="1" t="s">
        <v>6</v>
      </c>
      <c r="E18" s="1" t="s">
        <v>505</v>
      </c>
      <c r="F18" s="1">
        <v>20</v>
      </c>
      <c r="G18" s="1">
        <v>18</v>
      </c>
      <c r="H18" s="21" t="s">
        <v>506</v>
      </c>
    </row>
    <row r="19" spans="1:8" ht="82.5">
      <c r="A19" s="16" t="s">
        <v>507</v>
      </c>
      <c r="B19" s="2" t="s">
        <v>463</v>
      </c>
      <c r="C19" s="2" t="s">
        <v>349</v>
      </c>
      <c r="D19" s="2" t="s">
        <v>6</v>
      </c>
      <c r="E19" s="2" t="s">
        <v>508</v>
      </c>
      <c r="F19" s="2">
        <v>20</v>
      </c>
      <c r="G19" s="2">
        <v>21</v>
      </c>
      <c r="H19" s="6" t="s">
        <v>509</v>
      </c>
    </row>
    <row r="20" spans="1:8" ht="66">
      <c r="A20" s="15" t="s">
        <v>510</v>
      </c>
      <c r="B20" s="1" t="s">
        <v>463</v>
      </c>
      <c r="C20" s="1" t="s">
        <v>344</v>
      </c>
      <c r="D20" s="1" t="s">
        <v>6</v>
      </c>
      <c r="E20" s="1" t="s">
        <v>472</v>
      </c>
      <c r="F20" s="1">
        <v>10</v>
      </c>
      <c r="G20" s="1">
        <v>10</v>
      </c>
      <c r="H20" s="4" t="s">
        <v>6</v>
      </c>
    </row>
    <row r="21" spans="1:8" ht="66">
      <c r="A21" s="16" t="s">
        <v>511</v>
      </c>
      <c r="B21" s="2" t="s">
        <v>463</v>
      </c>
      <c r="C21" s="2" t="s">
        <v>338</v>
      </c>
      <c r="D21" s="2" t="s">
        <v>6</v>
      </c>
      <c r="E21" s="2" t="s">
        <v>512</v>
      </c>
      <c r="F21" s="2">
        <v>10</v>
      </c>
      <c r="G21" s="2">
        <v>12</v>
      </c>
      <c r="H21" s="6" t="s">
        <v>6</v>
      </c>
    </row>
    <row r="22" spans="1:8" ht="49.5">
      <c r="A22" s="15" t="s">
        <v>513</v>
      </c>
      <c r="B22" s="1" t="s">
        <v>463</v>
      </c>
      <c r="C22" s="1" t="s">
        <v>3</v>
      </c>
      <c r="D22" s="1" t="s">
        <v>6</v>
      </c>
      <c r="E22" s="1" t="s">
        <v>464</v>
      </c>
      <c r="F22" s="1">
        <v>1</v>
      </c>
      <c r="G22" s="1">
        <v>6</v>
      </c>
      <c r="H22" s="21" t="s">
        <v>514</v>
      </c>
    </row>
    <row r="23" spans="1:8" ht="66">
      <c r="A23" s="16" t="s">
        <v>515</v>
      </c>
      <c r="B23" s="2" t="s">
        <v>463</v>
      </c>
      <c r="C23" s="2" t="s">
        <v>338</v>
      </c>
      <c r="D23" s="2" t="s">
        <v>6</v>
      </c>
      <c r="E23" s="2" t="s">
        <v>485</v>
      </c>
      <c r="F23" s="2">
        <v>10</v>
      </c>
      <c r="G23" s="2">
        <v>9</v>
      </c>
      <c r="H23" s="20" t="s">
        <v>516</v>
      </c>
    </row>
    <row r="24" spans="1:8" ht="66">
      <c r="A24" s="15" t="s">
        <v>517</v>
      </c>
      <c r="B24" s="1" t="s">
        <v>463</v>
      </c>
      <c r="C24" s="1" t="s">
        <v>338</v>
      </c>
      <c r="D24" s="1" t="s">
        <v>6</v>
      </c>
      <c r="E24" s="1" t="s">
        <v>518</v>
      </c>
      <c r="F24" s="1">
        <v>15</v>
      </c>
      <c r="G24" s="1">
        <v>14</v>
      </c>
      <c r="H24" s="21" t="s">
        <v>519</v>
      </c>
    </row>
    <row r="25" spans="1:8" ht="66">
      <c r="A25" s="16" t="s">
        <v>520</v>
      </c>
      <c r="B25" s="2" t="s">
        <v>463</v>
      </c>
      <c r="C25" s="2" t="s">
        <v>338</v>
      </c>
      <c r="D25" s="2" t="s">
        <v>6</v>
      </c>
      <c r="E25" s="2" t="s">
        <v>472</v>
      </c>
      <c r="F25" s="2">
        <v>20</v>
      </c>
      <c r="G25" s="2">
        <v>15</v>
      </c>
      <c r="H25" s="6" t="s">
        <v>521</v>
      </c>
    </row>
    <row r="26" spans="1:8" ht="33">
      <c r="A26" s="15" t="s">
        <v>522</v>
      </c>
      <c r="B26" s="1" t="s">
        <v>463</v>
      </c>
      <c r="C26" s="1" t="s">
        <v>338</v>
      </c>
      <c r="D26" s="1" t="s">
        <v>6</v>
      </c>
      <c r="E26" s="1" t="s">
        <v>494</v>
      </c>
      <c r="F26" s="1">
        <v>10</v>
      </c>
      <c r="G26" s="1">
        <v>5</v>
      </c>
      <c r="H26" s="21" t="s">
        <v>523</v>
      </c>
    </row>
    <row r="27" spans="1:8" ht="49.5">
      <c r="A27" s="16" t="s">
        <v>524</v>
      </c>
      <c r="B27" s="2" t="s">
        <v>463</v>
      </c>
      <c r="C27" s="2" t="s">
        <v>6</v>
      </c>
      <c r="D27" s="2" t="s">
        <v>6</v>
      </c>
      <c r="E27" s="2" t="s">
        <v>475</v>
      </c>
      <c r="F27" s="2">
        <v>1</v>
      </c>
      <c r="G27" s="2">
        <v>4</v>
      </c>
      <c r="H27" s="20" t="s">
        <v>514</v>
      </c>
    </row>
    <row r="28" spans="1:8" ht="33">
      <c r="A28" s="15" t="s">
        <v>525</v>
      </c>
      <c r="B28" s="1" t="s">
        <v>463</v>
      </c>
      <c r="C28" s="1" t="s">
        <v>338</v>
      </c>
      <c r="D28" s="1" t="s">
        <v>6</v>
      </c>
      <c r="E28" s="1" t="s">
        <v>482</v>
      </c>
      <c r="F28" s="1">
        <v>10</v>
      </c>
      <c r="G28" s="1">
        <v>8</v>
      </c>
      <c r="H28" s="21" t="s">
        <v>526</v>
      </c>
    </row>
    <row r="29" spans="1:8" ht="49.5">
      <c r="A29" s="16" t="s">
        <v>527</v>
      </c>
      <c r="B29" s="2" t="s">
        <v>463</v>
      </c>
      <c r="C29" s="2" t="s">
        <v>338</v>
      </c>
      <c r="D29" s="2" t="s">
        <v>6</v>
      </c>
      <c r="E29" s="2" t="s">
        <v>491</v>
      </c>
      <c r="F29" s="2">
        <v>10</v>
      </c>
      <c r="G29" s="2">
        <v>5</v>
      </c>
      <c r="H29" s="6" t="s">
        <v>528</v>
      </c>
    </row>
    <row r="30" spans="1:8" ht="66">
      <c r="A30" s="15" t="s">
        <v>529</v>
      </c>
      <c r="B30" s="1" t="s">
        <v>463</v>
      </c>
      <c r="C30" s="1" t="s">
        <v>344</v>
      </c>
      <c r="D30" s="1" t="s">
        <v>6</v>
      </c>
      <c r="E30" s="1" t="s">
        <v>494</v>
      </c>
      <c r="F30" s="1">
        <v>10</v>
      </c>
      <c r="G30" s="1">
        <v>7</v>
      </c>
      <c r="H30" s="21" t="s">
        <v>530</v>
      </c>
    </row>
    <row r="31" spans="1:8" ht="49.5">
      <c r="A31" s="16" t="s">
        <v>531</v>
      </c>
      <c r="B31" s="2" t="s">
        <v>463</v>
      </c>
      <c r="C31" s="2" t="s">
        <v>344</v>
      </c>
      <c r="D31" s="2" t="s">
        <v>6</v>
      </c>
      <c r="E31" s="2" t="s">
        <v>532</v>
      </c>
      <c r="F31" s="2">
        <v>15</v>
      </c>
      <c r="G31" s="2">
        <v>10</v>
      </c>
      <c r="H31" s="20" t="s">
        <v>533</v>
      </c>
    </row>
    <row r="32" spans="1:8" ht="33">
      <c r="A32" s="15" t="s">
        <v>534</v>
      </c>
      <c r="B32" s="1" t="s">
        <v>463</v>
      </c>
      <c r="C32" s="1" t="s">
        <v>344</v>
      </c>
      <c r="D32" s="1" t="s">
        <v>6</v>
      </c>
      <c r="E32" s="1" t="s">
        <v>475</v>
      </c>
      <c r="F32" s="1">
        <v>10</v>
      </c>
      <c r="G32" s="1">
        <v>7</v>
      </c>
      <c r="H32" s="21" t="s">
        <v>535</v>
      </c>
    </row>
    <row r="33" spans="1:8" ht="33">
      <c r="A33" s="16" t="s">
        <v>536</v>
      </c>
      <c r="B33" s="2" t="s">
        <v>463</v>
      </c>
      <c r="C33" s="2" t="s">
        <v>344</v>
      </c>
      <c r="D33" s="2" t="s">
        <v>6</v>
      </c>
      <c r="E33" s="2" t="s">
        <v>532</v>
      </c>
      <c r="F33" s="2">
        <v>15</v>
      </c>
      <c r="G33" s="2">
        <v>12</v>
      </c>
      <c r="H33" s="20" t="s">
        <v>537</v>
      </c>
    </row>
    <row r="34" spans="1:8" ht="66">
      <c r="A34" s="15" t="s">
        <v>538</v>
      </c>
      <c r="B34" s="1" t="s">
        <v>463</v>
      </c>
      <c r="C34" s="1" t="s">
        <v>344</v>
      </c>
      <c r="D34" s="1" t="s">
        <v>6</v>
      </c>
      <c r="E34" s="1" t="s">
        <v>482</v>
      </c>
      <c r="F34" s="1">
        <v>15</v>
      </c>
      <c r="G34" s="1">
        <v>7</v>
      </c>
      <c r="H34" s="4" t="s">
        <v>539</v>
      </c>
    </row>
    <row r="35" spans="1:8" ht="66">
      <c r="A35" s="16" t="s">
        <v>540</v>
      </c>
      <c r="B35" s="2" t="s">
        <v>463</v>
      </c>
      <c r="C35" s="2" t="s">
        <v>344</v>
      </c>
      <c r="D35" s="2" t="s">
        <v>6</v>
      </c>
      <c r="E35" s="2" t="s">
        <v>541</v>
      </c>
      <c r="F35" s="2">
        <v>10</v>
      </c>
      <c r="G35" s="2">
        <v>9</v>
      </c>
      <c r="H35" s="6" t="s">
        <v>542</v>
      </c>
    </row>
    <row r="36" spans="1:8" ht="33">
      <c r="A36" s="15" t="s">
        <v>543</v>
      </c>
      <c r="B36" s="1" t="s">
        <v>463</v>
      </c>
      <c r="C36" s="1" t="s">
        <v>349</v>
      </c>
      <c r="D36" s="1" t="s">
        <v>6</v>
      </c>
      <c r="E36" s="1" t="s">
        <v>544</v>
      </c>
      <c r="F36" s="1">
        <v>5</v>
      </c>
      <c r="G36" s="1">
        <v>8</v>
      </c>
      <c r="H36" s="21" t="s">
        <v>545</v>
      </c>
    </row>
    <row r="37" spans="1:8" ht="66">
      <c r="A37" s="16" t="s">
        <v>546</v>
      </c>
      <c r="B37" s="2" t="s">
        <v>547</v>
      </c>
      <c r="C37" s="2" t="s">
        <v>344</v>
      </c>
      <c r="D37" s="2" t="s">
        <v>6</v>
      </c>
      <c r="E37" s="2" t="s">
        <v>3</v>
      </c>
      <c r="F37" s="2">
        <v>10</v>
      </c>
      <c r="G37" s="2">
        <v>10</v>
      </c>
      <c r="H37" s="20" t="s">
        <v>548</v>
      </c>
    </row>
    <row r="38" spans="1:8" ht="49.5">
      <c r="A38" s="15" t="s">
        <v>549</v>
      </c>
      <c r="B38" s="1" t="s">
        <v>547</v>
      </c>
      <c r="C38" s="1" t="s">
        <v>338</v>
      </c>
      <c r="D38" s="1" t="s">
        <v>6</v>
      </c>
      <c r="E38" s="1" t="s">
        <v>3</v>
      </c>
      <c r="F38" s="1">
        <v>10</v>
      </c>
      <c r="G38" s="1">
        <v>9</v>
      </c>
      <c r="H38" s="21" t="s">
        <v>550</v>
      </c>
    </row>
    <row r="39" spans="1:8" ht="66">
      <c r="A39" s="16" t="s">
        <v>551</v>
      </c>
      <c r="B39" s="2" t="s">
        <v>547</v>
      </c>
      <c r="C39" s="2" t="s">
        <v>338</v>
      </c>
      <c r="D39" s="2" t="s">
        <v>6</v>
      </c>
      <c r="E39" s="2" t="s">
        <v>3</v>
      </c>
      <c r="F39" s="2">
        <v>5</v>
      </c>
      <c r="G39" s="2">
        <v>10</v>
      </c>
      <c r="H39" s="20" t="s">
        <v>552</v>
      </c>
    </row>
    <row r="40" spans="1:8" ht="99">
      <c r="A40" s="15" t="s">
        <v>553</v>
      </c>
      <c r="B40" s="1" t="s">
        <v>547</v>
      </c>
      <c r="C40" s="1" t="s">
        <v>6</v>
      </c>
      <c r="D40" s="1" t="s">
        <v>6</v>
      </c>
      <c r="E40" s="1" t="s">
        <v>3</v>
      </c>
      <c r="F40" s="1">
        <v>5</v>
      </c>
      <c r="G40" s="1">
        <v>10</v>
      </c>
      <c r="H40" s="4" t="s">
        <v>554</v>
      </c>
    </row>
    <row r="41" spans="1:8" ht="33">
      <c r="A41" s="16" t="s">
        <v>555</v>
      </c>
      <c r="B41" s="2" t="s">
        <v>556</v>
      </c>
      <c r="C41" s="2" t="s">
        <v>557</v>
      </c>
      <c r="D41" s="2" t="s">
        <v>6</v>
      </c>
      <c r="E41" s="2" t="s">
        <v>497</v>
      </c>
      <c r="F41" s="2">
        <v>10</v>
      </c>
      <c r="G41" s="2">
        <v>8</v>
      </c>
      <c r="H41" s="20" t="s">
        <v>468</v>
      </c>
    </row>
    <row r="42" spans="1:8" ht="66">
      <c r="A42" s="15" t="s">
        <v>558</v>
      </c>
      <c r="B42" s="1" t="s">
        <v>556</v>
      </c>
      <c r="C42" s="1" t="s">
        <v>557</v>
      </c>
      <c r="D42" s="1" t="s">
        <v>6</v>
      </c>
      <c r="E42" s="1" t="s">
        <v>505</v>
      </c>
      <c r="F42" s="1">
        <v>5</v>
      </c>
      <c r="G42" s="1">
        <v>13</v>
      </c>
      <c r="H42" s="4" t="s">
        <v>559</v>
      </c>
    </row>
    <row r="43" spans="1:8" ht="49.5">
      <c r="A43" s="16" t="s">
        <v>560</v>
      </c>
      <c r="B43" s="2" t="s">
        <v>556</v>
      </c>
      <c r="C43" s="2" t="s">
        <v>557</v>
      </c>
      <c r="D43" s="2" t="s">
        <v>6</v>
      </c>
      <c r="E43" s="2" t="s">
        <v>561</v>
      </c>
      <c r="F43" s="2">
        <v>10</v>
      </c>
      <c r="G43" s="2">
        <v>8</v>
      </c>
      <c r="H43" s="20" t="s">
        <v>468</v>
      </c>
    </row>
    <row r="44" spans="1:8" ht="49.5">
      <c r="A44" s="15" t="s">
        <v>562</v>
      </c>
      <c r="B44" s="1" t="s">
        <v>556</v>
      </c>
      <c r="C44" s="1" t="s">
        <v>557</v>
      </c>
      <c r="D44" s="1" t="s">
        <v>6</v>
      </c>
      <c r="E44" s="1" t="s">
        <v>494</v>
      </c>
      <c r="F44" s="1">
        <v>5</v>
      </c>
      <c r="G44" s="1">
        <v>6</v>
      </c>
      <c r="H44" s="21" t="s">
        <v>563</v>
      </c>
    </row>
    <row r="45" spans="1:8" ht="49.5">
      <c r="A45" s="16" t="s">
        <v>564</v>
      </c>
      <c r="B45" s="2" t="s">
        <v>556</v>
      </c>
      <c r="C45" s="2" t="s">
        <v>557</v>
      </c>
      <c r="D45" s="2" t="s">
        <v>6</v>
      </c>
      <c r="E45" s="2" t="s">
        <v>497</v>
      </c>
      <c r="F45" s="2">
        <v>5</v>
      </c>
      <c r="G45" s="2">
        <v>10</v>
      </c>
      <c r="H45" s="6"/>
    </row>
    <row r="46" spans="1:8" ht="49.5">
      <c r="A46" s="15" t="s">
        <v>565</v>
      </c>
      <c r="B46" s="1" t="s">
        <v>566</v>
      </c>
      <c r="C46" s="1" t="s">
        <v>344</v>
      </c>
      <c r="D46" s="1">
        <v>10</v>
      </c>
      <c r="E46" s="1" t="s">
        <v>494</v>
      </c>
      <c r="F46" s="1">
        <v>5</v>
      </c>
      <c r="G46" s="1">
        <v>8</v>
      </c>
      <c r="H46" s="4" t="s">
        <v>567</v>
      </c>
    </row>
    <row r="47" spans="1:8" ht="99">
      <c r="A47" s="16" t="s">
        <v>568</v>
      </c>
      <c r="B47" s="2" t="s">
        <v>566</v>
      </c>
      <c r="C47" s="2" t="s">
        <v>349</v>
      </c>
      <c r="D47" s="2">
        <v>12</v>
      </c>
      <c r="E47" s="2" t="s">
        <v>569</v>
      </c>
      <c r="F47" s="2">
        <v>10</v>
      </c>
      <c r="G47" s="2">
        <v>14</v>
      </c>
      <c r="H47" s="20" t="s">
        <v>570</v>
      </c>
    </row>
    <row r="48" spans="1:8" ht="115.5">
      <c r="A48" s="15" t="s">
        <v>571</v>
      </c>
      <c r="B48" s="1" t="s">
        <v>566</v>
      </c>
      <c r="C48" s="1" t="s">
        <v>349</v>
      </c>
      <c r="D48" s="1">
        <v>12</v>
      </c>
      <c r="E48" s="1" t="s">
        <v>472</v>
      </c>
      <c r="F48" s="1">
        <v>10</v>
      </c>
      <c r="G48" s="1">
        <v>8</v>
      </c>
      <c r="H48" s="4" t="s">
        <v>572</v>
      </c>
    </row>
    <row r="49" spans="1:8" ht="82.5">
      <c r="A49" s="16" t="s">
        <v>573</v>
      </c>
      <c r="B49" s="2" t="s">
        <v>566</v>
      </c>
      <c r="C49" s="2" t="s">
        <v>349</v>
      </c>
      <c r="D49" s="2">
        <v>12</v>
      </c>
      <c r="E49" s="2" t="s">
        <v>497</v>
      </c>
      <c r="F49" s="2">
        <v>10</v>
      </c>
      <c r="G49" s="2">
        <v>5</v>
      </c>
      <c r="H49" s="6" t="s">
        <v>574</v>
      </c>
    </row>
    <row r="50" spans="1:8" ht="82.5">
      <c r="A50" s="15" t="s">
        <v>575</v>
      </c>
      <c r="B50" s="1" t="s">
        <v>566</v>
      </c>
      <c r="C50" s="1" t="s">
        <v>349</v>
      </c>
      <c r="D50" s="1">
        <v>14</v>
      </c>
      <c r="E50" s="1" t="s">
        <v>569</v>
      </c>
      <c r="F50" s="1">
        <v>10</v>
      </c>
      <c r="G50" s="1">
        <v>6</v>
      </c>
      <c r="H50" s="21" t="s">
        <v>570</v>
      </c>
    </row>
    <row r="51" spans="1:8" ht="82.5">
      <c r="A51" s="16" t="s">
        <v>576</v>
      </c>
      <c r="B51" s="2" t="s">
        <v>566</v>
      </c>
      <c r="C51" s="2" t="s">
        <v>6</v>
      </c>
      <c r="D51" s="2" t="s">
        <v>6</v>
      </c>
      <c r="E51" s="2" t="s">
        <v>577</v>
      </c>
      <c r="F51" s="2">
        <v>5</v>
      </c>
      <c r="G51" s="2">
        <v>12</v>
      </c>
      <c r="H51" s="6" t="s">
        <v>578</v>
      </c>
    </row>
    <row r="52" spans="1:8" ht="66">
      <c r="A52" s="15" t="s">
        <v>579</v>
      </c>
      <c r="B52" s="1" t="s">
        <v>566</v>
      </c>
      <c r="C52" s="1" t="s">
        <v>6</v>
      </c>
      <c r="D52" s="1" t="s">
        <v>6</v>
      </c>
      <c r="E52" s="1" t="s">
        <v>512</v>
      </c>
      <c r="F52" s="1">
        <v>5</v>
      </c>
      <c r="G52" s="1">
        <v>12</v>
      </c>
      <c r="H52" s="4" t="s">
        <v>580</v>
      </c>
    </row>
    <row r="53" spans="1:8" ht="99">
      <c r="A53" s="16" t="s">
        <v>581</v>
      </c>
      <c r="B53" s="2" t="s">
        <v>566</v>
      </c>
      <c r="C53" s="2" t="s">
        <v>349</v>
      </c>
      <c r="D53" s="2">
        <v>14</v>
      </c>
      <c r="E53" s="2" t="s">
        <v>497</v>
      </c>
      <c r="F53" s="2">
        <v>5</v>
      </c>
      <c r="G53" s="2">
        <v>11</v>
      </c>
      <c r="H53" s="20" t="s">
        <v>570</v>
      </c>
    </row>
    <row r="54" spans="1:8" ht="66">
      <c r="A54" s="15" t="s">
        <v>582</v>
      </c>
      <c r="B54" s="1" t="s">
        <v>566</v>
      </c>
      <c r="C54" s="1" t="s">
        <v>349</v>
      </c>
      <c r="D54" s="1">
        <v>14</v>
      </c>
      <c r="E54" s="1" t="s">
        <v>497</v>
      </c>
      <c r="F54" s="1" t="s">
        <v>6</v>
      </c>
      <c r="G54" s="1">
        <v>11</v>
      </c>
      <c r="H54" s="4" t="s">
        <v>583</v>
      </c>
    </row>
    <row r="55" spans="1:8" ht="99">
      <c r="A55" s="16" t="s">
        <v>584</v>
      </c>
      <c r="B55" s="2" t="s">
        <v>566</v>
      </c>
      <c r="C55" s="2" t="s">
        <v>349</v>
      </c>
      <c r="D55" s="2">
        <v>10</v>
      </c>
      <c r="E55" s="2" t="s">
        <v>585</v>
      </c>
      <c r="F55" s="2">
        <v>5</v>
      </c>
      <c r="G55" s="2">
        <v>10</v>
      </c>
      <c r="H55" s="6" t="s">
        <v>586</v>
      </c>
    </row>
    <row r="56" spans="1:8" ht="99">
      <c r="A56" s="15" t="s">
        <v>587</v>
      </c>
      <c r="B56" s="1" t="s">
        <v>566</v>
      </c>
      <c r="C56" s="1" t="s">
        <v>344</v>
      </c>
      <c r="D56" s="1">
        <v>14</v>
      </c>
      <c r="E56" s="1" t="s">
        <v>472</v>
      </c>
      <c r="F56" s="1">
        <v>5</v>
      </c>
      <c r="G56" s="1">
        <v>5</v>
      </c>
      <c r="H56" s="4" t="s">
        <v>588</v>
      </c>
    </row>
    <row r="57" spans="1:8" ht="82.5">
      <c r="A57" s="16" t="s">
        <v>589</v>
      </c>
      <c r="B57" s="2" t="s">
        <v>566</v>
      </c>
      <c r="C57" s="2" t="s">
        <v>349</v>
      </c>
      <c r="D57" s="2">
        <v>16</v>
      </c>
      <c r="E57" s="2" t="s">
        <v>532</v>
      </c>
      <c r="F57" s="2">
        <v>5</v>
      </c>
      <c r="G57" s="2">
        <v>7</v>
      </c>
      <c r="H57" s="6" t="s">
        <v>6</v>
      </c>
    </row>
    <row r="58" spans="1:8" ht="66">
      <c r="A58" s="15" t="s">
        <v>590</v>
      </c>
      <c r="B58" s="1" t="s">
        <v>566</v>
      </c>
      <c r="C58" s="1" t="s">
        <v>349</v>
      </c>
      <c r="D58" s="1">
        <v>18</v>
      </c>
      <c r="E58" s="1" t="s">
        <v>591</v>
      </c>
      <c r="F58" s="1">
        <v>10</v>
      </c>
      <c r="G58" s="1">
        <v>10</v>
      </c>
      <c r="H58" s="4" t="s">
        <v>592</v>
      </c>
    </row>
    <row r="59" spans="1:8" ht="49.5">
      <c r="A59" s="16" t="s">
        <v>593</v>
      </c>
      <c r="B59" s="2" t="s">
        <v>566</v>
      </c>
      <c r="C59" s="2" t="s">
        <v>349</v>
      </c>
      <c r="D59" s="2">
        <v>10</v>
      </c>
      <c r="E59" s="2" t="s">
        <v>494</v>
      </c>
      <c r="F59" s="2">
        <v>10</v>
      </c>
      <c r="G59" s="2">
        <v>5</v>
      </c>
      <c r="H59" s="6" t="s">
        <v>594</v>
      </c>
    </row>
    <row r="60" spans="1:8" ht="115.5">
      <c r="A60" s="15" t="s">
        <v>595</v>
      </c>
      <c r="B60" s="1" t="s">
        <v>566</v>
      </c>
      <c r="C60" s="1" t="s">
        <v>6</v>
      </c>
      <c r="D60" s="1" t="s">
        <v>6</v>
      </c>
      <c r="E60" s="1" t="s">
        <v>596</v>
      </c>
      <c r="F60" s="1">
        <v>5</v>
      </c>
      <c r="G60" s="1">
        <v>8</v>
      </c>
      <c r="H60" s="4" t="s">
        <v>597</v>
      </c>
    </row>
    <row r="61" spans="1:8" ht="82.5">
      <c r="A61" s="16" t="s">
        <v>598</v>
      </c>
      <c r="B61" s="2" t="s">
        <v>566</v>
      </c>
      <c r="C61" s="2" t="s">
        <v>349</v>
      </c>
      <c r="D61" s="2">
        <v>8</v>
      </c>
      <c r="E61" s="2" t="s">
        <v>561</v>
      </c>
      <c r="F61" s="2">
        <v>10</v>
      </c>
      <c r="G61" s="2">
        <v>4</v>
      </c>
      <c r="H61" s="6" t="s">
        <v>599</v>
      </c>
    </row>
    <row r="62" spans="1:8" ht="99">
      <c r="A62" s="15" t="s">
        <v>600</v>
      </c>
      <c r="B62" s="1" t="s">
        <v>566</v>
      </c>
      <c r="C62" s="1" t="s">
        <v>349</v>
      </c>
      <c r="D62" s="1">
        <v>10</v>
      </c>
      <c r="E62" s="1" t="s">
        <v>596</v>
      </c>
      <c r="F62" s="1">
        <v>10</v>
      </c>
      <c r="G62" s="1">
        <v>18</v>
      </c>
      <c r="H62" s="4" t="s">
        <v>601</v>
      </c>
    </row>
    <row r="63" spans="1:8" ht="99.75" thickBot="1">
      <c r="A63" s="19" t="s">
        <v>602</v>
      </c>
      <c r="B63" s="11" t="s">
        <v>566</v>
      </c>
      <c r="C63" s="11" t="s">
        <v>349</v>
      </c>
      <c r="D63" s="11">
        <v>12</v>
      </c>
      <c r="E63" s="11" t="s">
        <v>569</v>
      </c>
      <c r="F63" s="11">
        <v>12</v>
      </c>
      <c r="G63" s="11">
        <v>5</v>
      </c>
      <c r="H63" s="12" t="s">
        <v>603</v>
      </c>
    </row>
  </sheetData>
  <hyperlinks>
    <hyperlink ref="H3" r:id="rId1" display="https://aonsrd.com/Starship_WeaponProperties.aspx?ItemName=Ripper" xr:uid="{029305CD-17B7-488C-9D68-095C680848B3}"/>
    <hyperlink ref="H8" r:id="rId2" display="https://aonsrd.com/Starship_WeaponProperties.aspx?ItemName=Point" xr:uid="{8C901A65-7C40-4C73-B2A8-83FF7644F935}"/>
    <hyperlink ref="H9" r:id="rId3" display="https://aonsrd.com/Starship_WeaponProperties.aspx?ItemName=Force%20Field" xr:uid="{EA8C8534-D04E-43A6-B601-944A09BD78E3}"/>
    <hyperlink ref="H11" r:id="rId4" display="https://aonsrd.com/Starship_WeaponProperties.aspx?ItemName=Broad%20Arc" xr:uid="{D8BD7277-7A1C-458D-864E-7DF4E4ACAA6B}"/>
    <hyperlink ref="H12" r:id="rId5" display="https://aonsrd.com/Starship_WeaponProperties.aspx?ItemName=Tractor%20Beam" xr:uid="{1A87A89C-7E6D-4A31-9D47-15D1C30307F8}"/>
    <hyperlink ref="H13" r:id="rId6" display="https://aonsrd.com/Starship_WeaponProperties.aspx?ItemName=Point" xr:uid="{8D2B1A8F-8565-449A-826F-53BED316B8EB}"/>
    <hyperlink ref="H14" r:id="rId7" display="https://aonsrd.com/Starship_WeaponProperties.aspx?ItemName=Buster" xr:uid="{6AA85A54-1122-45B5-BC7F-FDB70E08E12D}"/>
    <hyperlink ref="H15" r:id="rId8" display="https://aonsrd.com/Starship_WeaponProperties.aspx?ItemName=EMP" xr:uid="{2CA764C7-EE72-46E4-ADB8-D3987A383F67}"/>
    <hyperlink ref="H18" r:id="rId9" display="https://aonsrd.com/Starship_WeaponProperties.aspx?ItemName=Orbital" xr:uid="{90A0BCA9-628C-4847-82FD-C3593771412E}"/>
    <hyperlink ref="H22" r:id="rId10" display="https://aonsrd.com/Starship_WeaponProperties.aspx?ItemName=Ramming" xr:uid="{7D699B13-1597-47F1-AD4C-E7726E135612}"/>
    <hyperlink ref="H23" r:id="rId11" display="https://aonsrd.com/Starship_WeaponProperties.aspx?ItemName=Scatterscan" xr:uid="{BC2571F5-264B-4A43-8C9E-28C1179B0768}"/>
    <hyperlink ref="H24" r:id="rId12" display="https://aonsrd.com/Starship_WeaponProperties.aspx?ItemName=Teleportation" xr:uid="{30992776-1A04-4840-8B83-CC990B836027}"/>
    <hyperlink ref="H26" r:id="rId13" display="https://aonsrd.com/Starship_WeaponProperties.aspx?ItemName=Burrowing" xr:uid="{F50FC3FD-4B78-459F-BB5B-8484DAD98A17}"/>
    <hyperlink ref="H27" r:id="rId14" display="https://aonsrd.com/Starship_WeaponProperties.aspx?ItemName=Ramming" xr:uid="{917AD00C-8146-4C60-96F7-BEFBDFDE31C7}"/>
    <hyperlink ref="H28" r:id="rId15" display="https://aonsrd.com/Starship_WeaponProperties.aspx?ItemName=Jamming" xr:uid="{B56F02DB-20D2-4E5C-AADC-B2EBE6236C88}"/>
    <hyperlink ref="H30" r:id="rId16" display="https://aonsrd.com/Starship_WeaponProperties.aspx?ItemName=Numbing" xr:uid="{1F3B8E45-3F97-4A59-AD24-BA0C03492F05}"/>
    <hyperlink ref="H31" r:id="rId17" display="https://aonsrd.com/Starship_WeaponProperties.aspx?ItemName=Rail" xr:uid="{0B51BBB5-7C49-48FD-BCD9-D02F79465DCD}"/>
    <hyperlink ref="H32" r:id="rId18" display="https://aonsrd.com/Starship_WeaponProperties.aspx?ItemName=Torque" xr:uid="{6F4D770A-0735-4A91-94A6-600717EF82A1}"/>
    <hyperlink ref="H33" r:id="rId19" display="https://aonsrd.com/Starship_WeaponProperties.aspx?ItemName=Suspending" xr:uid="{7041FA21-E605-4669-B1DB-B2C72A395CD9}"/>
    <hyperlink ref="H36" r:id="rId20" display="https://aonsrd.com/Starship_WeaponProperties.aspx?ItemName=Bugging" xr:uid="{2CBDB0A3-258A-4108-8E35-B3FF65D2F30D}"/>
    <hyperlink ref="H37" r:id="rId21" display="https://aonsrd.com/Starship_WeaponProperties.aspx?ItemName=Hacking" xr:uid="{BBB34B68-6E18-4AEC-8B45-7403DC1A57B6}"/>
    <hyperlink ref="H38" r:id="rId22" display="https://aonsrd.com/Starship_WeaponProperties.aspx?ItemName=Gravity%20Well" xr:uid="{EB2481C6-66AC-4955-97C2-05AAE2F8F5F6}"/>
    <hyperlink ref="H39" r:id="rId23" display="https://aonsrd.com/Starship_WeaponProperties.aspx?ItemName=Nav-Scram" xr:uid="{BD100AAA-DF69-4335-8859-2A5B3B6F2B43}"/>
    <hyperlink ref="H41" r:id="rId24" display="https://aonsrd.com/Starship_WeaponProperties.aspx?ItemName=Ripper" xr:uid="{622C1CF5-29DB-475B-9648-C236D4B82B24}"/>
    <hyperlink ref="H43" r:id="rId25" display="https://aonsrd.com/Starship_WeaponProperties.aspx?ItemName=Ripper" xr:uid="{632B6633-9A63-4CDE-B04F-91D0C0AB086D}"/>
    <hyperlink ref="H44" r:id="rId26" display="https://aonsrd.com/Starship_WeaponProperties.aspx?ItemName=Anchoring" xr:uid="{9ED8DD3A-F417-47CA-AF8A-55A6F89BDC2D}"/>
    <hyperlink ref="H47" r:id="rId27" display="https://aonsrd.com/Starship_WeaponProperties.aspx?ItemName=Limited%20Fire" xr:uid="{5F7798A8-B1B2-44B3-8858-D1E1671D3C17}"/>
    <hyperlink ref="H50" r:id="rId28" display="https://aonsrd.com/Starship_WeaponProperties.aspx?ItemName=Limited%20Fire" xr:uid="{41E2E628-C078-4D99-BB90-EC28AAC275DE}"/>
    <hyperlink ref="H53" r:id="rId29" display="https://aonsrd.com/Starship_WeaponProperties.aspx?ItemName=Limited%20Fire" xr:uid="{91B24F45-3028-4BAC-B1E7-E8849652607C}"/>
  </hyperlinks>
  <pageMargins left="0.7" right="0.7" top="0.75" bottom="0.75" header="0.3" footer="0.3"/>
  <drawing r:id="rId3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5D7-49FD-4ECD-8D4B-CDC7A9B8689A}">
  <dimension ref="A1:H72"/>
  <sheetViews>
    <sheetView workbookViewId="0">
      <selection activeCell="K6" sqref="K6"/>
    </sheetView>
  </sheetViews>
  <sheetFormatPr defaultRowHeight="15"/>
  <sheetData>
    <row r="1" spans="1:8">
      <c r="A1" t="s">
        <v>0</v>
      </c>
      <c r="B1" t="s">
        <v>459</v>
      </c>
      <c r="C1" t="s">
        <v>332</v>
      </c>
      <c r="D1" t="s">
        <v>426</v>
      </c>
      <c r="E1" t="s">
        <v>460</v>
      </c>
      <c r="F1" t="s">
        <v>84</v>
      </c>
      <c r="G1" t="s">
        <v>4</v>
      </c>
      <c r="H1" t="s">
        <v>461</v>
      </c>
    </row>
    <row r="2" spans="1:8" ht="33">
      <c r="A2" s="15" t="s">
        <v>604</v>
      </c>
      <c r="B2" s="1" t="s">
        <v>463</v>
      </c>
      <c r="C2" s="1" t="s">
        <v>338</v>
      </c>
      <c r="D2" s="1" t="s">
        <v>6</v>
      </c>
      <c r="E2" s="1" t="s">
        <v>505</v>
      </c>
      <c r="F2" s="1">
        <v>25</v>
      </c>
      <c r="G2" s="1">
        <v>18</v>
      </c>
      <c r="H2" s="21" t="s">
        <v>605</v>
      </c>
    </row>
    <row r="3" spans="1:8" ht="49.5">
      <c r="A3" s="16" t="s">
        <v>606</v>
      </c>
      <c r="B3" s="2" t="s">
        <v>463</v>
      </c>
      <c r="C3" s="2" t="s">
        <v>338</v>
      </c>
      <c r="D3" s="2" t="s">
        <v>6</v>
      </c>
      <c r="E3" s="2" t="s">
        <v>607</v>
      </c>
      <c r="F3" s="2">
        <v>20</v>
      </c>
      <c r="G3" s="2">
        <v>20</v>
      </c>
      <c r="H3" s="20" t="s">
        <v>468</v>
      </c>
    </row>
    <row r="4" spans="1:8" ht="45">
      <c r="A4" s="15" t="s">
        <v>608</v>
      </c>
      <c r="B4" s="1" t="s">
        <v>463</v>
      </c>
      <c r="C4" s="1" t="s">
        <v>338</v>
      </c>
      <c r="D4" s="1" t="s">
        <v>6</v>
      </c>
      <c r="E4" s="1" t="s">
        <v>609</v>
      </c>
      <c r="F4" s="1">
        <v>40</v>
      </c>
      <c r="G4" s="1">
        <v>35</v>
      </c>
      <c r="H4" s="21" t="s">
        <v>610</v>
      </c>
    </row>
    <row r="5" spans="1:8" ht="33">
      <c r="A5" s="16" t="s">
        <v>611</v>
      </c>
      <c r="B5" s="2" t="s">
        <v>463</v>
      </c>
      <c r="C5" s="2" t="s">
        <v>344</v>
      </c>
      <c r="D5" s="2" t="s">
        <v>6</v>
      </c>
      <c r="E5" s="2" t="s">
        <v>612</v>
      </c>
      <c r="F5" s="2">
        <v>40</v>
      </c>
      <c r="G5" s="2">
        <v>30</v>
      </c>
      <c r="H5" s="20" t="s">
        <v>613</v>
      </c>
    </row>
    <row r="6" spans="1:8" ht="33">
      <c r="A6" s="15" t="s">
        <v>614</v>
      </c>
      <c r="B6" s="1" t="s">
        <v>463</v>
      </c>
      <c r="C6" s="1" t="s">
        <v>338</v>
      </c>
      <c r="D6" s="1" t="s">
        <v>6</v>
      </c>
      <c r="E6" s="1" t="s">
        <v>505</v>
      </c>
      <c r="F6" s="1">
        <v>20</v>
      </c>
      <c r="G6" s="1">
        <v>14</v>
      </c>
      <c r="H6" s="21" t="s">
        <v>615</v>
      </c>
    </row>
    <row r="7" spans="1:8" ht="49.5">
      <c r="A7" s="16" t="s">
        <v>616</v>
      </c>
      <c r="B7" s="2" t="s">
        <v>463</v>
      </c>
      <c r="C7" s="2" t="s">
        <v>344</v>
      </c>
      <c r="D7" s="2" t="s">
        <v>6</v>
      </c>
      <c r="E7" s="2" t="s">
        <v>561</v>
      </c>
      <c r="F7" s="2">
        <v>30</v>
      </c>
      <c r="G7" s="2">
        <v>20</v>
      </c>
      <c r="H7" s="20" t="s">
        <v>492</v>
      </c>
    </row>
    <row r="8" spans="1:8" ht="82.5">
      <c r="A8" s="15" t="s">
        <v>617</v>
      </c>
      <c r="B8" s="1" t="s">
        <v>463</v>
      </c>
      <c r="C8" s="1" t="s">
        <v>344</v>
      </c>
      <c r="D8" s="1" t="s">
        <v>6</v>
      </c>
      <c r="E8" s="1" t="s">
        <v>612</v>
      </c>
      <c r="F8" s="1">
        <v>20</v>
      </c>
      <c r="G8" s="1">
        <v>18</v>
      </c>
      <c r="H8" s="4" t="s">
        <v>465</v>
      </c>
    </row>
    <row r="9" spans="1:8" ht="66">
      <c r="A9" s="16" t="s">
        <v>618</v>
      </c>
      <c r="B9" s="2" t="s">
        <v>463</v>
      </c>
      <c r="C9" s="2" t="s">
        <v>344</v>
      </c>
      <c r="D9" s="2" t="s">
        <v>6</v>
      </c>
      <c r="E9" s="2" t="s">
        <v>619</v>
      </c>
      <c r="F9" s="2">
        <v>15</v>
      </c>
      <c r="G9" s="2">
        <v>16</v>
      </c>
      <c r="H9" s="20" t="s">
        <v>498</v>
      </c>
    </row>
    <row r="10" spans="1:8" ht="66">
      <c r="A10" s="15" t="s">
        <v>620</v>
      </c>
      <c r="B10" s="1" t="s">
        <v>463</v>
      </c>
      <c r="C10" s="1" t="s">
        <v>344</v>
      </c>
      <c r="D10" s="1" t="s">
        <v>6</v>
      </c>
      <c r="E10" s="1" t="s">
        <v>3</v>
      </c>
      <c r="F10" s="1">
        <v>30</v>
      </c>
      <c r="G10" s="1">
        <v>12</v>
      </c>
      <c r="H10" s="21" t="s">
        <v>500</v>
      </c>
    </row>
    <row r="11" spans="1:8" ht="66">
      <c r="A11" s="16" t="s">
        <v>621</v>
      </c>
      <c r="B11" s="2" t="s">
        <v>463</v>
      </c>
      <c r="C11" s="2" t="s">
        <v>3</v>
      </c>
      <c r="D11" s="2" t="s">
        <v>6</v>
      </c>
      <c r="E11" s="2" t="s">
        <v>561</v>
      </c>
      <c r="F11" s="2">
        <v>15</v>
      </c>
      <c r="G11" s="2">
        <v>13</v>
      </c>
      <c r="H11" s="6" t="s">
        <v>622</v>
      </c>
    </row>
    <row r="12" spans="1:8" ht="66">
      <c r="A12" s="15" t="s">
        <v>623</v>
      </c>
      <c r="B12" s="1" t="s">
        <v>463</v>
      </c>
      <c r="C12" s="1" t="s">
        <v>6</v>
      </c>
      <c r="D12" s="1" t="s">
        <v>6</v>
      </c>
      <c r="E12" s="1" t="s">
        <v>464</v>
      </c>
      <c r="F12" s="1">
        <v>10</v>
      </c>
      <c r="G12" s="1">
        <v>10</v>
      </c>
      <c r="H12" s="4" t="s">
        <v>624</v>
      </c>
    </row>
    <row r="13" spans="1:8" ht="49.5">
      <c r="A13" s="16" t="s">
        <v>625</v>
      </c>
      <c r="B13" s="2" t="s">
        <v>463</v>
      </c>
      <c r="C13" s="2" t="s">
        <v>338</v>
      </c>
      <c r="D13" s="2" t="s">
        <v>6</v>
      </c>
      <c r="E13" s="2" t="s">
        <v>467</v>
      </c>
      <c r="F13" s="2">
        <v>15</v>
      </c>
      <c r="G13" s="2">
        <v>10</v>
      </c>
      <c r="H13" s="20" t="s">
        <v>626</v>
      </c>
    </row>
    <row r="14" spans="1:8" ht="66">
      <c r="A14" s="15" t="s">
        <v>627</v>
      </c>
      <c r="B14" s="1" t="s">
        <v>463</v>
      </c>
      <c r="C14" s="1" t="s">
        <v>344</v>
      </c>
      <c r="D14" s="1" t="s">
        <v>6</v>
      </c>
      <c r="E14" s="1" t="s">
        <v>569</v>
      </c>
      <c r="F14" s="1">
        <v>10</v>
      </c>
      <c r="G14" s="1">
        <v>15</v>
      </c>
      <c r="H14" s="4" t="s">
        <v>6</v>
      </c>
    </row>
    <row r="15" spans="1:8" ht="49.5">
      <c r="A15" s="16" t="s">
        <v>628</v>
      </c>
      <c r="B15" s="2" t="s">
        <v>463</v>
      </c>
      <c r="C15" s="2" t="s">
        <v>338</v>
      </c>
      <c r="D15" s="2" t="s">
        <v>6</v>
      </c>
      <c r="E15" s="2" t="s">
        <v>585</v>
      </c>
      <c r="F15" s="2">
        <v>15</v>
      </c>
      <c r="G15" s="2">
        <v>15</v>
      </c>
      <c r="H15" s="20" t="s">
        <v>629</v>
      </c>
    </row>
    <row r="16" spans="1:8" ht="66">
      <c r="A16" s="15" t="s">
        <v>630</v>
      </c>
      <c r="B16" s="1" t="s">
        <v>463</v>
      </c>
      <c r="C16" s="1" t="s">
        <v>344</v>
      </c>
      <c r="D16" s="1" t="s">
        <v>6</v>
      </c>
      <c r="E16" s="1" t="s">
        <v>609</v>
      </c>
      <c r="F16" s="1">
        <v>40</v>
      </c>
      <c r="G16" s="1">
        <v>36</v>
      </c>
      <c r="H16" s="21" t="s">
        <v>631</v>
      </c>
    </row>
    <row r="17" spans="1:8" ht="82.5">
      <c r="A17" s="16" t="s">
        <v>632</v>
      </c>
      <c r="B17" s="2" t="s">
        <v>463</v>
      </c>
      <c r="C17" s="2" t="s">
        <v>349</v>
      </c>
      <c r="D17" s="2" t="s">
        <v>6</v>
      </c>
      <c r="E17" s="2" t="s">
        <v>633</v>
      </c>
      <c r="F17" s="2">
        <v>40</v>
      </c>
      <c r="G17" s="2">
        <v>42</v>
      </c>
      <c r="H17" s="6" t="s">
        <v>634</v>
      </c>
    </row>
    <row r="18" spans="1:8" ht="49.5">
      <c r="A18" s="15" t="s">
        <v>635</v>
      </c>
      <c r="B18" s="1" t="s">
        <v>463</v>
      </c>
      <c r="C18" s="1" t="s">
        <v>6</v>
      </c>
      <c r="D18" s="1" t="s">
        <v>6</v>
      </c>
      <c r="E18" s="1" t="s">
        <v>636</v>
      </c>
      <c r="F18" s="1">
        <v>1</v>
      </c>
      <c r="G18" s="1">
        <v>8</v>
      </c>
      <c r="H18" s="21" t="s">
        <v>514</v>
      </c>
    </row>
    <row r="19" spans="1:8" ht="49.5">
      <c r="A19" s="16" t="s">
        <v>637</v>
      </c>
      <c r="B19" s="2" t="s">
        <v>463</v>
      </c>
      <c r="C19" s="2" t="s">
        <v>344</v>
      </c>
      <c r="D19" s="2" t="s">
        <v>6</v>
      </c>
      <c r="E19" s="2" t="s">
        <v>467</v>
      </c>
      <c r="F19" s="2">
        <v>30</v>
      </c>
      <c r="G19" s="2">
        <v>20</v>
      </c>
      <c r="H19" s="20" t="s">
        <v>535</v>
      </c>
    </row>
    <row r="20" spans="1:8" ht="66">
      <c r="A20" s="15" t="s">
        <v>638</v>
      </c>
      <c r="B20" s="1" t="s">
        <v>463</v>
      </c>
      <c r="C20" s="1" t="s">
        <v>344</v>
      </c>
      <c r="D20" s="1" t="s">
        <v>6</v>
      </c>
      <c r="E20" s="1" t="s">
        <v>497</v>
      </c>
      <c r="F20" s="1">
        <v>15</v>
      </c>
      <c r="G20" s="1">
        <v>10</v>
      </c>
      <c r="H20" s="21" t="s">
        <v>639</v>
      </c>
    </row>
    <row r="21" spans="1:8" ht="66">
      <c r="A21" s="16" t="s">
        <v>640</v>
      </c>
      <c r="B21" s="2" t="s">
        <v>463</v>
      </c>
      <c r="C21" s="2" t="s">
        <v>344</v>
      </c>
      <c r="D21" s="2" t="s">
        <v>6</v>
      </c>
      <c r="E21" s="2" t="s">
        <v>512</v>
      </c>
      <c r="F21" s="2">
        <v>20</v>
      </c>
      <c r="G21" s="2">
        <v>14</v>
      </c>
      <c r="H21" s="6" t="s">
        <v>542</v>
      </c>
    </row>
    <row r="22" spans="1:8" ht="66">
      <c r="A22" s="15" t="s">
        <v>641</v>
      </c>
      <c r="B22" s="1" t="s">
        <v>463</v>
      </c>
      <c r="C22" s="1" t="s">
        <v>344</v>
      </c>
      <c r="D22" s="1" t="s">
        <v>6</v>
      </c>
      <c r="E22" s="1" t="s">
        <v>472</v>
      </c>
      <c r="F22" s="1">
        <v>20</v>
      </c>
      <c r="G22" s="1">
        <v>27</v>
      </c>
      <c r="H22" s="21" t="s">
        <v>516</v>
      </c>
    </row>
    <row r="23" spans="1:8" ht="66">
      <c r="A23" s="16" t="s">
        <v>642</v>
      </c>
      <c r="B23" s="2" t="s">
        <v>463</v>
      </c>
      <c r="C23" s="2" t="s">
        <v>344</v>
      </c>
      <c r="D23" s="2" t="s">
        <v>6</v>
      </c>
      <c r="E23" s="2" t="s">
        <v>643</v>
      </c>
      <c r="F23" s="2">
        <v>40</v>
      </c>
      <c r="G23" s="2">
        <v>35</v>
      </c>
      <c r="H23" s="20" t="s">
        <v>644</v>
      </c>
    </row>
    <row r="24" spans="1:8" ht="66">
      <c r="A24" s="15" t="s">
        <v>645</v>
      </c>
      <c r="B24" s="1" t="s">
        <v>463</v>
      </c>
      <c r="C24" s="1" t="s">
        <v>344</v>
      </c>
      <c r="D24" s="1" t="s">
        <v>6</v>
      </c>
      <c r="E24" s="1" t="s">
        <v>612</v>
      </c>
      <c r="F24" s="1">
        <v>40</v>
      </c>
      <c r="G24" s="1">
        <v>30</v>
      </c>
      <c r="H24" s="4" t="s">
        <v>646</v>
      </c>
    </row>
    <row r="25" spans="1:8" ht="66">
      <c r="A25" s="16" t="s">
        <v>647</v>
      </c>
      <c r="B25" s="2" t="s">
        <v>463</v>
      </c>
      <c r="C25" s="2" t="s">
        <v>6</v>
      </c>
      <c r="D25" s="2" t="s">
        <v>6</v>
      </c>
      <c r="E25" s="2" t="s">
        <v>470</v>
      </c>
      <c r="F25" s="2">
        <v>1</v>
      </c>
      <c r="G25" s="2">
        <v>10</v>
      </c>
      <c r="H25" s="6" t="s">
        <v>476</v>
      </c>
    </row>
    <row r="26" spans="1:8" ht="33">
      <c r="A26" s="15" t="s">
        <v>648</v>
      </c>
      <c r="B26" s="1" t="s">
        <v>463</v>
      </c>
      <c r="C26" s="1" t="s">
        <v>349</v>
      </c>
      <c r="D26" s="1" t="s">
        <v>6</v>
      </c>
      <c r="E26" s="1" t="s">
        <v>649</v>
      </c>
      <c r="F26" s="1">
        <v>35</v>
      </c>
      <c r="G26" s="1">
        <v>22</v>
      </c>
      <c r="H26" s="4" t="s">
        <v>6</v>
      </c>
    </row>
    <row r="27" spans="1:8" ht="49.5">
      <c r="A27" s="16" t="s">
        <v>650</v>
      </c>
      <c r="B27" s="2" t="s">
        <v>463</v>
      </c>
      <c r="C27" s="2" t="s">
        <v>338</v>
      </c>
      <c r="D27" s="2" t="s">
        <v>6</v>
      </c>
      <c r="E27" s="2" t="s">
        <v>485</v>
      </c>
      <c r="F27" s="2">
        <v>10</v>
      </c>
      <c r="G27" s="2">
        <v>20</v>
      </c>
      <c r="H27" s="6" t="s">
        <v>528</v>
      </c>
    </row>
    <row r="28" spans="1:8" ht="82.5">
      <c r="A28" s="15" t="s">
        <v>651</v>
      </c>
      <c r="B28" s="1" t="s">
        <v>463</v>
      </c>
      <c r="C28" s="1" t="s">
        <v>344</v>
      </c>
      <c r="D28" s="1" t="s">
        <v>6</v>
      </c>
      <c r="E28" s="1" t="s">
        <v>585</v>
      </c>
      <c r="F28" s="1">
        <v>15</v>
      </c>
      <c r="G28" s="1">
        <v>15</v>
      </c>
      <c r="H28" s="21" t="s">
        <v>530</v>
      </c>
    </row>
    <row r="29" spans="1:8" ht="33">
      <c r="A29" s="16" t="s">
        <v>652</v>
      </c>
      <c r="B29" s="2" t="s">
        <v>463</v>
      </c>
      <c r="C29" s="2" t="s">
        <v>349</v>
      </c>
      <c r="D29" s="2" t="s">
        <v>6</v>
      </c>
      <c r="E29" s="2" t="s">
        <v>653</v>
      </c>
      <c r="F29" s="2">
        <v>25</v>
      </c>
      <c r="G29" s="2">
        <v>20</v>
      </c>
      <c r="H29" s="6" t="s">
        <v>6</v>
      </c>
    </row>
    <row r="30" spans="1:8" ht="66">
      <c r="A30" s="15" t="s">
        <v>654</v>
      </c>
      <c r="B30" s="1" t="s">
        <v>463</v>
      </c>
      <c r="C30" s="1" t="s">
        <v>349</v>
      </c>
      <c r="D30" s="1" t="s">
        <v>6</v>
      </c>
      <c r="E30" s="1" t="s">
        <v>655</v>
      </c>
      <c r="F30" s="1">
        <v>40</v>
      </c>
      <c r="G30" s="1">
        <v>25</v>
      </c>
      <c r="H30" s="4" t="s">
        <v>6</v>
      </c>
    </row>
    <row r="31" spans="1:8" ht="49.5">
      <c r="A31" s="16" t="s">
        <v>656</v>
      </c>
      <c r="B31" s="2" t="s">
        <v>463</v>
      </c>
      <c r="C31" s="2" t="s">
        <v>344</v>
      </c>
      <c r="D31" s="2" t="s">
        <v>6</v>
      </c>
      <c r="E31" s="2" t="s">
        <v>657</v>
      </c>
      <c r="F31" s="2">
        <v>30</v>
      </c>
      <c r="G31" s="2">
        <v>20</v>
      </c>
      <c r="H31" s="6" t="s">
        <v>6</v>
      </c>
    </row>
    <row r="32" spans="1:8" ht="49.5">
      <c r="A32" s="15" t="s">
        <v>658</v>
      </c>
      <c r="B32" s="1" t="s">
        <v>463</v>
      </c>
      <c r="C32" s="1" t="s">
        <v>338</v>
      </c>
      <c r="D32" s="1" t="s">
        <v>6</v>
      </c>
      <c r="E32" s="1" t="s">
        <v>497</v>
      </c>
      <c r="F32" s="1">
        <v>25</v>
      </c>
      <c r="G32" s="1">
        <v>20</v>
      </c>
      <c r="H32" s="21" t="s">
        <v>615</v>
      </c>
    </row>
    <row r="33" spans="1:8" ht="132">
      <c r="A33" s="16" t="s">
        <v>659</v>
      </c>
      <c r="B33" s="2" t="s">
        <v>463</v>
      </c>
      <c r="C33" s="2" t="s">
        <v>344</v>
      </c>
      <c r="D33" s="2" t="s">
        <v>6</v>
      </c>
      <c r="E33" s="2" t="s">
        <v>660</v>
      </c>
      <c r="F33" s="2">
        <v>35</v>
      </c>
      <c r="G33" s="2">
        <v>22</v>
      </c>
      <c r="H33" s="6" t="s">
        <v>661</v>
      </c>
    </row>
    <row r="34" spans="1:8" ht="33">
      <c r="A34" s="15" t="s">
        <v>662</v>
      </c>
      <c r="B34" s="1" t="s">
        <v>463</v>
      </c>
      <c r="C34" s="1" t="s">
        <v>344</v>
      </c>
      <c r="D34" s="1" t="s">
        <v>6</v>
      </c>
      <c r="E34" s="1" t="s">
        <v>619</v>
      </c>
      <c r="F34" s="1">
        <v>35</v>
      </c>
      <c r="G34" s="1">
        <v>22</v>
      </c>
      <c r="H34" s="21" t="s">
        <v>663</v>
      </c>
    </row>
    <row r="35" spans="1:8" ht="33">
      <c r="A35" s="16" t="s">
        <v>664</v>
      </c>
      <c r="B35" s="2" t="s">
        <v>463</v>
      </c>
      <c r="C35" s="2" t="s">
        <v>349</v>
      </c>
      <c r="D35" s="2" t="s">
        <v>6</v>
      </c>
      <c r="E35" s="2" t="s">
        <v>577</v>
      </c>
      <c r="F35" s="2">
        <v>20</v>
      </c>
      <c r="G35" s="2">
        <v>15</v>
      </c>
      <c r="H35" s="6" t="s">
        <v>6</v>
      </c>
    </row>
    <row r="36" spans="1:8" ht="82.5">
      <c r="A36" s="15" t="s">
        <v>665</v>
      </c>
      <c r="B36" s="1" t="s">
        <v>463</v>
      </c>
      <c r="C36" s="1" t="s">
        <v>344</v>
      </c>
      <c r="D36" s="1" t="s">
        <v>6</v>
      </c>
      <c r="E36" s="1" t="s">
        <v>666</v>
      </c>
      <c r="F36" s="1">
        <v>40</v>
      </c>
      <c r="G36" s="1">
        <v>30</v>
      </c>
      <c r="H36" s="4" t="s">
        <v>667</v>
      </c>
    </row>
    <row r="37" spans="1:8" ht="33">
      <c r="A37" s="16" t="s">
        <v>668</v>
      </c>
      <c r="B37" s="2" t="s">
        <v>463</v>
      </c>
      <c r="C37" s="2" t="s">
        <v>344</v>
      </c>
      <c r="D37" s="2" t="s">
        <v>6</v>
      </c>
      <c r="E37" s="2" t="s">
        <v>3</v>
      </c>
      <c r="F37" s="2">
        <v>30</v>
      </c>
      <c r="G37" s="2">
        <v>30</v>
      </c>
      <c r="H37" s="20" t="s">
        <v>669</v>
      </c>
    </row>
    <row r="38" spans="1:8" ht="33">
      <c r="A38" s="15" t="s">
        <v>670</v>
      </c>
      <c r="B38" s="1" t="s">
        <v>463</v>
      </c>
      <c r="C38" s="1" t="s">
        <v>344</v>
      </c>
      <c r="D38" s="1" t="s">
        <v>6</v>
      </c>
      <c r="E38" s="1" t="s">
        <v>569</v>
      </c>
      <c r="F38" s="1">
        <v>30</v>
      </c>
      <c r="G38" s="1">
        <v>28</v>
      </c>
      <c r="H38" s="21" t="s">
        <v>671</v>
      </c>
    </row>
    <row r="39" spans="1:8" ht="49.5">
      <c r="A39" s="16" t="s">
        <v>672</v>
      </c>
      <c r="B39" s="2" t="s">
        <v>463</v>
      </c>
      <c r="C39" s="2" t="s">
        <v>338</v>
      </c>
      <c r="D39" s="2" t="s">
        <v>6</v>
      </c>
      <c r="E39" s="2" t="s">
        <v>505</v>
      </c>
      <c r="F39" s="2">
        <v>30</v>
      </c>
      <c r="G39" s="2">
        <v>26</v>
      </c>
      <c r="H39" s="20" t="s">
        <v>526</v>
      </c>
    </row>
    <row r="40" spans="1:8" ht="33">
      <c r="A40" s="15" t="s">
        <v>673</v>
      </c>
      <c r="B40" s="1" t="s">
        <v>463</v>
      </c>
      <c r="C40" s="1" t="s">
        <v>349</v>
      </c>
      <c r="D40" s="1" t="s">
        <v>6</v>
      </c>
      <c r="E40" s="1" t="s">
        <v>596</v>
      </c>
      <c r="F40" s="1">
        <v>15</v>
      </c>
      <c r="G40" s="1">
        <v>18</v>
      </c>
      <c r="H40" s="4" t="s">
        <v>6</v>
      </c>
    </row>
    <row r="41" spans="1:8" ht="49.5">
      <c r="A41" s="16" t="s">
        <v>674</v>
      </c>
      <c r="B41" s="2" t="s">
        <v>463</v>
      </c>
      <c r="C41" s="2" t="s">
        <v>349</v>
      </c>
      <c r="D41" s="2" t="s">
        <v>6</v>
      </c>
      <c r="E41" s="2" t="s">
        <v>653</v>
      </c>
      <c r="F41" s="2">
        <v>40</v>
      </c>
      <c r="G41" s="2">
        <v>35</v>
      </c>
      <c r="H41" s="20" t="s">
        <v>675</v>
      </c>
    </row>
    <row r="42" spans="1:8" ht="49.5">
      <c r="A42" s="15" t="s">
        <v>676</v>
      </c>
      <c r="B42" s="1" t="s">
        <v>547</v>
      </c>
      <c r="C42" s="1" t="s">
        <v>344</v>
      </c>
      <c r="D42" s="1" t="s">
        <v>6</v>
      </c>
      <c r="E42" s="1" t="s">
        <v>3</v>
      </c>
      <c r="F42" s="1">
        <v>15</v>
      </c>
      <c r="G42" s="1">
        <v>15</v>
      </c>
      <c r="H42" s="21" t="s">
        <v>548</v>
      </c>
    </row>
    <row r="43" spans="1:8" ht="82.5">
      <c r="A43" s="16" t="s">
        <v>677</v>
      </c>
      <c r="B43" s="2" t="s">
        <v>547</v>
      </c>
      <c r="C43" s="2" t="s">
        <v>338</v>
      </c>
      <c r="D43" s="2" t="s">
        <v>6</v>
      </c>
      <c r="E43" s="2" t="s">
        <v>3</v>
      </c>
      <c r="F43" s="2">
        <v>10</v>
      </c>
      <c r="G43" s="2">
        <v>16</v>
      </c>
      <c r="H43" s="20" t="s">
        <v>552</v>
      </c>
    </row>
    <row r="44" spans="1:8" ht="66">
      <c r="A44" s="15" t="s">
        <v>678</v>
      </c>
      <c r="B44" s="1" t="s">
        <v>547</v>
      </c>
      <c r="C44" s="1" t="s">
        <v>338</v>
      </c>
      <c r="D44" s="1" t="s">
        <v>6</v>
      </c>
      <c r="E44" s="1" t="s">
        <v>3</v>
      </c>
      <c r="F44" s="1">
        <v>15</v>
      </c>
      <c r="G44" s="1">
        <v>20</v>
      </c>
      <c r="H44" s="21" t="s">
        <v>550</v>
      </c>
    </row>
    <row r="45" spans="1:8" ht="99">
      <c r="A45" s="16" t="s">
        <v>679</v>
      </c>
      <c r="B45" s="2" t="s">
        <v>547</v>
      </c>
      <c r="C45" s="2" t="s">
        <v>6</v>
      </c>
      <c r="D45" s="2" t="s">
        <v>6</v>
      </c>
      <c r="E45" s="2" t="s">
        <v>3</v>
      </c>
      <c r="F45" s="2">
        <v>5</v>
      </c>
      <c r="G45" s="2">
        <v>20</v>
      </c>
      <c r="H45" s="6" t="s">
        <v>680</v>
      </c>
    </row>
    <row r="46" spans="1:8" ht="33">
      <c r="A46" s="15" t="s">
        <v>681</v>
      </c>
      <c r="B46" s="1" t="s">
        <v>556</v>
      </c>
      <c r="C46" s="1" t="s">
        <v>557</v>
      </c>
      <c r="D46" s="1" t="s">
        <v>6</v>
      </c>
      <c r="E46" s="1" t="s">
        <v>682</v>
      </c>
      <c r="F46" s="1">
        <v>20</v>
      </c>
      <c r="G46" s="1">
        <v>15</v>
      </c>
      <c r="H46" s="21" t="s">
        <v>468</v>
      </c>
    </row>
    <row r="47" spans="1:8" ht="66">
      <c r="A47" s="16" t="s">
        <v>683</v>
      </c>
      <c r="B47" s="2" t="s">
        <v>556</v>
      </c>
      <c r="C47" s="2" t="s">
        <v>557</v>
      </c>
      <c r="D47" s="2" t="s">
        <v>6</v>
      </c>
      <c r="E47" s="2" t="s">
        <v>684</v>
      </c>
      <c r="F47" s="2">
        <v>10</v>
      </c>
      <c r="G47" s="2">
        <v>26</v>
      </c>
      <c r="H47" s="6" t="s">
        <v>559</v>
      </c>
    </row>
    <row r="48" spans="1:8" ht="49.5">
      <c r="A48" s="15" t="s">
        <v>685</v>
      </c>
      <c r="B48" s="1" t="s">
        <v>556</v>
      </c>
      <c r="C48" s="1" t="s">
        <v>557</v>
      </c>
      <c r="D48" s="1" t="s">
        <v>6</v>
      </c>
      <c r="E48" s="1" t="s">
        <v>655</v>
      </c>
      <c r="F48" s="1">
        <v>20</v>
      </c>
      <c r="G48" s="1">
        <v>15</v>
      </c>
      <c r="H48" s="21" t="s">
        <v>468</v>
      </c>
    </row>
    <row r="49" spans="1:8" ht="49.5">
      <c r="A49" s="16" t="s">
        <v>686</v>
      </c>
      <c r="B49" s="2" t="s">
        <v>556</v>
      </c>
      <c r="C49" s="2" t="s">
        <v>557</v>
      </c>
      <c r="D49" s="2" t="s">
        <v>6</v>
      </c>
      <c r="E49" s="2" t="s">
        <v>569</v>
      </c>
      <c r="F49" s="2">
        <v>10</v>
      </c>
      <c r="G49" s="2">
        <v>14</v>
      </c>
      <c r="H49" s="20" t="s">
        <v>563</v>
      </c>
    </row>
    <row r="50" spans="1:8" ht="49.5">
      <c r="A50" s="15" t="s">
        <v>687</v>
      </c>
      <c r="B50" s="1" t="s">
        <v>556</v>
      </c>
      <c r="C50" s="1" t="s">
        <v>557</v>
      </c>
      <c r="D50" s="1" t="s">
        <v>6</v>
      </c>
      <c r="E50" s="1" t="s">
        <v>619</v>
      </c>
      <c r="F50" s="1">
        <v>10</v>
      </c>
      <c r="G50" s="1">
        <v>17</v>
      </c>
      <c r="H50" s="4"/>
    </row>
    <row r="51" spans="1:8" ht="82.5">
      <c r="A51" s="16" t="s">
        <v>688</v>
      </c>
      <c r="B51" s="2" t="s">
        <v>566</v>
      </c>
      <c r="C51" s="2" t="s">
        <v>344</v>
      </c>
      <c r="D51" s="2">
        <v>10</v>
      </c>
      <c r="E51" s="2" t="s">
        <v>561</v>
      </c>
      <c r="F51" s="2">
        <v>10</v>
      </c>
      <c r="G51" s="2">
        <v>15</v>
      </c>
      <c r="H51" s="6" t="s">
        <v>567</v>
      </c>
    </row>
    <row r="52" spans="1:8" ht="66">
      <c r="A52" s="15" t="s">
        <v>689</v>
      </c>
      <c r="B52" s="1" t="s">
        <v>566</v>
      </c>
      <c r="C52" s="1" t="s">
        <v>338</v>
      </c>
      <c r="D52" s="1">
        <v>14</v>
      </c>
      <c r="E52" s="1" t="s">
        <v>653</v>
      </c>
      <c r="F52" s="1">
        <v>10</v>
      </c>
      <c r="G52" s="1">
        <v>11</v>
      </c>
      <c r="H52" s="4" t="s">
        <v>690</v>
      </c>
    </row>
    <row r="53" spans="1:8" ht="181.5">
      <c r="A53" s="16" t="s">
        <v>691</v>
      </c>
      <c r="B53" s="2" t="s">
        <v>566</v>
      </c>
      <c r="C53" s="2" t="s">
        <v>349</v>
      </c>
      <c r="D53" s="2">
        <v>12</v>
      </c>
      <c r="E53" s="2" t="s">
        <v>596</v>
      </c>
      <c r="F53" s="2">
        <v>15</v>
      </c>
      <c r="G53" s="2">
        <v>13</v>
      </c>
      <c r="H53" s="6" t="s">
        <v>692</v>
      </c>
    </row>
    <row r="54" spans="1:8" ht="66">
      <c r="A54" s="15" t="s">
        <v>693</v>
      </c>
      <c r="B54" s="1" t="s">
        <v>566</v>
      </c>
      <c r="C54" s="1" t="s">
        <v>349</v>
      </c>
      <c r="D54" s="1">
        <v>16</v>
      </c>
      <c r="E54" s="1" t="s">
        <v>694</v>
      </c>
      <c r="F54" s="1">
        <v>15</v>
      </c>
      <c r="G54" s="1">
        <v>11</v>
      </c>
      <c r="H54" s="4" t="s">
        <v>695</v>
      </c>
    </row>
    <row r="55" spans="1:8" ht="115.5">
      <c r="A55" s="16" t="s">
        <v>696</v>
      </c>
      <c r="B55" s="2" t="s">
        <v>566</v>
      </c>
      <c r="C55" s="2" t="s">
        <v>349</v>
      </c>
      <c r="D55" s="2">
        <v>12</v>
      </c>
      <c r="E55" s="2" t="s">
        <v>619</v>
      </c>
      <c r="F55" s="2">
        <v>15</v>
      </c>
      <c r="G55" s="2">
        <v>20</v>
      </c>
      <c r="H55" s="6" t="s">
        <v>572</v>
      </c>
    </row>
    <row r="56" spans="1:8" ht="99">
      <c r="A56" s="15" t="s">
        <v>697</v>
      </c>
      <c r="B56" s="1" t="s">
        <v>566</v>
      </c>
      <c r="C56" s="1" t="s">
        <v>349</v>
      </c>
      <c r="D56" s="1">
        <v>8</v>
      </c>
      <c r="E56" s="1" t="s">
        <v>698</v>
      </c>
      <c r="F56" s="1">
        <v>15</v>
      </c>
      <c r="G56" s="1">
        <v>35</v>
      </c>
      <c r="H56" s="21" t="s">
        <v>570</v>
      </c>
    </row>
    <row r="57" spans="1:8" ht="82.5">
      <c r="A57" s="16" t="s">
        <v>699</v>
      </c>
      <c r="B57" s="2" t="s">
        <v>566</v>
      </c>
      <c r="C57" s="2" t="s">
        <v>349</v>
      </c>
      <c r="D57" s="2">
        <v>10</v>
      </c>
      <c r="E57" s="2" t="s">
        <v>649</v>
      </c>
      <c r="F57" s="2">
        <v>15</v>
      </c>
      <c r="G57" s="2">
        <v>15</v>
      </c>
      <c r="H57" s="6" t="s">
        <v>574</v>
      </c>
    </row>
    <row r="58" spans="1:8" ht="82.5">
      <c r="A58" s="15" t="s">
        <v>700</v>
      </c>
      <c r="B58" s="1" t="s">
        <v>566</v>
      </c>
      <c r="C58" s="1" t="s">
        <v>344</v>
      </c>
      <c r="D58" s="1">
        <v>14</v>
      </c>
      <c r="E58" s="1" t="s">
        <v>619</v>
      </c>
      <c r="F58" s="1">
        <v>10</v>
      </c>
      <c r="G58" s="1">
        <v>10</v>
      </c>
      <c r="H58" s="21" t="s">
        <v>570</v>
      </c>
    </row>
    <row r="59" spans="1:8" ht="82.5">
      <c r="A59" s="16" t="s">
        <v>701</v>
      </c>
      <c r="B59" s="2" t="s">
        <v>566</v>
      </c>
      <c r="C59" s="2" t="s">
        <v>6</v>
      </c>
      <c r="D59" s="2" t="s">
        <v>6</v>
      </c>
      <c r="E59" s="2" t="s">
        <v>682</v>
      </c>
      <c r="F59" s="2">
        <v>5</v>
      </c>
      <c r="G59" s="2">
        <v>15</v>
      </c>
      <c r="H59" s="6" t="s">
        <v>578</v>
      </c>
    </row>
    <row r="60" spans="1:8" ht="115.5">
      <c r="A60" s="15" t="s">
        <v>702</v>
      </c>
      <c r="B60" s="1" t="s">
        <v>566</v>
      </c>
      <c r="C60" s="1" t="s">
        <v>6</v>
      </c>
      <c r="D60" s="1" t="s">
        <v>6</v>
      </c>
      <c r="E60" s="1" t="s">
        <v>703</v>
      </c>
      <c r="F60" s="1">
        <v>10</v>
      </c>
      <c r="G60" s="1">
        <v>14</v>
      </c>
      <c r="H60" s="4" t="s">
        <v>704</v>
      </c>
    </row>
    <row r="61" spans="1:8" ht="99">
      <c r="A61" s="16" t="s">
        <v>705</v>
      </c>
      <c r="B61" s="2" t="s">
        <v>566</v>
      </c>
      <c r="C61" s="2" t="s">
        <v>349</v>
      </c>
      <c r="D61" s="2">
        <v>10</v>
      </c>
      <c r="E61" s="2" t="s">
        <v>703</v>
      </c>
      <c r="F61" s="2">
        <v>15</v>
      </c>
      <c r="G61" s="2">
        <v>35</v>
      </c>
      <c r="H61" s="6" t="s">
        <v>706</v>
      </c>
    </row>
    <row r="62" spans="1:8" ht="115.5">
      <c r="A62" s="15" t="s">
        <v>707</v>
      </c>
      <c r="B62" s="1" t="s">
        <v>566</v>
      </c>
      <c r="C62" s="1" t="s">
        <v>349</v>
      </c>
      <c r="D62" s="1">
        <v>5</v>
      </c>
      <c r="E62" s="1" t="s">
        <v>698</v>
      </c>
      <c r="F62" s="1">
        <v>15</v>
      </c>
      <c r="G62" s="1">
        <v>35</v>
      </c>
      <c r="H62" s="4" t="s">
        <v>708</v>
      </c>
    </row>
    <row r="63" spans="1:8" ht="66">
      <c r="A63" s="16" t="s">
        <v>709</v>
      </c>
      <c r="B63" s="2" t="s">
        <v>566</v>
      </c>
      <c r="C63" s="2" t="s">
        <v>6</v>
      </c>
      <c r="D63" s="2" t="s">
        <v>6</v>
      </c>
      <c r="E63" s="2" t="s">
        <v>710</v>
      </c>
      <c r="F63" s="2">
        <v>10</v>
      </c>
      <c r="G63" s="2">
        <v>18</v>
      </c>
      <c r="H63" s="6" t="s">
        <v>580</v>
      </c>
    </row>
    <row r="64" spans="1:8" ht="99">
      <c r="A64" s="15" t="s">
        <v>711</v>
      </c>
      <c r="B64" s="1" t="s">
        <v>566</v>
      </c>
      <c r="C64" s="1" t="s">
        <v>349</v>
      </c>
      <c r="D64" s="1">
        <v>12</v>
      </c>
      <c r="E64" s="1" t="s">
        <v>633</v>
      </c>
      <c r="F64" s="1">
        <v>10</v>
      </c>
      <c r="G64" s="1">
        <v>18</v>
      </c>
      <c r="H64" s="21" t="s">
        <v>570</v>
      </c>
    </row>
    <row r="65" spans="1:8" ht="66">
      <c r="A65" s="16" t="s">
        <v>712</v>
      </c>
      <c r="B65" s="2" t="s">
        <v>566</v>
      </c>
      <c r="C65" s="2" t="s">
        <v>349</v>
      </c>
      <c r="D65" s="2">
        <v>12</v>
      </c>
      <c r="E65" s="2" t="s">
        <v>633</v>
      </c>
      <c r="F65" s="2">
        <v>0</v>
      </c>
      <c r="G65" s="2">
        <v>18</v>
      </c>
      <c r="H65" s="6" t="s">
        <v>583</v>
      </c>
    </row>
    <row r="66" spans="1:8" ht="99">
      <c r="A66" s="15" t="s">
        <v>713</v>
      </c>
      <c r="B66" s="1" t="s">
        <v>566</v>
      </c>
      <c r="C66" s="1" t="s">
        <v>349</v>
      </c>
      <c r="D66" s="1">
        <v>10</v>
      </c>
      <c r="E66" s="1" t="s">
        <v>714</v>
      </c>
      <c r="F66" s="1">
        <v>10</v>
      </c>
      <c r="G66" s="1">
        <v>27</v>
      </c>
      <c r="H66" s="4" t="s">
        <v>586</v>
      </c>
    </row>
    <row r="67" spans="1:8" ht="99">
      <c r="A67" s="16" t="s">
        <v>715</v>
      </c>
      <c r="B67" s="2" t="s">
        <v>566</v>
      </c>
      <c r="C67" s="2" t="s">
        <v>344</v>
      </c>
      <c r="D67" s="2">
        <v>12</v>
      </c>
      <c r="E67" s="2" t="s">
        <v>596</v>
      </c>
      <c r="F67" s="2">
        <v>10</v>
      </c>
      <c r="G67" s="2">
        <v>10</v>
      </c>
      <c r="H67" s="6" t="s">
        <v>588</v>
      </c>
    </row>
    <row r="68" spans="1:8" ht="82.5">
      <c r="A68" s="15" t="s">
        <v>716</v>
      </c>
      <c r="B68" s="1" t="s">
        <v>566</v>
      </c>
      <c r="C68" s="1" t="s">
        <v>349</v>
      </c>
      <c r="D68" s="1">
        <v>14</v>
      </c>
      <c r="E68" s="1" t="s">
        <v>596</v>
      </c>
      <c r="F68" s="1">
        <v>10</v>
      </c>
      <c r="G68" s="1">
        <v>16</v>
      </c>
      <c r="H68" s="21" t="s">
        <v>570</v>
      </c>
    </row>
    <row r="69" spans="1:8" ht="99">
      <c r="A69" s="16" t="s">
        <v>717</v>
      </c>
      <c r="B69" s="2" t="s">
        <v>566</v>
      </c>
      <c r="C69" s="2" t="s">
        <v>349</v>
      </c>
      <c r="D69" s="2">
        <v>10</v>
      </c>
      <c r="E69" s="2" t="s">
        <v>698</v>
      </c>
      <c r="F69" s="2">
        <v>18</v>
      </c>
      <c r="G69" s="2">
        <v>15</v>
      </c>
      <c r="H69" s="6" t="s">
        <v>718</v>
      </c>
    </row>
    <row r="70" spans="1:8" ht="82.5">
      <c r="A70" s="15" t="s">
        <v>719</v>
      </c>
      <c r="B70" s="1" t="s">
        <v>566</v>
      </c>
      <c r="C70" s="1" t="s">
        <v>349</v>
      </c>
      <c r="D70" s="1">
        <v>18</v>
      </c>
      <c r="E70" s="1" t="s">
        <v>720</v>
      </c>
      <c r="F70" s="1">
        <v>20</v>
      </c>
      <c r="G70" s="1">
        <v>20</v>
      </c>
      <c r="H70" s="4" t="s">
        <v>592</v>
      </c>
    </row>
    <row r="71" spans="1:8" ht="99">
      <c r="A71" s="16" t="s">
        <v>721</v>
      </c>
      <c r="B71" s="2" t="s">
        <v>566</v>
      </c>
      <c r="C71" s="2" t="s">
        <v>349</v>
      </c>
      <c r="D71" s="2">
        <v>8</v>
      </c>
      <c r="E71" s="2" t="s">
        <v>682</v>
      </c>
      <c r="F71" s="2">
        <v>15</v>
      </c>
      <c r="G71" s="2">
        <v>10</v>
      </c>
      <c r="H71" s="6" t="s">
        <v>722</v>
      </c>
    </row>
    <row r="72" spans="1:8" ht="83.25" thickBot="1">
      <c r="A72" s="17" t="s">
        <v>723</v>
      </c>
      <c r="B72" s="8" t="s">
        <v>566</v>
      </c>
      <c r="C72" s="8" t="s">
        <v>6</v>
      </c>
      <c r="D72" s="8" t="s">
        <v>6</v>
      </c>
      <c r="E72" s="8" t="s">
        <v>724</v>
      </c>
      <c r="F72" s="8">
        <v>20</v>
      </c>
      <c r="G72" s="8">
        <v>30</v>
      </c>
      <c r="H72" s="9" t="s">
        <v>725</v>
      </c>
    </row>
  </sheetData>
  <hyperlinks>
    <hyperlink ref="H2" r:id="rId1" display="https://aonsrd.com/Starship_WeaponProperties.aspx?ItemName=Force%20Field" xr:uid="{B34F66DE-5A7A-4249-9FB5-5625C80451AE}"/>
    <hyperlink ref="H3" r:id="rId2" display="https://aonsrd.com/Starship_WeaponProperties.aspx?ItemName=Ripper" xr:uid="{2A541549-C0AF-4D40-9EAA-602851762700}"/>
    <hyperlink ref="H4" r:id="rId3" display="https://aonsrd.com/Starship_WeaponProperties.aspx?ItemName=Irradiate" xr:uid="{384E7123-F953-46FC-93B8-A01BD0A40D02}"/>
    <hyperlink ref="H5" r:id="rId4" display="https://aonsrd.com/Starship_WeaponProperties.aspx?ItemName=Tractor%20Beam" xr:uid="{B27E4677-9B88-4E03-950E-3FA221D0723E}"/>
    <hyperlink ref="H6" r:id="rId5" display="https://aonsrd.com/Starship_WeaponProperties.aspx?ItemName=Broad%20Arc" xr:uid="{19DBAE9D-BCB6-4C2E-A2E0-D441C2858B28}"/>
    <hyperlink ref="H7" r:id="rId6" display="https://aonsrd.com/Starship_WeaponProperties.aspx?ItemName=Tractor%20Beam" xr:uid="{0F4A8316-B084-45D9-8F34-D179711F6F43}"/>
    <hyperlink ref="H9" r:id="rId7" display="https://aonsrd.com/Starship_WeaponProperties.aspx?ItemName=Buster" xr:uid="{13D82634-A3B7-4EB1-92D9-CEEBE21533F2}"/>
    <hyperlink ref="H10" r:id="rId8" display="https://aonsrd.com/Starship_WeaponProperties.aspx?ItemName=EMP" xr:uid="{4DB7E874-EE29-4387-BE45-12B1736996E9}"/>
    <hyperlink ref="H13" r:id="rId9" display="https://aonsrd.com/Starship_WeaponProperties.aspx?ItemName=Array" xr:uid="{EA3DCFC5-74DD-42FB-B3F5-91584622DA41}"/>
    <hyperlink ref="H15" r:id="rId10" display="https://aonsrd.com/Starship_WeaponProperties.aspx?ItemName=Point" xr:uid="{DD1C717F-07D3-4B2D-9AC9-3CD5806DE656}"/>
    <hyperlink ref="H16" r:id="rId11" display="https://aonsrd.com/Starship_WeaponProperties.aspx?ItemName=Orbital" xr:uid="{81A4D64C-93BE-43A0-A0B0-FC18CE23F2A3}"/>
    <hyperlink ref="H18" r:id="rId12" display="https://aonsrd.com/Starship_WeaponProperties.aspx?ItemName=Ramming" xr:uid="{B31F7E89-99C7-4334-AA76-46440CFCCF0A}"/>
    <hyperlink ref="H19" r:id="rId13" display="https://aonsrd.com/Starship_WeaponProperties.aspx?ItemName=Torque" xr:uid="{2F5F75C9-9496-4946-98F2-01EE6F159B93}"/>
    <hyperlink ref="H20" r:id="rId14" display="https://aonsrd.com/Starship_WeaponProperties.aspx?ItemName=Sustained" xr:uid="{8DDE1365-98F3-48AB-9147-96EABAF1F1A2}"/>
    <hyperlink ref="H22" r:id="rId15" display="https://aonsrd.com/Starship_WeaponProperties.aspx?ItemName=Scatterscan" xr:uid="{24C91465-E56F-4F82-A1EA-AE1104073112}"/>
    <hyperlink ref="H23" r:id="rId16" display="https://aonsrd.com/Starship_WeaponProperties.aspx?ItemName=Teleportation" xr:uid="{E88D5508-EA4B-4F2B-8009-681C4341F28D}"/>
    <hyperlink ref="H28" r:id="rId17" display="https://aonsrd.com/Starship_WeaponProperties.aspx?ItemName=Numbing" xr:uid="{29BB0CD0-3EEA-4178-B76E-D3E58564FCB2}"/>
    <hyperlink ref="H32" r:id="rId18" display="https://aonsrd.com/Starship_WeaponProperties.aspx?ItemName=Broad%20Arc" xr:uid="{DA593A08-9654-4FB9-B0FD-77BFF49D14BF}"/>
    <hyperlink ref="H34" r:id="rId19" display="https://aonsrd.com/Starship_WeaponProperties.aspx?ItemName=Rail" xr:uid="{921866AD-AF8E-4B8A-AA2C-A5984183AAC1}"/>
    <hyperlink ref="H37" r:id="rId20" display="https://aonsrd.com/Starship_WeaponProperties.aspx?ItemName=Immobilize" xr:uid="{7A2D7F0B-DE31-4122-8B55-9922D3C4892F}"/>
    <hyperlink ref="H38" r:id="rId21" display="https://aonsrd.com/Starship_WeaponProperties.aspx?ItemName=Suspending" xr:uid="{9B96F90D-53F1-4A0A-8B30-62E32A926281}"/>
    <hyperlink ref="H39" r:id="rId22" display="https://aonsrd.com/Starship_WeaponProperties.aspx?ItemName=Jamming" xr:uid="{A4E7845C-D466-4C13-9ADC-D8240C74C34B}"/>
    <hyperlink ref="H41" r:id="rId23" display="https://aonsrd.com/Starship_WeaponProperties.aspx?ItemName=Line" xr:uid="{4EEA9A54-625B-405B-A798-EB7B73B841DA}"/>
    <hyperlink ref="H42" r:id="rId24" display="https://aonsrd.com/Starship_WeaponProperties.aspx?ItemName=Hacking" xr:uid="{49724422-8C27-42F9-9723-2418A40544D4}"/>
    <hyperlink ref="H43" r:id="rId25" display="https://aonsrd.com/Starship_WeaponProperties.aspx?ItemName=Nav-Scram" xr:uid="{326F27C7-80C9-45F5-9C07-F79965B993FF}"/>
    <hyperlink ref="H44" r:id="rId26" display="https://aonsrd.com/Starship_WeaponProperties.aspx?ItemName=Gravity%20Well" xr:uid="{85F3F9A4-3680-4ECB-BC82-98C82452DA7F}"/>
    <hyperlink ref="H46" r:id="rId27" display="https://aonsrd.com/Starship_WeaponProperties.aspx?ItemName=Ripper" xr:uid="{4A965DDE-BDC9-4AFB-AA7B-996D169F865B}"/>
    <hyperlink ref="H48" r:id="rId28" display="https://aonsrd.com/Starship_WeaponProperties.aspx?ItemName=Ripper" xr:uid="{8B8C178F-52F8-475C-8A25-1DC83B00DD9A}"/>
    <hyperlink ref="H49" r:id="rId29" display="https://aonsrd.com/Starship_WeaponProperties.aspx?ItemName=Anchoring" xr:uid="{720708B0-1909-4A9B-A1E8-0C2E0C326D4E}"/>
    <hyperlink ref="H56" r:id="rId30" display="https://aonsrd.com/Starship_WeaponProperties.aspx?ItemName=Limited%20Fire" xr:uid="{4A438834-966D-4293-87F1-ECFC7729A5EE}"/>
    <hyperlink ref="H58" r:id="rId31" display="https://aonsrd.com/Starship_WeaponProperties.aspx?ItemName=Limited%20Fire" xr:uid="{4CBAB6FF-7E4D-45CE-939B-478593EFCB2D}"/>
    <hyperlink ref="H64" r:id="rId32" display="https://aonsrd.com/Starship_WeaponProperties.aspx?ItemName=Limited%20Fire" xr:uid="{6071E0D2-CDDD-4C3F-BF85-C17F88B4A305}"/>
    <hyperlink ref="H68" r:id="rId33" display="https://aonsrd.com/Starship_WeaponProperties.aspx?ItemName=Limited%20Fire" xr:uid="{9E247B3C-BE00-4133-9F89-42B64D8F78CF}"/>
  </hyperlinks>
  <pageMargins left="0.7" right="0.7" top="0.75" bottom="0.75" header="0.3" footer="0.3"/>
  <drawing r:id="rId3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608C-1F42-45F4-8CD8-278C7EF59628}">
  <dimension ref="A1:H56"/>
  <sheetViews>
    <sheetView workbookViewId="0">
      <selection activeCell="AD7" sqref="AD7"/>
    </sheetView>
  </sheetViews>
  <sheetFormatPr defaultRowHeight="15"/>
  <sheetData>
    <row r="1" spans="1:8">
      <c r="A1" t="s">
        <v>0</v>
      </c>
      <c r="B1" t="s">
        <v>459</v>
      </c>
      <c r="C1" t="s">
        <v>332</v>
      </c>
      <c r="D1" t="s">
        <v>426</v>
      </c>
      <c r="E1" t="s">
        <v>460</v>
      </c>
      <c r="F1" t="s">
        <v>84</v>
      </c>
      <c r="G1" t="s">
        <v>4</v>
      </c>
      <c r="H1" t="s">
        <v>461</v>
      </c>
    </row>
    <row r="2" spans="1:8" ht="66">
      <c r="A2" s="15" t="s">
        <v>726</v>
      </c>
      <c r="B2" s="1" t="s">
        <v>463</v>
      </c>
      <c r="C2" s="1" t="s">
        <v>344</v>
      </c>
      <c r="D2" s="1" t="s">
        <v>6</v>
      </c>
      <c r="E2" s="1" t="s">
        <v>727</v>
      </c>
      <c r="F2" s="1">
        <v>50</v>
      </c>
      <c r="G2" s="1">
        <v>27</v>
      </c>
      <c r="H2" s="4" t="s">
        <v>542</v>
      </c>
    </row>
    <row r="3" spans="1:8" ht="66">
      <c r="A3" s="16" t="s">
        <v>728</v>
      </c>
      <c r="B3" s="2" t="s">
        <v>463</v>
      </c>
      <c r="C3" s="2" t="s">
        <v>6</v>
      </c>
      <c r="D3" s="2" t="s">
        <v>6</v>
      </c>
      <c r="E3" s="2" t="s">
        <v>636</v>
      </c>
      <c r="F3" s="2">
        <v>30</v>
      </c>
      <c r="G3" s="2">
        <v>10</v>
      </c>
      <c r="H3" s="6" t="s">
        <v>729</v>
      </c>
    </row>
    <row r="4" spans="1:8" ht="82.5">
      <c r="A4" s="15" t="s">
        <v>730</v>
      </c>
      <c r="B4" s="1" t="s">
        <v>463</v>
      </c>
      <c r="C4" s="1" t="s">
        <v>344</v>
      </c>
      <c r="D4" s="1" t="s">
        <v>6</v>
      </c>
      <c r="E4" s="1" t="s">
        <v>731</v>
      </c>
      <c r="F4" s="1">
        <v>55</v>
      </c>
      <c r="G4" s="1">
        <v>35</v>
      </c>
      <c r="H4" s="4" t="s">
        <v>732</v>
      </c>
    </row>
    <row r="5" spans="1:8" ht="49.5">
      <c r="A5" s="16" t="s">
        <v>733</v>
      </c>
      <c r="B5" s="2" t="s">
        <v>463</v>
      </c>
      <c r="C5" s="2" t="s">
        <v>338</v>
      </c>
      <c r="D5" s="2" t="s">
        <v>6</v>
      </c>
      <c r="E5" s="2" t="s">
        <v>734</v>
      </c>
      <c r="F5" s="2">
        <v>30</v>
      </c>
      <c r="G5" s="2">
        <v>25</v>
      </c>
      <c r="H5" s="6" t="s">
        <v>735</v>
      </c>
    </row>
    <row r="6" spans="1:8" ht="49.5">
      <c r="A6" s="15" t="s">
        <v>736</v>
      </c>
      <c r="B6" s="1" t="s">
        <v>463</v>
      </c>
      <c r="C6" s="1" t="s">
        <v>349</v>
      </c>
      <c r="D6" s="1" t="s">
        <v>6</v>
      </c>
      <c r="E6" s="1" t="s">
        <v>737</v>
      </c>
      <c r="F6" s="1">
        <v>30</v>
      </c>
      <c r="G6" s="1">
        <v>45</v>
      </c>
      <c r="H6" s="21" t="s">
        <v>492</v>
      </c>
    </row>
    <row r="7" spans="1:8" ht="66">
      <c r="A7" s="16" t="s">
        <v>738</v>
      </c>
      <c r="B7" s="2" t="s">
        <v>463</v>
      </c>
      <c r="C7" s="2" t="s">
        <v>349</v>
      </c>
      <c r="D7" s="2" t="s">
        <v>6</v>
      </c>
      <c r="E7" s="2" t="s">
        <v>739</v>
      </c>
      <c r="F7" s="2">
        <v>40</v>
      </c>
      <c r="G7" s="2">
        <v>50</v>
      </c>
      <c r="H7" s="20" t="s">
        <v>613</v>
      </c>
    </row>
    <row r="8" spans="1:8" ht="33">
      <c r="A8" s="15" t="s">
        <v>740</v>
      </c>
      <c r="B8" s="1" t="s">
        <v>463</v>
      </c>
      <c r="C8" s="1" t="s">
        <v>349</v>
      </c>
      <c r="D8" s="1" t="s">
        <v>6</v>
      </c>
      <c r="E8" s="1" t="s">
        <v>739</v>
      </c>
      <c r="F8" s="1">
        <v>25</v>
      </c>
      <c r="G8" s="1">
        <v>30</v>
      </c>
      <c r="H8" s="4" t="s">
        <v>6</v>
      </c>
    </row>
    <row r="9" spans="1:8" ht="66">
      <c r="A9" s="16" t="s">
        <v>741</v>
      </c>
      <c r="B9" s="2" t="s">
        <v>463</v>
      </c>
      <c r="C9" s="2" t="s">
        <v>6</v>
      </c>
      <c r="D9" s="2" t="s">
        <v>6</v>
      </c>
      <c r="E9" s="2" t="s">
        <v>737</v>
      </c>
      <c r="F9" s="2">
        <v>5</v>
      </c>
      <c r="G9" s="2">
        <v>20</v>
      </c>
      <c r="H9" s="20" t="s">
        <v>514</v>
      </c>
    </row>
    <row r="10" spans="1:8" ht="66">
      <c r="A10" s="15" t="s">
        <v>742</v>
      </c>
      <c r="B10" s="1" t="s">
        <v>463</v>
      </c>
      <c r="C10" s="1" t="s">
        <v>349</v>
      </c>
      <c r="D10" s="1" t="s">
        <v>6</v>
      </c>
      <c r="E10" s="1" t="s">
        <v>743</v>
      </c>
      <c r="F10" s="1">
        <v>55</v>
      </c>
      <c r="G10" s="1">
        <v>65</v>
      </c>
      <c r="H10" s="21" t="s">
        <v>744</v>
      </c>
    </row>
    <row r="11" spans="1:8" ht="49.5">
      <c r="A11" s="16" t="s">
        <v>745</v>
      </c>
      <c r="B11" s="2" t="s">
        <v>463</v>
      </c>
      <c r="C11" s="2" t="s">
        <v>338</v>
      </c>
      <c r="D11" s="2" t="s">
        <v>6</v>
      </c>
      <c r="E11" s="2" t="s">
        <v>746</v>
      </c>
      <c r="F11" s="2">
        <v>15</v>
      </c>
      <c r="G11" s="2">
        <v>30</v>
      </c>
      <c r="H11" s="6" t="s">
        <v>528</v>
      </c>
    </row>
    <row r="12" spans="1:8" ht="66">
      <c r="A12" s="15" t="s">
        <v>747</v>
      </c>
      <c r="B12" s="1" t="s">
        <v>463</v>
      </c>
      <c r="C12" s="1" t="s">
        <v>6</v>
      </c>
      <c r="D12" s="1" t="s">
        <v>6</v>
      </c>
      <c r="E12" s="1" t="s">
        <v>748</v>
      </c>
      <c r="F12" s="1">
        <v>1</v>
      </c>
      <c r="G12" s="1">
        <v>15</v>
      </c>
      <c r="H12" s="4" t="s">
        <v>476</v>
      </c>
    </row>
    <row r="13" spans="1:8" ht="66">
      <c r="A13" s="16" t="s">
        <v>749</v>
      </c>
      <c r="B13" s="2" t="s">
        <v>463</v>
      </c>
      <c r="C13" s="2" t="s">
        <v>349</v>
      </c>
      <c r="D13" s="2" t="s">
        <v>6</v>
      </c>
      <c r="E13" s="2" t="s">
        <v>750</v>
      </c>
      <c r="F13" s="2">
        <v>30</v>
      </c>
      <c r="G13" s="2">
        <v>30</v>
      </c>
      <c r="H13" s="6" t="s">
        <v>6</v>
      </c>
    </row>
    <row r="14" spans="1:8" ht="99">
      <c r="A14" s="15" t="s">
        <v>751</v>
      </c>
      <c r="B14" s="1" t="s">
        <v>463</v>
      </c>
      <c r="C14" s="1" t="s">
        <v>349</v>
      </c>
      <c r="D14" s="1" t="s">
        <v>6</v>
      </c>
      <c r="E14" s="1" t="s">
        <v>752</v>
      </c>
      <c r="F14" s="1">
        <v>50</v>
      </c>
      <c r="G14" s="1">
        <v>40</v>
      </c>
      <c r="H14" s="4" t="s">
        <v>6</v>
      </c>
    </row>
    <row r="15" spans="1:8" ht="33">
      <c r="A15" s="16" t="s">
        <v>753</v>
      </c>
      <c r="B15" s="2" t="s">
        <v>463</v>
      </c>
      <c r="C15" s="2" t="s">
        <v>349</v>
      </c>
      <c r="D15" s="2" t="s">
        <v>6</v>
      </c>
      <c r="E15" s="2" t="s">
        <v>731</v>
      </c>
      <c r="F15" s="2">
        <v>60</v>
      </c>
      <c r="G15" s="2">
        <v>55</v>
      </c>
      <c r="H15" s="6" t="s">
        <v>754</v>
      </c>
    </row>
    <row r="16" spans="1:8" ht="33">
      <c r="A16" s="15" t="s">
        <v>755</v>
      </c>
      <c r="B16" s="1" t="s">
        <v>463</v>
      </c>
      <c r="C16" s="1" t="s">
        <v>338</v>
      </c>
      <c r="D16" s="1" t="s">
        <v>6</v>
      </c>
      <c r="E16" s="1" t="s">
        <v>3</v>
      </c>
      <c r="F16" s="1">
        <v>45</v>
      </c>
      <c r="G16" s="1">
        <v>25</v>
      </c>
      <c r="H16" s="21" t="s">
        <v>756</v>
      </c>
    </row>
    <row r="17" spans="1:8" ht="66">
      <c r="A17" s="16" t="s">
        <v>757</v>
      </c>
      <c r="B17" s="2" t="s">
        <v>463</v>
      </c>
      <c r="C17" s="2" t="s">
        <v>344</v>
      </c>
      <c r="D17" s="2" t="s">
        <v>6</v>
      </c>
      <c r="E17" s="2" t="s">
        <v>758</v>
      </c>
      <c r="F17" s="2">
        <v>45</v>
      </c>
      <c r="G17" s="2">
        <v>25</v>
      </c>
      <c r="H17" s="6" t="s">
        <v>759</v>
      </c>
    </row>
    <row r="18" spans="1:8" ht="66">
      <c r="A18" s="15" t="s">
        <v>760</v>
      </c>
      <c r="B18" s="1" t="s">
        <v>463</v>
      </c>
      <c r="C18" s="1" t="s">
        <v>344</v>
      </c>
      <c r="D18" s="1" t="s">
        <v>6</v>
      </c>
      <c r="E18" s="1" t="s">
        <v>731</v>
      </c>
      <c r="F18" s="1">
        <v>50</v>
      </c>
      <c r="G18" s="1">
        <v>35</v>
      </c>
      <c r="H18" s="21" t="s">
        <v>761</v>
      </c>
    </row>
    <row r="19" spans="1:8" ht="66">
      <c r="A19" s="16" t="s">
        <v>762</v>
      </c>
      <c r="B19" s="2" t="s">
        <v>463</v>
      </c>
      <c r="C19" s="2" t="s">
        <v>344</v>
      </c>
      <c r="D19" s="2" t="s">
        <v>6</v>
      </c>
      <c r="E19" s="2" t="s">
        <v>763</v>
      </c>
      <c r="F19" s="2">
        <v>35</v>
      </c>
      <c r="G19" s="2">
        <v>35</v>
      </c>
      <c r="H19" s="20" t="s">
        <v>498</v>
      </c>
    </row>
    <row r="20" spans="1:8" ht="66">
      <c r="A20" s="15" t="s">
        <v>764</v>
      </c>
      <c r="B20" s="1" t="s">
        <v>463</v>
      </c>
      <c r="C20" s="1" t="s">
        <v>349</v>
      </c>
      <c r="D20" s="1" t="s">
        <v>6</v>
      </c>
      <c r="E20" s="1" t="s">
        <v>3</v>
      </c>
      <c r="F20" s="1">
        <v>45</v>
      </c>
      <c r="G20" s="1">
        <v>18</v>
      </c>
      <c r="H20" s="21" t="s">
        <v>500</v>
      </c>
    </row>
    <row r="21" spans="1:8" ht="99">
      <c r="A21" s="16" t="s">
        <v>765</v>
      </c>
      <c r="B21" s="2" t="s">
        <v>463</v>
      </c>
      <c r="C21" s="2" t="s">
        <v>349</v>
      </c>
      <c r="D21" s="2" t="s">
        <v>6</v>
      </c>
      <c r="E21" s="2" t="s">
        <v>766</v>
      </c>
      <c r="F21" s="2">
        <v>40</v>
      </c>
      <c r="G21" s="2">
        <v>60</v>
      </c>
      <c r="H21" s="20" t="s">
        <v>530</v>
      </c>
    </row>
    <row r="22" spans="1:8" ht="66">
      <c r="A22" s="15" t="s">
        <v>767</v>
      </c>
      <c r="B22" s="1" t="s">
        <v>463</v>
      </c>
      <c r="C22" s="1" t="s">
        <v>344</v>
      </c>
      <c r="D22" s="1" t="s">
        <v>6</v>
      </c>
      <c r="E22" s="1" t="s">
        <v>768</v>
      </c>
      <c r="F22" s="1">
        <v>50</v>
      </c>
      <c r="G22" s="1">
        <v>57</v>
      </c>
      <c r="H22" s="21" t="s">
        <v>769</v>
      </c>
    </row>
    <row r="23" spans="1:8" ht="82.5">
      <c r="A23" s="16" t="s">
        <v>770</v>
      </c>
      <c r="B23" s="2" t="s">
        <v>463</v>
      </c>
      <c r="C23" s="2" t="s">
        <v>349</v>
      </c>
      <c r="D23" s="2" t="s">
        <v>6</v>
      </c>
      <c r="E23" s="2" t="s">
        <v>771</v>
      </c>
      <c r="F23" s="2">
        <v>50</v>
      </c>
      <c r="G23" s="2">
        <v>60</v>
      </c>
      <c r="H23" s="6" t="s">
        <v>772</v>
      </c>
    </row>
    <row r="24" spans="1:8" ht="66">
      <c r="A24" s="15" t="s">
        <v>773</v>
      </c>
      <c r="B24" s="1" t="s">
        <v>463</v>
      </c>
      <c r="C24" s="1" t="s">
        <v>344</v>
      </c>
      <c r="D24" s="1" t="s">
        <v>6</v>
      </c>
      <c r="E24" s="1" t="s">
        <v>774</v>
      </c>
      <c r="F24" s="1">
        <v>45</v>
      </c>
      <c r="G24" s="1">
        <v>35</v>
      </c>
      <c r="H24" s="4" t="s">
        <v>6</v>
      </c>
    </row>
    <row r="25" spans="1:8" ht="132">
      <c r="A25" s="16" t="s">
        <v>775</v>
      </c>
      <c r="B25" s="2" t="s">
        <v>463</v>
      </c>
      <c r="C25" s="2" t="s">
        <v>349</v>
      </c>
      <c r="D25" s="2" t="s">
        <v>6</v>
      </c>
      <c r="E25" s="2" t="s">
        <v>776</v>
      </c>
      <c r="F25" s="2">
        <v>40</v>
      </c>
      <c r="G25" s="2">
        <v>45</v>
      </c>
      <c r="H25" s="6" t="s">
        <v>661</v>
      </c>
    </row>
    <row r="26" spans="1:8" ht="49.5">
      <c r="A26" s="15" t="s">
        <v>777</v>
      </c>
      <c r="B26" s="1" t="s">
        <v>463</v>
      </c>
      <c r="C26" s="1" t="s">
        <v>349</v>
      </c>
      <c r="D26" s="1" t="s">
        <v>6</v>
      </c>
      <c r="E26" s="1" t="s">
        <v>3</v>
      </c>
      <c r="F26" s="1">
        <v>50</v>
      </c>
      <c r="G26" s="1">
        <v>50</v>
      </c>
      <c r="H26" s="4" t="s">
        <v>778</v>
      </c>
    </row>
    <row r="27" spans="1:8" ht="66">
      <c r="A27" s="16" t="s">
        <v>779</v>
      </c>
      <c r="B27" s="2" t="s">
        <v>463</v>
      </c>
      <c r="C27" s="2" t="s">
        <v>349</v>
      </c>
      <c r="D27" s="2" t="s">
        <v>6</v>
      </c>
      <c r="E27" s="2" t="s">
        <v>780</v>
      </c>
      <c r="F27" s="2">
        <v>50</v>
      </c>
      <c r="G27" s="2">
        <v>50</v>
      </c>
      <c r="H27" s="6" t="s">
        <v>781</v>
      </c>
    </row>
    <row r="28" spans="1:8" ht="66">
      <c r="A28" s="15" t="s">
        <v>782</v>
      </c>
      <c r="B28" s="1" t="s">
        <v>463</v>
      </c>
      <c r="C28" s="1" t="s">
        <v>349</v>
      </c>
      <c r="D28" s="1" t="s">
        <v>6</v>
      </c>
      <c r="E28" s="1" t="s">
        <v>750</v>
      </c>
      <c r="F28" s="1">
        <v>50</v>
      </c>
      <c r="G28" s="1">
        <v>45</v>
      </c>
      <c r="H28" s="21" t="s">
        <v>675</v>
      </c>
    </row>
    <row r="29" spans="1:8" ht="33">
      <c r="A29" s="16" t="s">
        <v>783</v>
      </c>
      <c r="B29" s="2" t="s">
        <v>463</v>
      </c>
      <c r="C29" s="2" t="s">
        <v>344</v>
      </c>
      <c r="D29" s="2" t="s">
        <v>6</v>
      </c>
      <c r="E29" s="2" t="s">
        <v>784</v>
      </c>
      <c r="F29" s="2">
        <v>50</v>
      </c>
      <c r="G29" s="2">
        <v>35</v>
      </c>
      <c r="H29" s="20" t="s">
        <v>785</v>
      </c>
    </row>
    <row r="30" spans="1:8" ht="33">
      <c r="A30" s="15" t="s">
        <v>786</v>
      </c>
      <c r="B30" s="1" t="s">
        <v>463</v>
      </c>
      <c r="C30" s="1" t="s">
        <v>349</v>
      </c>
      <c r="D30" s="1" t="s">
        <v>6</v>
      </c>
      <c r="E30" s="1" t="s">
        <v>787</v>
      </c>
      <c r="F30" s="1">
        <v>20</v>
      </c>
      <c r="G30" s="1">
        <v>20</v>
      </c>
      <c r="H30" s="4" t="s">
        <v>6</v>
      </c>
    </row>
    <row r="31" spans="1:8" ht="33">
      <c r="A31" s="16" t="s">
        <v>788</v>
      </c>
      <c r="B31" s="2" t="s">
        <v>463</v>
      </c>
      <c r="C31" s="2" t="s">
        <v>349</v>
      </c>
      <c r="D31" s="2" t="s">
        <v>6</v>
      </c>
      <c r="E31" s="2" t="s">
        <v>784</v>
      </c>
      <c r="F31" s="2">
        <v>40</v>
      </c>
      <c r="G31" s="2">
        <v>35</v>
      </c>
      <c r="H31" s="6" t="s">
        <v>6</v>
      </c>
    </row>
    <row r="32" spans="1:8" ht="49.5">
      <c r="A32" s="15" t="s">
        <v>789</v>
      </c>
      <c r="B32" s="1" t="s">
        <v>463</v>
      </c>
      <c r="C32" s="1" t="s">
        <v>344</v>
      </c>
      <c r="D32" s="1" t="s">
        <v>6</v>
      </c>
      <c r="E32" s="1" t="s">
        <v>790</v>
      </c>
      <c r="F32" s="1">
        <v>55</v>
      </c>
      <c r="G32" s="1">
        <v>75</v>
      </c>
      <c r="H32" s="21" t="s">
        <v>791</v>
      </c>
    </row>
    <row r="33" spans="1:8" ht="66">
      <c r="A33" s="16" t="s">
        <v>792</v>
      </c>
      <c r="B33" s="2" t="s">
        <v>547</v>
      </c>
      <c r="C33" s="2" t="s">
        <v>344</v>
      </c>
      <c r="D33" s="2" t="s">
        <v>6</v>
      </c>
      <c r="E33" s="2" t="s">
        <v>3</v>
      </c>
      <c r="F33" s="2">
        <v>20</v>
      </c>
      <c r="G33" s="2">
        <v>25</v>
      </c>
      <c r="H33" s="20" t="s">
        <v>550</v>
      </c>
    </row>
    <row r="34" spans="1:8" ht="49.5">
      <c r="A34" s="15" t="s">
        <v>793</v>
      </c>
      <c r="B34" s="1" t="s">
        <v>547</v>
      </c>
      <c r="C34" s="1" t="s">
        <v>344</v>
      </c>
      <c r="D34" s="1" t="s">
        <v>6</v>
      </c>
      <c r="E34" s="1" t="s">
        <v>3</v>
      </c>
      <c r="F34" s="1">
        <v>15</v>
      </c>
      <c r="G34" s="1">
        <v>25</v>
      </c>
      <c r="H34" s="21" t="s">
        <v>548</v>
      </c>
    </row>
    <row r="35" spans="1:8" ht="82.5">
      <c r="A35" s="16" t="s">
        <v>794</v>
      </c>
      <c r="B35" s="2" t="s">
        <v>547</v>
      </c>
      <c r="C35" s="2" t="s">
        <v>344</v>
      </c>
      <c r="D35" s="2" t="s">
        <v>6</v>
      </c>
      <c r="E35" s="2" t="s">
        <v>3</v>
      </c>
      <c r="F35" s="2">
        <v>20</v>
      </c>
      <c r="G35" s="2">
        <v>25</v>
      </c>
      <c r="H35" s="20" t="s">
        <v>552</v>
      </c>
    </row>
    <row r="36" spans="1:8" ht="99">
      <c r="A36" s="15" t="s">
        <v>795</v>
      </c>
      <c r="B36" s="1" t="s">
        <v>547</v>
      </c>
      <c r="C36" s="1" t="s">
        <v>6</v>
      </c>
      <c r="D36" s="1" t="s">
        <v>6</v>
      </c>
      <c r="E36" s="1" t="s">
        <v>3</v>
      </c>
      <c r="F36" s="1">
        <v>5</v>
      </c>
      <c r="G36" s="1">
        <v>30</v>
      </c>
      <c r="H36" s="4" t="s">
        <v>796</v>
      </c>
    </row>
    <row r="37" spans="1:8" ht="66">
      <c r="A37" s="16" t="s">
        <v>797</v>
      </c>
      <c r="B37" s="2" t="s">
        <v>556</v>
      </c>
      <c r="C37" s="2" t="s">
        <v>557</v>
      </c>
      <c r="D37" s="2" t="s">
        <v>6</v>
      </c>
      <c r="E37" s="2" t="s">
        <v>798</v>
      </c>
      <c r="F37" s="2">
        <v>30</v>
      </c>
      <c r="G37" s="2">
        <v>50</v>
      </c>
      <c r="H37" s="6" t="s">
        <v>559</v>
      </c>
    </row>
    <row r="38" spans="1:8" ht="49.5">
      <c r="A38" s="15" t="s">
        <v>799</v>
      </c>
      <c r="B38" s="1" t="s">
        <v>556</v>
      </c>
      <c r="C38" s="1" t="s">
        <v>557</v>
      </c>
      <c r="D38" s="1" t="s">
        <v>6</v>
      </c>
      <c r="E38" s="1" t="s">
        <v>800</v>
      </c>
      <c r="F38" s="1">
        <v>40</v>
      </c>
      <c r="G38" s="1">
        <v>25</v>
      </c>
      <c r="H38" s="21" t="s">
        <v>468</v>
      </c>
    </row>
    <row r="39" spans="1:8" ht="49.5">
      <c r="A39" s="16" t="s">
        <v>801</v>
      </c>
      <c r="B39" s="2" t="s">
        <v>556</v>
      </c>
      <c r="C39" s="2" t="s">
        <v>557</v>
      </c>
      <c r="D39" s="2" t="s">
        <v>6</v>
      </c>
      <c r="E39" s="2" t="s">
        <v>703</v>
      </c>
      <c r="F39" s="2">
        <v>15</v>
      </c>
      <c r="G39" s="2">
        <v>18</v>
      </c>
      <c r="H39" s="20" t="s">
        <v>563</v>
      </c>
    </row>
    <row r="40" spans="1:8" ht="49.5">
      <c r="A40" s="15" t="s">
        <v>802</v>
      </c>
      <c r="B40" s="1" t="s">
        <v>556</v>
      </c>
      <c r="C40" s="1" t="s">
        <v>557</v>
      </c>
      <c r="D40" s="1" t="s">
        <v>6</v>
      </c>
      <c r="E40" s="1" t="s">
        <v>763</v>
      </c>
      <c r="F40" s="1">
        <v>30</v>
      </c>
      <c r="G40" s="1">
        <v>40</v>
      </c>
      <c r="H40" s="4"/>
    </row>
    <row r="41" spans="1:8" ht="99">
      <c r="A41" s="16" t="s">
        <v>803</v>
      </c>
      <c r="B41" s="2" t="s">
        <v>566</v>
      </c>
      <c r="C41" s="2" t="s">
        <v>349</v>
      </c>
      <c r="D41" s="2">
        <v>6</v>
      </c>
      <c r="E41" s="2" t="s">
        <v>804</v>
      </c>
      <c r="F41" s="2">
        <v>15</v>
      </c>
      <c r="G41" s="2">
        <v>70</v>
      </c>
      <c r="H41" s="20" t="s">
        <v>570</v>
      </c>
    </row>
    <row r="42" spans="1:8" ht="99">
      <c r="A42" s="15" t="s">
        <v>805</v>
      </c>
      <c r="B42" s="1" t="s">
        <v>566</v>
      </c>
      <c r="C42" s="1" t="s">
        <v>349</v>
      </c>
      <c r="D42" s="1">
        <v>10</v>
      </c>
      <c r="E42" s="1" t="s">
        <v>800</v>
      </c>
      <c r="F42" s="1">
        <v>20</v>
      </c>
      <c r="G42" s="1">
        <v>45</v>
      </c>
      <c r="H42" s="4" t="s">
        <v>586</v>
      </c>
    </row>
    <row r="43" spans="1:8" ht="99">
      <c r="A43" s="16" t="s">
        <v>806</v>
      </c>
      <c r="B43" s="2" t="s">
        <v>566</v>
      </c>
      <c r="C43" s="2" t="s">
        <v>349</v>
      </c>
      <c r="D43" s="2">
        <v>8</v>
      </c>
      <c r="E43" s="2" t="s">
        <v>807</v>
      </c>
      <c r="F43" s="2">
        <v>18</v>
      </c>
      <c r="G43" s="2">
        <v>30</v>
      </c>
      <c r="H43" s="6" t="s">
        <v>808</v>
      </c>
    </row>
    <row r="44" spans="1:8" ht="181.5">
      <c r="A44" s="15" t="s">
        <v>809</v>
      </c>
      <c r="B44" s="1" t="s">
        <v>566</v>
      </c>
      <c r="C44" s="1" t="s">
        <v>349</v>
      </c>
      <c r="D44" s="1">
        <v>12</v>
      </c>
      <c r="E44" s="1" t="s">
        <v>810</v>
      </c>
      <c r="F44" s="1">
        <v>20</v>
      </c>
      <c r="G44" s="1">
        <v>25</v>
      </c>
      <c r="H44" s="4" t="s">
        <v>811</v>
      </c>
    </row>
    <row r="45" spans="1:8" ht="82.5">
      <c r="A45" s="16" t="s">
        <v>701</v>
      </c>
      <c r="B45" s="2" t="s">
        <v>566</v>
      </c>
      <c r="C45" s="2" t="s">
        <v>6</v>
      </c>
      <c r="D45" s="2" t="s">
        <v>6</v>
      </c>
      <c r="E45" s="2" t="s">
        <v>812</v>
      </c>
      <c r="F45" s="2">
        <v>10</v>
      </c>
      <c r="G45" s="2">
        <v>45</v>
      </c>
      <c r="H45" s="6" t="s">
        <v>578</v>
      </c>
    </row>
    <row r="46" spans="1:8" ht="66">
      <c r="A46" s="15" t="s">
        <v>813</v>
      </c>
      <c r="B46" s="1" t="s">
        <v>566</v>
      </c>
      <c r="C46" s="1" t="s">
        <v>6</v>
      </c>
      <c r="D46" s="1" t="s">
        <v>6</v>
      </c>
      <c r="E46" s="1" t="s">
        <v>814</v>
      </c>
      <c r="F46" s="1">
        <v>10</v>
      </c>
      <c r="G46" s="1">
        <v>40</v>
      </c>
      <c r="H46" s="4" t="s">
        <v>580</v>
      </c>
    </row>
    <row r="47" spans="1:8" ht="82.5">
      <c r="A47" s="16" t="s">
        <v>815</v>
      </c>
      <c r="B47" s="2" t="s">
        <v>566</v>
      </c>
      <c r="C47" s="2" t="s">
        <v>349</v>
      </c>
      <c r="D47" s="2">
        <v>8</v>
      </c>
      <c r="E47" s="2" t="s">
        <v>752</v>
      </c>
      <c r="F47" s="2">
        <v>10</v>
      </c>
      <c r="G47" s="2">
        <v>40</v>
      </c>
      <c r="H47" s="20" t="s">
        <v>570</v>
      </c>
    </row>
    <row r="48" spans="1:8" ht="82.5">
      <c r="A48" s="15" t="s">
        <v>816</v>
      </c>
      <c r="B48" s="1" t="s">
        <v>566</v>
      </c>
      <c r="C48" s="1" t="s">
        <v>349</v>
      </c>
      <c r="D48" s="1">
        <v>8</v>
      </c>
      <c r="E48" s="1" t="s">
        <v>817</v>
      </c>
      <c r="F48" s="1">
        <v>15</v>
      </c>
      <c r="G48" s="1">
        <v>25</v>
      </c>
      <c r="H48" s="4" t="s">
        <v>574</v>
      </c>
    </row>
    <row r="49" spans="1:8" ht="115.5">
      <c r="A49" s="16" t="s">
        <v>818</v>
      </c>
      <c r="B49" s="2" t="s">
        <v>566</v>
      </c>
      <c r="C49" s="2" t="s">
        <v>6</v>
      </c>
      <c r="D49" s="2" t="s">
        <v>6</v>
      </c>
      <c r="E49" s="2" t="s">
        <v>812</v>
      </c>
      <c r="F49" s="2">
        <v>15</v>
      </c>
      <c r="G49" s="2">
        <v>30</v>
      </c>
      <c r="H49" s="6" t="s">
        <v>819</v>
      </c>
    </row>
    <row r="50" spans="1:8" ht="82.5">
      <c r="A50" s="15" t="s">
        <v>820</v>
      </c>
      <c r="B50" s="1" t="s">
        <v>566</v>
      </c>
      <c r="C50" s="1" t="s">
        <v>349</v>
      </c>
      <c r="D50" s="1">
        <v>8</v>
      </c>
      <c r="E50" s="1" t="s">
        <v>821</v>
      </c>
      <c r="F50" s="1">
        <v>15</v>
      </c>
      <c r="G50" s="1">
        <v>60</v>
      </c>
      <c r="H50" s="21" t="s">
        <v>570</v>
      </c>
    </row>
    <row r="51" spans="1:8" ht="82.5">
      <c r="A51" s="16" t="s">
        <v>822</v>
      </c>
      <c r="B51" s="2" t="s">
        <v>566</v>
      </c>
      <c r="C51" s="2" t="s">
        <v>6</v>
      </c>
      <c r="D51" s="2" t="s">
        <v>6</v>
      </c>
      <c r="E51" s="2" t="s">
        <v>731</v>
      </c>
      <c r="F51" s="2">
        <v>25</v>
      </c>
      <c r="G51" s="2">
        <v>40</v>
      </c>
      <c r="H51" s="6" t="s">
        <v>823</v>
      </c>
    </row>
    <row r="52" spans="1:8" ht="82.5">
      <c r="A52" s="15" t="s">
        <v>824</v>
      </c>
      <c r="B52" s="1" t="s">
        <v>566</v>
      </c>
      <c r="C52" s="1" t="s">
        <v>349</v>
      </c>
      <c r="D52" s="1">
        <v>12</v>
      </c>
      <c r="E52" s="1" t="s">
        <v>784</v>
      </c>
      <c r="F52" s="1">
        <v>15</v>
      </c>
      <c r="G52" s="1">
        <v>35</v>
      </c>
      <c r="H52" s="4" t="s">
        <v>825</v>
      </c>
    </row>
    <row r="53" spans="1:8" ht="82.5">
      <c r="A53" s="16" t="s">
        <v>826</v>
      </c>
      <c r="B53" s="2" t="s">
        <v>566</v>
      </c>
      <c r="C53" s="2" t="s">
        <v>349</v>
      </c>
      <c r="D53" s="2">
        <v>12</v>
      </c>
      <c r="E53" s="2" t="s">
        <v>731</v>
      </c>
      <c r="F53" s="2">
        <v>0</v>
      </c>
      <c r="G53" s="2">
        <v>35</v>
      </c>
      <c r="H53" s="6" t="s">
        <v>827</v>
      </c>
    </row>
    <row r="54" spans="1:8" ht="82.5">
      <c r="A54" s="15" t="s">
        <v>828</v>
      </c>
      <c r="B54" s="1" t="s">
        <v>566</v>
      </c>
      <c r="C54" s="1" t="s">
        <v>349</v>
      </c>
      <c r="D54" s="1">
        <v>10</v>
      </c>
      <c r="E54" s="1" t="s">
        <v>739</v>
      </c>
      <c r="F54" s="1">
        <v>10</v>
      </c>
      <c r="G54" s="1">
        <v>25</v>
      </c>
      <c r="H54" s="21" t="s">
        <v>570</v>
      </c>
    </row>
    <row r="55" spans="1:8" ht="115.5">
      <c r="A55" s="16" t="s">
        <v>829</v>
      </c>
      <c r="B55" s="2" t="s">
        <v>566</v>
      </c>
      <c r="C55" s="2" t="s">
        <v>349</v>
      </c>
      <c r="D55" s="2">
        <v>5</v>
      </c>
      <c r="E55" s="2" t="s">
        <v>763</v>
      </c>
      <c r="F55" s="2">
        <v>15</v>
      </c>
      <c r="G55" s="2">
        <v>40</v>
      </c>
      <c r="H55" s="6" t="s">
        <v>830</v>
      </c>
    </row>
    <row r="56" spans="1:8" ht="83.25" thickBot="1">
      <c r="A56" s="17" t="s">
        <v>831</v>
      </c>
      <c r="B56" s="8" t="s">
        <v>566</v>
      </c>
      <c r="C56" s="8" t="s">
        <v>6</v>
      </c>
      <c r="D56" s="8" t="s">
        <v>6</v>
      </c>
      <c r="E56" s="8" t="s">
        <v>832</v>
      </c>
      <c r="F56" s="8">
        <v>35</v>
      </c>
      <c r="G56" s="8">
        <v>60</v>
      </c>
      <c r="H56" s="9" t="s">
        <v>725</v>
      </c>
    </row>
  </sheetData>
  <hyperlinks>
    <hyperlink ref="H6" r:id="rId1" display="https://aonsrd.com/Starship_WeaponProperties.aspx?ItemName=Tractor%20Beam" xr:uid="{AC3E9182-75FF-4890-B49E-F6E070D5EF66}"/>
    <hyperlink ref="H7" r:id="rId2" display="https://aonsrd.com/Starship_WeaponProperties.aspx?ItemName=Tractor%20Beam" xr:uid="{211E9AA7-B9B0-4A22-9915-D93C1B384B64}"/>
    <hyperlink ref="H9" r:id="rId3" display="https://aonsrd.com/Starship_WeaponProperties.aspx?ItemName=Ramming" xr:uid="{F0B03041-B1C1-4A9F-A00A-16F1EE1C1B00}"/>
    <hyperlink ref="H10" r:id="rId4" display="https://aonsrd.com/Starship_WeaponProperties.aspx?ItemName=Teleportation" xr:uid="{C9022B90-3594-417A-816F-AE8F98F6E0B3}"/>
    <hyperlink ref="H16" r:id="rId5" display="https://aonsrd.com/Starship_WeaponProperties.aspx?ItemName=Redirect" xr:uid="{544A7E0C-4906-4B38-8734-D760925800B5}"/>
    <hyperlink ref="H18" r:id="rId6" display="https://aonsrd.com/Starship_WeaponProperties.aspx?ItemName=Rail" xr:uid="{5B49CE62-893A-4A50-9D6B-0907F7F8830B}"/>
    <hyperlink ref="H19" r:id="rId7" display="https://aonsrd.com/Starship_WeaponProperties.aspx?ItemName=Buster" xr:uid="{0EDD3335-4F14-4C9F-B826-CF10EBED1D78}"/>
    <hyperlink ref="H20" r:id="rId8" display="https://aonsrd.com/Starship_WeaponProperties.aspx?ItemName=EMP" xr:uid="{84EAA967-3531-46D4-83D5-286EA4A3C2AA}"/>
    <hyperlink ref="H21" r:id="rId9" display="https://aonsrd.com/Starship_WeaponProperties.aspx?ItemName=Numbing" xr:uid="{C91B02D2-1613-4951-AD25-5340D02D22F7}"/>
    <hyperlink ref="H22" r:id="rId10" display="https://aonsrd.com/Starship_WeaponProperties.aspx?ItemName=Orbital" xr:uid="{3C565471-9123-4943-9ED4-A6D653B18AFE}"/>
    <hyperlink ref="H28" r:id="rId11" display="https://aonsrd.com/Starship_WeaponProperties.aspx?ItemName=Line" xr:uid="{9963EDDC-6BA4-4664-A304-E8774548E467}"/>
    <hyperlink ref="H29" r:id="rId12" display="https://aonsrd.com/Starship_WeaponProperties.aspx?ItemName=Irradiate" xr:uid="{6724E2F8-095A-4611-B8F5-1F36D44FC995}"/>
    <hyperlink ref="H32" r:id="rId13" display="https://aonsrd.com/Starship_WeaponProperties.aspx?ItemName=Vortex" xr:uid="{4D232770-439B-430E-B275-2A8AA68C7AEC}"/>
    <hyperlink ref="H33" r:id="rId14" display="https://aonsrd.com/Starship_WeaponProperties.aspx?ItemName=Gravity%20Well" xr:uid="{64539E7B-67AC-457A-B69C-6B917D69A320}"/>
    <hyperlink ref="H34" r:id="rId15" display="https://aonsrd.com/Starship_WeaponProperties.aspx?ItemName=Hacking" xr:uid="{6C75F2E9-BA40-48AE-A876-E1C3911B21EF}"/>
    <hyperlink ref="H35" r:id="rId16" display="https://aonsrd.com/Starship_WeaponProperties.aspx?ItemName=Nav-Scram" xr:uid="{A6F0AB8C-9F32-42E8-927E-F0B9AFFD3BC7}"/>
    <hyperlink ref="H38" r:id="rId17" display="https://aonsrd.com/Starship_WeaponProperties.aspx?ItemName=Ripper" xr:uid="{2BD9C94E-47B5-4293-ABE4-5ABAF761E9C5}"/>
    <hyperlink ref="H39" r:id="rId18" display="https://aonsrd.com/Starship_WeaponProperties.aspx?ItemName=Anchoring" xr:uid="{4D2C69B5-B29D-4CBF-A1F6-9F1ADD0F5D15}"/>
    <hyperlink ref="H41" r:id="rId19" display="https://aonsrd.com/Starship_WeaponProperties.aspx?ItemName=Limited%20Fire" xr:uid="{2C4B53BE-A334-4F10-AC3C-73D96EDF39CB}"/>
    <hyperlink ref="H47" r:id="rId20" display="https://aonsrd.com/Starship_WeaponProperties.aspx?ItemName=Limited%20Fire" xr:uid="{A9577364-AE4D-4215-9EF1-55F901C54226}"/>
    <hyperlink ref="H50" r:id="rId21" display="https://aonsrd.com/Starship_WeaponProperties.aspx?ItemName=Limited%20Fire" xr:uid="{6D380D44-A77F-44D4-9DF8-022E78A66AFE}"/>
    <hyperlink ref="H54" r:id="rId22" display="https://aonsrd.com/Starship_WeaponProperties.aspx?ItemName=Limited%20Fire" xr:uid="{DE23D1CA-6C91-4EF7-9ADE-07F941696032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Snyder</dc:creator>
  <cp:keywords/>
  <dc:description/>
  <cp:lastModifiedBy/>
  <cp:revision/>
  <dcterms:created xsi:type="dcterms:W3CDTF">2015-06-05T18:17:20Z</dcterms:created>
  <dcterms:modified xsi:type="dcterms:W3CDTF">2023-08-25T05:05:39Z</dcterms:modified>
  <cp:category/>
  <cp:contentStatus/>
</cp:coreProperties>
</file>