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/Documents/Christopher/GitHub/Johnson_Insect_Responses/"/>
    </mc:Choice>
  </mc:AlternateContent>
  <xr:revisionPtr revIDLastSave="0" documentId="13_ncr:1_{383DC696-72BD-9F48-99F7-B024EEF92571}" xr6:coauthVersionLast="47" xr6:coauthVersionMax="47" xr10:uidLastSave="{00000000-0000-0000-0000-000000000000}"/>
  <bookViews>
    <workbookView xWindow="4680" yWindow="500" windowWidth="24120" windowHeight="11220" xr2:uid="{00000000-000D-0000-FFFF-FFFF00000000}"/>
  </bookViews>
  <sheets>
    <sheet name="Mode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" i="1" l="1"/>
  <c r="H11" i="1"/>
  <c r="J11" i="1" s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0" i="1"/>
  <c r="J9" i="1"/>
  <c r="J8" i="1"/>
  <c r="J7" i="1"/>
  <c r="J6" i="1"/>
  <c r="J5" i="1"/>
  <c r="J4" i="1"/>
  <c r="J3" i="1"/>
  <c r="J2" i="1"/>
  <c r="I30" i="1"/>
  <c r="I29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<sst xmlns="http://schemas.openxmlformats.org/spreadsheetml/2006/main" count="123" uniqueCount="51">
  <si>
    <t>Species</t>
  </si>
  <si>
    <t>Latitude</t>
  </si>
  <si>
    <t>Habitat</t>
  </si>
  <si>
    <t>subfamily</t>
  </si>
  <si>
    <t>r.TPC.h</t>
  </si>
  <si>
    <t>r.TPC.f</t>
  </si>
  <si>
    <t>r.model.h</t>
  </si>
  <si>
    <t>r.model.f</t>
  </si>
  <si>
    <t>Notes</t>
  </si>
  <si>
    <t>Clavigralla shadabi Benin</t>
  </si>
  <si>
    <t>Tropical</t>
  </si>
  <si>
    <t>Heteroptera</t>
  </si>
  <si>
    <t>Clavigralla tomentosicollis Benin</t>
  </si>
  <si>
    <t>Clavigralla tomentosicollis Burkina Faso</t>
  </si>
  <si>
    <t>Apolygus lucorum China Dafeng</t>
  </si>
  <si>
    <t>Temperate</t>
  </si>
  <si>
    <t>Adelphocoris suturalis China Dafeng</t>
  </si>
  <si>
    <t>Apolygus lucorum China Langfang</t>
  </si>
  <si>
    <t>Adelphocoris suturalis China Xinxiang</t>
  </si>
  <si>
    <t>Macrosiphum euphorbiae Brazil</t>
  </si>
  <si>
    <t>Sternorrhyncha</t>
  </si>
  <si>
    <t>Aulacorthum solani Brazil</t>
  </si>
  <si>
    <t>Uroleucon ambrosiae Brazil</t>
  </si>
  <si>
    <t>Macrolophus pygmaeus on Myzus persicae Greece</t>
  </si>
  <si>
    <t>Mediterranean</t>
  </si>
  <si>
    <t>Macrolophus pygmaeus on Trialeurodes vaporariorum Greece</t>
  </si>
  <si>
    <t>Clavigralla tomentosicollis Nigeria</t>
  </si>
  <si>
    <t>Including overwintering</t>
  </si>
  <si>
    <t>delta.TPC</t>
  </si>
  <si>
    <t>delta.model</t>
  </si>
  <si>
    <t>Myzus persicae Canada</t>
  </si>
  <si>
    <t>Subtropical</t>
  </si>
  <si>
    <t>Toxoptera citricidus on C. unshiu Japan Chiba</t>
  </si>
  <si>
    <t>Toxoptera citricidus on C. aurantium Japan Chiba</t>
  </si>
  <si>
    <t>Acyrthosiphon pisum UK Sand Hutton</t>
  </si>
  <si>
    <t>Bemisia argentifollii US Homestead</t>
  </si>
  <si>
    <t>Aphis nasturtii US Weston</t>
  </si>
  <si>
    <t>Eriosoma lanigerum Australia Yathroo</t>
  </si>
  <si>
    <t>Hyperomyzus lactucae Australia Acton</t>
  </si>
  <si>
    <t>Aphis gossypii China Henan</t>
  </si>
  <si>
    <t>Aulacorthum solani US Ithaca</t>
  </si>
  <si>
    <t>Brevicoryne brassicae US Columbia</t>
  </si>
  <si>
    <t>Myzus persicae US Columbia</t>
  </si>
  <si>
    <t>Hyadaphis pseudobrassicae US Columbia</t>
  </si>
  <si>
    <t>Macrosiphum euphorbiae Canada</t>
  </si>
  <si>
    <t>Including overwintering; extinct in model</t>
  </si>
  <si>
    <t>Diaphorina citri US Weston</t>
  </si>
  <si>
    <t>Rhopalosiphum rufiabdominalis US Weston</t>
  </si>
  <si>
    <t>Extinct in model</t>
  </si>
  <si>
    <t>Including overwintering; no future time series data b/c extinct; estimated r in future model using -dA[T]</t>
  </si>
  <si>
    <t>Including overwintering; DDE model run for 15 years for historical period; no future time series data b/c extinct; estimated r in future model using -dA[T]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</si>
</sst>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4" fontId="0" fillId="0" borderId="0" xfId="0" applyNumberFormat="1" applyFill="1"/>
    <xf numFmtId="0" fontId="0" fillId="0" borderId="0" xfId="0" applyFill="1"/>
    <xf numFmtId="0" fontId="19" fillId="0" borderId="0" xfId="0" applyFont="1" applyFill="1"/>
    <xf numFmtId="164" fontId="19" fillId="0" borderId="0" xfId="0" applyNumberFormat="1" applyFont="1" applyFill="1"/>
    <xf numFmtId="2" fontId="19" fillId="0" borderId="0" xfId="0" applyNumberFormat="1" applyFont="1" applyFill="1"/>
    <xf numFmtId="2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zoomScaleNormal="100" workbookViewId="0">
      <selection activeCell="H20" sqref="H20"/>
    </sheetView>
  </sheetViews>
  <sheetFormatPr baseColWidth="10" defaultRowHeight="16" x14ac:dyDescent="0.2"/>
  <cols>
    <col min="1" max="1" width="52.83203125" bestFit="1" customWidth="1"/>
    <col min="4" max="4" width="13.5" bestFit="1" customWidth="1"/>
    <col min="11" max="11" width="20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</v>
      </c>
      <c r="J1" t="s">
        <v>29</v>
      </c>
      <c r="K1" t="s">
        <v>8</v>
      </c>
    </row>
    <row r="2" spans="1:11" x14ac:dyDescent="0.2">
      <c r="A2" t="s">
        <v>9</v>
      </c>
      <c r="B2">
        <v>6.45</v>
      </c>
      <c r="C2" t="s">
        <v>10</v>
      </c>
      <c r="D2" t="s">
        <v>11</v>
      </c>
      <c r="E2" s="5">
        <v>0.105</v>
      </c>
      <c r="F2" s="6">
        <v>3.1E-2</v>
      </c>
      <c r="G2" s="5">
        <v>7.8E-2</v>
      </c>
      <c r="H2" s="5">
        <v>-2E-3</v>
      </c>
      <c r="I2" s="1">
        <f>(F2-E2)/E2</f>
        <v>-0.7047619047619047</v>
      </c>
      <c r="J2" s="8">
        <f>(H2-G2)/G2</f>
        <v>-1.0256410256410258</v>
      </c>
      <c r="K2" t="s">
        <v>48</v>
      </c>
    </row>
    <row r="3" spans="1:11" x14ac:dyDescent="0.2">
      <c r="A3" t="s">
        <v>12</v>
      </c>
      <c r="B3">
        <v>6.45</v>
      </c>
      <c r="C3" t="s">
        <v>10</v>
      </c>
      <c r="D3" t="s">
        <v>11</v>
      </c>
      <c r="E3" s="6">
        <v>0.14899999999999999</v>
      </c>
      <c r="F3" s="5">
        <v>0.14499999999999999</v>
      </c>
      <c r="G3" s="5">
        <v>0.114</v>
      </c>
      <c r="H3" s="5">
        <v>0.14099999999999999</v>
      </c>
      <c r="I3" s="1">
        <f t="shared" ref="I3:I30" si="0">(F3-E3)/E3</f>
        <v>-2.6845637583892641E-2</v>
      </c>
      <c r="J3" s="1">
        <f t="shared" ref="J3:J30" si="1">(H3-G3)/G3</f>
        <v>0.23684210526315774</v>
      </c>
    </row>
    <row r="4" spans="1:11" x14ac:dyDescent="0.2">
      <c r="A4" t="s">
        <v>26</v>
      </c>
      <c r="B4">
        <v>7.45</v>
      </c>
      <c r="C4" t="s">
        <v>10</v>
      </c>
      <c r="D4" t="s">
        <v>11</v>
      </c>
      <c r="E4" s="6">
        <v>0.14599999999999999</v>
      </c>
      <c r="F4" s="6">
        <v>0.104</v>
      </c>
      <c r="G4" s="5">
        <v>0.13600000000000001</v>
      </c>
      <c r="H4" s="6">
        <v>4.1000000000000002E-2</v>
      </c>
      <c r="I4" s="1">
        <f t="shared" si="0"/>
        <v>-0.28767123287671231</v>
      </c>
      <c r="J4" s="1">
        <f t="shared" si="1"/>
        <v>-0.69852941176470584</v>
      </c>
    </row>
    <row r="5" spans="1:11" x14ac:dyDescent="0.2">
      <c r="A5" t="s">
        <v>13</v>
      </c>
      <c r="B5">
        <v>12.38</v>
      </c>
      <c r="C5" t="s">
        <v>10</v>
      </c>
      <c r="D5" t="s">
        <v>11</v>
      </c>
      <c r="E5" s="5">
        <v>0.10100000000000001</v>
      </c>
      <c r="F5" s="6">
        <v>8.2000000000000003E-2</v>
      </c>
      <c r="G5" s="6">
        <v>0.17199999999999999</v>
      </c>
      <c r="H5" s="6">
        <v>-4.2999999999999997E-2</v>
      </c>
      <c r="I5" s="1">
        <f t="shared" si="0"/>
        <v>-0.18811881188118815</v>
      </c>
      <c r="J5" s="8">
        <f t="shared" si="1"/>
        <v>-1.25</v>
      </c>
      <c r="K5" t="s">
        <v>48</v>
      </c>
    </row>
    <row r="6" spans="1:11" x14ac:dyDescent="0.2">
      <c r="A6" t="s">
        <v>14</v>
      </c>
      <c r="B6">
        <v>33.33</v>
      </c>
      <c r="C6" t="s">
        <v>15</v>
      </c>
      <c r="D6" t="s">
        <v>11</v>
      </c>
      <c r="E6" s="6">
        <v>0.113</v>
      </c>
      <c r="F6" s="6">
        <v>-7.0000000000000007E-2</v>
      </c>
      <c r="G6" s="5">
        <v>6.9000000000000006E-2</v>
      </c>
      <c r="H6" s="6">
        <v>2.9000000000000001E-2</v>
      </c>
      <c r="I6" s="1">
        <f t="shared" si="0"/>
        <v>-1.6194690265486724</v>
      </c>
      <c r="J6" s="1">
        <f t="shared" si="1"/>
        <v>-0.57971014492753625</v>
      </c>
      <c r="K6" t="s">
        <v>27</v>
      </c>
    </row>
    <row r="7" spans="1:11" x14ac:dyDescent="0.2">
      <c r="A7" t="s">
        <v>16</v>
      </c>
      <c r="B7">
        <v>33.33</v>
      </c>
      <c r="C7" t="s">
        <v>15</v>
      </c>
      <c r="D7" t="s">
        <v>11</v>
      </c>
      <c r="E7" s="6">
        <v>5.0999999999999997E-2</v>
      </c>
      <c r="F7" s="6">
        <v>0.05</v>
      </c>
      <c r="G7" s="5">
        <v>5.8999999999999997E-2</v>
      </c>
      <c r="H7" s="6">
        <v>0.03</v>
      </c>
      <c r="I7" s="1">
        <f t="shared" si="0"/>
        <v>-1.9607843137254784E-2</v>
      </c>
      <c r="J7" s="1">
        <f t="shared" si="1"/>
        <v>-0.49152542372881353</v>
      </c>
      <c r="K7" t="s">
        <v>27</v>
      </c>
    </row>
    <row r="8" spans="1:11" x14ac:dyDescent="0.2">
      <c r="A8" t="s">
        <v>17</v>
      </c>
      <c r="B8">
        <v>39.880000000000003</v>
      </c>
      <c r="C8" t="s">
        <v>15</v>
      </c>
      <c r="D8" t="s">
        <v>11</v>
      </c>
      <c r="E8" s="5">
        <v>0.11899999999999999</v>
      </c>
      <c r="F8" s="6">
        <v>4.4999999999999998E-2</v>
      </c>
      <c r="G8" s="5">
        <v>7.4999999999999997E-2</v>
      </c>
      <c r="H8" s="5">
        <v>5.3999999999999999E-2</v>
      </c>
      <c r="I8" s="1">
        <f t="shared" si="0"/>
        <v>-0.62184873949579833</v>
      </c>
      <c r="J8" s="1">
        <f t="shared" si="1"/>
        <v>-0.27999999999999997</v>
      </c>
      <c r="K8" t="s">
        <v>27</v>
      </c>
    </row>
    <row r="9" spans="1:11" x14ac:dyDescent="0.2">
      <c r="A9" t="s">
        <v>18</v>
      </c>
      <c r="B9">
        <v>35.53</v>
      </c>
      <c r="C9" t="s">
        <v>15</v>
      </c>
      <c r="D9" t="s">
        <v>11</v>
      </c>
      <c r="E9" s="6">
        <v>5.3999999999999999E-2</v>
      </c>
      <c r="F9" s="6">
        <v>4.2999999999999997E-2</v>
      </c>
      <c r="G9" s="5">
        <v>5.7000000000000002E-2</v>
      </c>
      <c r="H9" s="5">
        <v>2.8000000000000001E-2</v>
      </c>
      <c r="I9" s="1">
        <f t="shared" si="0"/>
        <v>-0.20370370370370375</v>
      </c>
      <c r="J9" s="1">
        <f t="shared" si="1"/>
        <v>-0.50877192982456143</v>
      </c>
      <c r="K9" t="s">
        <v>27</v>
      </c>
    </row>
    <row r="10" spans="1:11" x14ac:dyDescent="0.2">
      <c r="A10" t="s">
        <v>19</v>
      </c>
      <c r="B10">
        <v>21.23</v>
      </c>
      <c r="C10" t="s">
        <v>10</v>
      </c>
      <c r="D10" t="s">
        <v>20</v>
      </c>
      <c r="E10" s="6">
        <v>0.186</v>
      </c>
      <c r="F10" s="6">
        <v>0.12</v>
      </c>
      <c r="G10" s="5">
        <v>0.38100000000000001</v>
      </c>
      <c r="H10" s="5">
        <v>0.14599999999999999</v>
      </c>
      <c r="I10" s="1">
        <f t="shared" si="0"/>
        <v>-0.35483870967741937</v>
      </c>
      <c r="J10" s="1">
        <f t="shared" si="1"/>
        <v>-0.61679790026246717</v>
      </c>
    </row>
    <row r="11" spans="1:11" x14ac:dyDescent="0.2">
      <c r="A11" t="s">
        <v>21</v>
      </c>
      <c r="B11">
        <v>21.23</v>
      </c>
      <c r="C11" t="s">
        <v>10</v>
      </c>
      <c r="D11" t="s">
        <v>20</v>
      </c>
      <c r="E11" s="6">
        <v>0.13800000000000001</v>
      </c>
      <c r="F11" s="6">
        <v>8.0000000000000002E-3</v>
      </c>
      <c r="G11" s="6">
        <v>0.19400000000000001</v>
      </c>
      <c r="H11" s="7">
        <f>-1.62</f>
        <v>-1.62</v>
      </c>
      <c r="I11" s="1">
        <f t="shared" si="0"/>
        <v>-0.94202898550724634</v>
      </c>
      <c r="J11" s="8">
        <f>(H11-G11)/G11</f>
        <v>-9.3505154639175263</v>
      </c>
      <c r="K11" t="s">
        <v>48</v>
      </c>
    </row>
    <row r="12" spans="1:11" x14ac:dyDescent="0.2">
      <c r="A12" t="s">
        <v>22</v>
      </c>
      <c r="B12">
        <v>21.23</v>
      </c>
      <c r="C12" t="s">
        <v>10</v>
      </c>
      <c r="D12" t="s">
        <v>20</v>
      </c>
      <c r="E12" s="5">
        <v>0.14299999999999999</v>
      </c>
      <c r="F12" s="6">
        <v>7.0000000000000001E-3</v>
      </c>
      <c r="G12" s="6">
        <v>0.53</v>
      </c>
      <c r="H12" s="5">
        <v>0.159</v>
      </c>
      <c r="I12" s="1">
        <f t="shared" si="0"/>
        <v>-0.95104895104895104</v>
      </c>
      <c r="J12" s="1">
        <f t="shared" si="1"/>
        <v>-0.7</v>
      </c>
    </row>
    <row r="13" spans="1:11" x14ac:dyDescent="0.2">
      <c r="A13" t="s">
        <v>23</v>
      </c>
      <c r="B13">
        <v>38.380000000000003</v>
      </c>
      <c r="C13" t="s">
        <v>24</v>
      </c>
      <c r="D13" t="s">
        <v>11</v>
      </c>
      <c r="E13" s="1">
        <v>0.06</v>
      </c>
      <c r="F13" s="1">
        <v>-2.5999999999999999E-2</v>
      </c>
      <c r="G13" s="1">
        <v>6.7000000000000004E-2</v>
      </c>
      <c r="H13" s="4">
        <v>-1.7999999999999999E-2</v>
      </c>
      <c r="I13" s="1">
        <f t="shared" si="0"/>
        <v>-1.4333333333333333</v>
      </c>
      <c r="J13" s="8">
        <f t="shared" si="1"/>
        <v>-1.2686567164179106</v>
      </c>
      <c r="K13" t="s">
        <v>49</v>
      </c>
    </row>
    <row r="14" spans="1:11" x14ac:dyDescent="0.2">
      <c r="A14" t="s">
        <v>25</v>
      </c>
      <c r="B14">
        <v>38.380000000000003</v>
      </c>
      <c r="C14" t="s">
        <v>24</v>
      </c>
      <c r="D14" t="s">
        <v>11</v>
      </c>
      <c r="E14" s="1">
        <v>5.1999999999999998E-2</v>
      </c>
      <c r="F14" s="1">
        <v>-0.125</v>
      </c>
      <c r="G14" s="1">
        <v>7.1999999999999995E-2</v>
      </c>
      <c r="H14" s="4">
        <v>-2.1999999999999999E-2</v>
      </c>
      <c r="I14" s="1">
        <f t="shared" si="0"/>
        <v>-3.4038461538461537</v>
      </c>
      <c r="J14" s="8">
        <f t="shared" si="1"/>
        <v>-1.3055555555555556</v>
      </c>
      <c r="K14" t="s">
        <v>49</v>
      </c>
    </row>
    <row r="15" spans="1:11" x14ac:dyDescent="0.2">
      <c r="A15" t="s">
        <v>32</v>
      </c>
      <c r="B15">
        <v>35.380000000000003</v>
      </c>
      <c r="C15" t="s">
        <v>31</v>
      </c>
      <c r="D15" t="s">
        <v>20</v>
      </c>
      <c r="E15" s="1">
        <v>0.23400000000000001</v>
      </c>
      <c r="F15" s="1">
        <v>0.11</v>
      </c>
      <c r="G15" s="1">
        <v>7.8E-2</v>
      </c>
      <c r="H15">
        <v>-5.5E-2</v>
      </c>
      <c r="I15" s="1">
        <f t="shared" si="0"/>
        <v>-0.52991452991452992</v>
      </c>
      <c r="J15" s="8">
        <f t="shared" si="1"/>
        <v>-1.7051282051282053</v>
      </c>
      <c r="K15" t="s">
        <v>45</v>
      </c>
    </row>
    <row r="16" spans="1:11" x14ac:dyDescent="0.2">
      <c r="A16" t="s">
        <v>33</v>
      </c>
      <c r="B16">
        <v>35.380000000000003</v>
      </c>
      <c r="C16" t="s">
        <v>31</v>
      </c>
      <c r="D16" t="s">
        <v>20</v>
      </c>
      <c r="E16" s="1">
        <v>0.253</v>
      </c>
      <c r="F16" s="1">
        <v>0.16200000000000001</v>
      </c>
      <c r="G16" s="1">
        <v>7.0999999999999994E-2</v>
      </c>
      <c r="H16">
        <v>5.6000000000000001E-2</v>
      </c>
      <c r="I16" s="1">
        <f t="shared" si="0"/>
        <v>-0.35968379446640314</v>
      </c>
      <c r="J16" s="1">
        <f t="shared" si="1"/>
        <v>-0.21126760563380273</v>
      </c>
      <c r="K16" t="s">
        <v>27</v>
      </c>
    </row>
    <row r="17" spans="1:11" x14ac:dyDescent="0.2">
      <c r="A17" s="2" t="s">
        <v>34</v>
      </c>
      <c r="B17">
        <v>54.02</v>
      </c>
      <c r="C17" t="s">
        <v>15</v>
      </c>
      <c r="D17" t="s">
        <v>20</v>
      </c>
      <c r="E17" s="1">
        <v>0.16700000000000001</v>
      </c>
      <c r="F17" s="1">
        <v>0.19500000000000001</v>
      </c>
      <c r="G17" s="1">
        <v>0.106</v>
      </c>
      <c r="H17">
        <v>8.7999999999999995E-2</v>
      </c>
      <c r="I17" s="1">
        <f t="shared" si="0"/>
        <v>0.1676646706586826</v>
      </c>
      <c r="J17" s="1">
        <f t="shared" si="1"/>
        <v>-0.169811320754717</v>
      </c>
      <c r="K17" t="s">
        <v>27</v>
      </c>
    </row>
    <row r="18" spans="1:11" x14ac:dyDescent="0.2">
      <c r="A18" s="2" t="s">
        <v>35</v>
      </c>
      <c r="B18">
        <v>25.47</v>
      </c>
      <c r="C18" t="s">
        <v>31</v>
      </c>
      <c r="D18" t="s">
        <v>20</v>
      </c>
      <c r="E18" s="1">
        <v>0.16300000000000001</v>
      </c>
      <c r="F18" s="1">
        <v>0.16600000000000001</v>
      </c>
      <c r="G18" s="1">
        <v>7.5999999999999998E-2</v>
      </c>
      <c r="H18">
        <v>9.0999999999999998E-2</v>
      </c>
      <c r="I18" s="1">
        <f t="shared" si="0"/>
        <v>1.8404907975460138E-2</v>
      </c>
      <c r="J18" s="1">
        <f t="shared" si="1"/>
        <v>0.19736842105263158</v>
      </c>
      <c r="K18" t="s">
        <v>27</v>
      </c>
    </row>
    <row r="19" spans="1:11" x14ac:dyDescent="0.2">
      <c r="A19" s="2" t="s">
        <v>47</v>
      </c>
      <c r="B19">
        <v>26.14</v>
      </c>
      <c r="C19" t="s">
        <v>31</v>
      </c>
      <c r="D19" t="s">
        <v>20</v>
      </c>
      <c r="E19" s="1">
        <v>0.34499999999999997</v>
      </c>
      <c r="F19" s="1">
        <v>0.34</v>
      </c>
      <c r="G19" s="1">
        <v>2.1999999999999999E-2</v>
      </c>
      <c r="H19" s="4">
        <v>-0.10199999999999999</v>
      </c>
      <c r="I19" s="1">
        <f t="shared" si="0"/>
        <v>-1.4492753623188259E-2</v>
      </c>
      <c r="J19" s="8">
        <f t="shared" si="1"/>
        <v>-5.6363636363636367</v>
      </c>
      <c r="K19" t="s">
        <v>50</v>
      </c>
    </row>
    <row r="20" spans="1:11" x14ac:dyDescent="0.2">
      <c r="A20" s="2" t="s">
        <v>36</v>
      </c>
      <c r="B20">
        <v>26.14</v>
      </c>
      <c r="C20" t="s">
        <v>31</v>
      </c>
      <c r="D20" t="s">
        <v>20</v>
      </c>
      <c r="E20" s="1">
        <v>0.25800000000000001</v>
      </c>
      <c r="F20" s="1">
        <v>0.252</v>
      </c>
      <c r="G20" s="1">
        <v>0.16800000000000001</v>
      </c>
      <c r="H20" s="1">
        <v>0.18</v>
      </c>
      <c r="I20" s="1">
        <f t="shared" si="0"/>
        <v>-2.3255813953488393E-2</v>
      </c>
      <c r="J20" s="1">
        <f t="shared" si="1"/>
        <v>7.1428571428571327E-2</v>
      </c>
      <c r="K20" t="s">
        <v>27</v>
      </c>
    </row>
    <row r="21" spans="1:11" x14ac:dyDescent="0.2">
      <c r="A21" s="2" t="s">
        <v>46</v>
      </c>
      <c r="B21">
        <v>26.24</v>
      </c>
      <c r="C21" t="s">
        <v>31</v>
      </c>
      <c r="D21" t="s">
        <v>20</v>
      </c>
      <c r="E21" s="1">
        <v>8.7999999999999995E-2</v>
      </c>
      <c r="F21" s="1">
        <v>7.0999999999999994E-2</v>
      </c>
      <c r="G21" s="1">
        <v>7.6999999999999999E-2</v>
      </c>
      <c r="H21">
        <v>8.1000000000000003E-2</v>
      </c>
      <c r="I21" s="1">
        <f t="shared" si="0"/>
        <v>-0.1931818181818182</v>
      </c>
      <c r="J21" s="1">
        <f t="shared" si="1"/>
        <v>5.1948051948051993E-2</v>
      </c>
      <c r="K21" t="s">
        <v>27</v>
      </c>
    </row>
    <row r="22" spans="1:11" x14ac:dyDescent="0.2">
      <c r="A22" s="2" t="s">
        <v>37</v>
      </c>
      <c r="B22">
        <v>30.9</v>
      </c>
      <c r="C22" t="s">
        <v>31</v>
      </c>
      <c r="D22" t="s">
        <v>20</v>
      </c>
      <c r="E22" s="1">
        <v>5.7000000000000002E-2</v>
      </c>
      <c r="F22" s="1">
        <v>-0.42</v>
      </c>
      <c r="G22" s="1">
        <v>3.7999999999999999E-2</v>
      </c>
      <c r="H22">
        <v>-0.123</v>
      </c>
      <c r="I22" s="1">
        <f t="shared" si="0"/>
        <v>-8.3684210526315788</v>
      </c>
      <c r="J22" s="8">
        <f t="shared" si="1"/>
        <v>-4.2368421052631584</v>
      </c>
      <c r="K22" t="s">
        <v>45</v>
      </c>
    </row>
    <row r="23" spans="1:11" x14ac:dyDescent="0.2">
      <c r="A23" t="s">
        <v>44</v>
      </c>
      <c r="B23">
        <v>42.81</v>
      </c>
      <c r="C23" t="s">
        <v>15</v>
      </c>
      <c r="D23" t="s">
        <v>20</v>
      </c>
      <c r="E23" s="3">
        <v>0.93</v>
      </c>
      <c r="F23" s="3">
        <v>9.9000000000000005E-2</v>
      </c>
      <c r="G23" s="3">
        <v>1.01</v>
      </c>
      <c r="H23" s="4">
        <v>-5.3999999999999999E-2</v>
      </c>
      <c r="I23" s="1">
        <f t="shared" si="0"/>
        <v>-0.8935483870967742</v>
      </c>
      <c r="J23" s="8">
        <f t="shared" si="1"/>
        <v>-1.0534653465346535</v>
      </c>
      <c r="K23" t="s">
        <v>45</v>
      </c>
    </row>
    <row r="24" spans="1:11" x14ac:dyDescent="0.2">
      <c r="A24" t="s">
        <v>30</v>
      </c>
      <c r="B24">
        <v>42.81</v>
      </c>
      <c r="C24" t="s">
        <v>15</v>
      </c>
      <c r="D24" t="s">
        <v>20</v>
      </c>
      <c r="E24" s="8">
        <v>1.61</v>
      </c>
      <c r="F24" s="1">
        <v>-0.49199999999999999</v>
      </c>
      <c r="G24" s="1">
        <v>0.28100000000000003</v>
      </c>
      <c r="H24">
        <v>-0.42299999999999999</v>
      </c>
      <c r="I24" s="1">
        <f t="shared" si="0"/>
        <v>-1.3055900621118013</v>
      </c>
      <c r="J24" s="8">
        <f t="shared" si="1"/>
        <v>-2.5053380782918144</v>
      </c>
      <c r="K24" t="s">
        <v>45</v>
      </c>
    </row>
    <row r="25" spans="1:11" x14ac:dyDescent="0.2">
      <c r="A25" s="2" t="s">
        <v>38</v>
      </c>
      <c r="B25">
        <v>35.270000000000003</v>
      </c>
      <c r="C25" t="s">
        <v>31</v>
      </c>
      <c r="D25" t="s">
        <v>20</v>
      </c>
      <c r="E25" s="1">
        <v>0.20399999999999999</v>
      </c>
      <c r="F25" s="1">
        <v>3.4000000000000002E-2</v>
      </c>
      <c r="G25" s="1">
        <v>0.13700000000000001</v>
      </c>
      <c r="H25">
        <v>0.13500000000000001</v>
      </c>
      <c r="I25" s="1">
        <f t="shared" si="0"/>
        <v>-0.83333333333333326</v>
      </c>
      <c r="J25" s="1">
        <f t="shared" si="1"/>
        <v>-1.4598540145985413E-2</v>
      </c>
      <c r="K25" t="s">
        <v>27</v>
      </c>
    </row>
    <row r="26" spans="1:11" x14ac:dyDescent="0.2">
      <c r="A26" s="2" t="s">
        <v>39</v>
      </c>
      <c r="B26">
        <v>36.07</v>
      </c>
      <c r="C26" t="s">
        <v>15</v>
      </c>
      <c r="D26" t="s">
        <v>20</v>
      </c>
      <c r="E26" s="1">
        <v>0.21</v>
      </c>
      <c r="F26" s="1">
        <v>0.14799999999999999</v>
      </c>
      <c r="G26" s="1">
        <v>0.122</v>
      </c>
      <c r="H26">
        <v>0.104</v>
      </c>
      <c r="I26" s="1">
        <f t="shared" si="0"/>
        <v>-0.29523809523809524</v>
      </c>
      <c r="J26" s="1">
        <f t="shared" si="1"/>
        <v>-0.1475409836065574</v>
      </c>
      <c r="K26" t="s">
        <v>27</v>
      </c>
    </row>
    <row r="27" spans="1:11" x14ac:dyDescent="0.2">
      <c r="A27" s="2" t="s">
        <v>40</v>
      </c>
      <c r="B27">
        <v>42.42</v>
      </c>
      <c r="C27" t="s">
        <v>15</v>
      </c>
      <c r="D27" t="s">
        <v>20</v>
      </c>
      <c r="E27" s="1">
        <v>0.26700000000000002</v>
      </c>
      <c r="F27" s="1">
        <v>4.7E-2</v>
      </c>
      <c r="G27" s="1">
        <v>0.17699999999999999</v>
      </c>
      <c r="H27">
        <v>-4.1000000000000002E-2</v>
      </c>
      <c r="I27" s="1">
        <f t="shared" si="0"/>
        <v>-0.82397003745318353</v>
      </c>
      <c r="J27" s="8">
        <f t="shared" si="1"/>
        <v>-1.231638418079096</v>
      </c>
      <c r="K27" t="s">
        <v>45</v>
      </c>
    </row>
    <row r="28" spans="1:11" x14ac:dyDescent="0.2">
      <c r="A28" s="2" t="s">
        <v>41</v>
      </c>
      <c r="B28">
        <v>38.93</v>
      </c>
      <c r="C28" t="s">
        <v>15</v>
      </c>
      <c r="D28" t="s">
        <v>20</v>
      </c>
      <c r="E28" s="1">
        <v>-4.3999999999999997E-2</v>
      </c>
      <c r="F28" s="1">
        <v>-0.52800000000000002</v>
      </c>
      <c r="G28" s="1">
        <v>1.4E-2</v>
      </c>
      <c r="H28">
        <v>-4.9000000000000002E-2</v>
      </c>
      <c r="I28" s="9">
        <f>(F28-E28)/ABS(E28)</f>
        <v>-11.000000000000002</v>
      </c>
      <c r="J28" s="8">
        <f t="shared" si="1"/>
        <v>-4.5</v>
      </c>
      <c r="K28" t="s">
        <v>45</v>
      </c>
    </row>
    <row r="29" spans="1:11" x14ac:dyDescent="0.2">
      <c r="A29" s="2" t="s">
        <v>42</v>
      </c>
      <c r="B29">
        <v>38.93</v>
      </c>
      <c r="C29" t="s">
        <v>15</v>
      </c>
      <c r="D29" t="s">
        <v>20</v>
      </c>
      <c r="E29" s="1">
        <v>2.4E-2</v>
      </c>
      <c r="F29" s="1">
        <v>-0.67100000000000004</v>
      </c>
      <c r="G29" s="1">
        <v>9.6000000000000002E-2</v>
      </c>
      <c r="H29">
        <v>-6.2E-2</v>
      </c>
      <c r="I29" s="9">
        <f t="shared" si="0"/>
        <v>-28.958333333333336</v>
      </c>
      <c r="J29" s="8">
        <f t="shared" si="1"/>
        <v>-1.6458333333333333</v>
      </c>
      <c r="K29" t="s">
        <v>45</v>
      </c>
    </row>
    <row r="30" spans="1:11" x14ac:dyDescent="0.2">
      <c r="A30" s="2" t="s">
        <v>43</v>
      </c>
      <c r="B30">
        <v>38.93</v>
      </c>
      <c r="C30" t="s">
        <v>15</v>
      </c>
      <c r="D30" t="s">
        <v>20</v>
      </c>
      <c r="E30" s="1">
        <v>0.16700000000000001</v>
      </c>
      <c r="F30" s="1">
        <v>1.9E-2</v>
      </c>
      <c r="G30" s="1">
        <v>0.112</v>
      </c>
      <c r="H30" s="1">
        <v>0.05</v>
      </c>
      <c r="I30" s="1">
        <f t="shared" si="0"/>
        <v>-0.88622754491017974</v>
      </c>
      <c r="J30" s="1">
        <f t="shared" si="1"/>
        <v>-0.5535714285714286</v>
      </c>
      <c r="K30" t="s">
        <v>27</v>
      </c>
    </row>
    <row r="32" spans="1:11" x14ac:dyDescent="0.2">
      <c r="F32" s="1"/>
    </row>
  </sheetData>
  <pageMargins left="0.75" right="0.75" top="1" bottom="1" header="0.5" footer="0.5"/>
  <ignoredErrors>
    <ignoredError sqref="I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2021-10-06T23:57:16Z</dcterms:created>
  <dcterms:modified xsi:type="dcterms:W3CDTF">2021-12-24T23:28:17Z</dcterms:modified>
</cp:coreProperties>
</file>