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/Documents/Christopher/GitHub/Johnson_Insect_Responses/"/>
    </mc:Choice>
  </mc:AlternateContent>
  <xr:revisionPtr revIDLastSave="0" documentId="13_ncr:1_{E4D15CBC-4246-3A41-8E5D-61ECEC7BE4AB}" xr6:coauthVersionLast="47" xr6:coauthVersionMax="47" xr10:uidLastSave="{00000000-0000-0000-0000-000000000000}"/>
  <bookViews>
    <workbookView xWindow="4800" yWindow="500" windowWidth="23820" windowHeight="15300" xr2:uid="{00000000-000D-0000-FFFF-FFFF00000000}"/>
  </bookViews>
  <sheets>
    <sheet name="Mode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8" i="1" l="1"/>
  <c r="N28" i="1" s="1"/>
  <c r="M30" i="1"/>
  <c r="L30" i="1"/>
  <c r="Q30" i="1" s="1"/>
  <c r="K30" i="1"/>
  <c r="J30" i="1"/>
  <c r="P30" i="1" s="1"/>
  <c r="M29" i="1"/>
  <c r="L29" i="1"/>
  <c r="K29" i="1"/>
  <c r="J29" i="1"/>
  <c r="M28" i="1"/>
  <c r="L28" i="1"/>
  <c r="Q28" i="1" s="1"/>
  <c r="J28" i="1"/>
  <c r="M27" i="1"/>
  <c r="L27" i="1"/>
  <c r="K27" i="1"/>
  <c r="J27" i="1"/>
  <c r="M26" i="1"/>
  <c r="O26" i="1" s="1"/>
  <c r="L26" i="1"/>
  <c r="K26" i="1"/>
  <c r="J26" i="1"/>
  <c r="M25" i="1"/>
  <c r="O25" i="1" s="1"/>
  <c r="L25" i="1"/>
  <c r="K25" i="1"/>
  <c r="J25" i="1"/>
  <c r="M24" i="1"/>
  <c r="Q24" i="1" s="1"/>
  <c r="L24" i="1"/>
  <c r="K24" i="1"/>
  <c r="J24" i="1"/>
  <c r="M23" i="1"/>
  <c r="L23" i="1"/>
  <c r="K23" i="1"/>
  <c r="J23" i="1"/>
  <c r="M22" i="1"/>
  <c r="Q22" i="1" s="1"/>
  <c r="L22" i="1"/>
  <c r="K22" i="1"/>
  <c r="J22" i="1"/>
  <c r="M21" i="1"/>
  <c r="L21" i="1"/>
  <c r="Q21" i="1" s="1"/>
  <c r="K21" i="1"/>
  <c r="J21" i="1"/>
  <c r="M20" i="1"/>
  <c r="O20" i="1" s="1"/>
  <c r="L20" i="1"/>
  <c r="K20" i="1"/>
  <c r="J20" i="1"/>
  <c r="M19" i="1"/>
  <c r="O19" i="1" s="1"/>
  <c r="L19" i="1"/>
  <c r="Q19" i="1" s="1"/>
  <c r="K19" i="1"/>
  <c r="J19" i="1"/>
  <c r="M18" i="1"/>
  <c r="L18" i="1"/>
  <c r="K18" i="1"/>
  <c r="J18" i="1"/>
  <c r="N18" i="1" s="1"/>
  <c r="M17" i="1"/>
  <c r="L17" i="1"/>
  <c r="K17" i="1"/>
  <c r="J17" i="1"/>
  <c r="M16" i="1"/>
  <c r="Q16" i="1" s="1"/>
  <c r="L16" i="1"/>
  <c r="K16" i="1"/>
  <c r="J16" i="1"/>
  <c r="M15" i="1"/>
  <c r="Q15" i="1" s="1"/>
  <c r="L15" i="1"/>
  <c r="K15" i="1"/>
  <c r="J15" i="1"/>
  <c r="M14" i="1"/>
  <c r="L14" i="1"/>
  <c r="O14" i="1" s="1"/>
  <c r="K14" i="1"/>
  <c r="P14" i="1" s="1"/>
  <c r="J14" i="1"/>
  <c r="M13" i="1"/>
  <c r="L13" i="1"/>
  <c r="K13" i="1"/>
  <c r="J13" i="1"/>
  <c r="M12" i="1"/>
  <c r="Q12" i="1" s="1"/>
  <c r="L12" i="1"/>
  <c r="K12" i="1"/>
  <c r="J12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P8" i="1" s="1"/>
  <c r="J8" i="1"/>
  <c r="M7" i="1"/>
  <c r="L7" i="1"/>
  <c r="Q7" i="1" s="1"/>
  <c r="K7" i="1"/>
  <c r="J7" i="1"/>
  <c r="P7" i="1" s="1"/>
  <c r="M6" i="1"/>
  <c r="Q6" i="1" s="1"/>
  <c r="L6" i="1"/>
  <c r="K6" i="1"/>
  <c r="P6" i="1" s="1"/>
  <c r="J6" i="1"/>
  <c r="M5" i="1"/>
  <c r="L5" i="1"/>
  <c r="Q5" i="1" s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  <c r="M11" i="1"/>
  <c r="N30" i="1"/>
  <c r="N26" i="1"/>
  <c r="N22" i="1"/>
  <c r="O5" i="1"/>
  <c r="P26" i="1"/>
  <c r="P22" i="1"/>
  <c r="Q18" i="1"/>
  <c r="Q17" i="1"/>
  <c r="O30" i="1" l="1"/>
  <c r="O29" i="1"/>
  <c r="Q29" i="1"/>
  <c r="O28" i="1"/>
  <c r="P28" i="1"/>
  <c r="Q27" i="1"/>
  <c r="O27" i="1"/>
  <c r="P27" i="1"/>
  <c r="Q26" i="1"/>
  <c r="Q25" i="1"/>
  <c r="P25" i="1"/>
  <c r="N24" i="1"/>
  <c r="P24" i="1"/>
  <c r="Q23" i="1"/>
  <c r="O23" i="1"/>
  <c r="P23" i="1"/>
  <c r="O22" i="1"/>
  <c r="O21" i="1"/>
  <c r="P21" i="1"/>
  <c r="Q20" i="1"/>
  <c r="P20" i="1"/>
  <c r="N20" i="1"/>
  <c r="N19" i="1"/>
  <c r="O18" i="1"/>
  <c r="P18" i="1"/>
  <c r="O17" i="1"/>
  <c r="P17" i="1"/>
  <c r="O16" i="1"/>
  <c r="N16" i="1"/>
  <c r="P16" i="1"/>
  <c r="O15" i="1"/>
  <c r="P15" i="1"/>
  <c r="Q14" i="1"/>
  <c r="N14" i="1"/>
  <c r="Q13" i="1"/>
  <c r="O13" i="1"/>
  <c r="P13" i="1"/>
  <c r="O12" i="1"/>
  <c r="N12" i="1"/>
  <c r="P12" i="1"/>
  <c r="Q11" i="1"/>
  <c r="P11" i="1"/>
  <c r="O10" i="1"/>
  <c r="Q10" i="1"/>
  <c r="P10" i="1"/>
  <c r="N10" i="1"/>
  <c r="Q9" i="1"/>
  <c r="O9" i="1"/>
  <c r="N9" i="1"/>
  <c r="P9" i="1"/>
  <c r="O7" i="1"/>
  <c r="Q8" i="1"/>
  <c r="N8" i="1"/>
  <c r="O6" i="1"/>
  <c r="N6" i="1"/>
  <c r="O4" i="1"/>
  <c r="N5" i="1"/>
  <c r="P5" i="1"/>
  <c r="Q4" i="1"/>
  <c r="N4" i="1"/>
  <c r="P4" i="1"/>
  <c r="O3" i="1"/>
  <c r="Q3" i="1"/>
  <c r="P3" i="1"/>
  <c r="N2" i="1"/>
  <c r="O24" i="1"/>
  <c r="O8" i="1"/>
  <c r="N29" i="1"/>
  <c r="N15" i="1"/>
  <c r="N27" i="1"/>
  <c r="N23" i="1"/>
  <c r="P19" i="1"/>
  <c r="N3" i="1"/>
  <c r="N7" i="1"/>
  <c r="N11" i="1"/>
  <c r="P29" i="1"/>
  <c r="N13" i="1"/>
  <c r="N17" i="1"/>
  <c r="N21" i="1"/>
  <c r="N25" i="1"/>
  <c r="Q2" i="1"/>
  <c r="O2" i="1"/>
  <c r="P2" i="1"/>
  <c r="O11" i="1"/>
</calcChain>
</file>

<file path=xl/sharedStrings.xml><?xml version="1.0" encoding="utf-8"?>
<sst xmlns="http://schemas.openxmlformats.org/spreadsheetml/2006/main" count="127" uniqueCount="55">
  <si>
    <t>Species</t>
  </si>
  <si>
    <t>Latitude</t>
  </si>
  <si>
    <t>Habitat</t>
  </si>
  <si>
    <t>subfamily</t>
  </si>
  <si>
    <t>r.TPC.h</t>
  </si>
  <si>
    <t>r.TPC.f</t>
  </si>
  <si>
    <t>r.model.h</t>
  </si>
  <si>
    <t>r.model.f</t>
  </si>
  <si>
    <t>Notes</t>
  </si>
  <si>
    <t>Clavigralla shadabi Benin</t>
  </si>
  <si>
    <t>Tropical</t>
  </si>
  <si>
    <t>Heteroptera</t>
  </si>
  <si>
    <t>Clavigralla tomentosicollis Benin</t>
  </si>
  <si>
    <t>Clavigralla tomentosicollis Burkina Faso</t>
  </si>
  <si>
    <t>Apolygus lucorum China Dafeng</t>
  </si>
  <si>
    <t>Temperate</t>
  </si>
  <si>
    <t>Adelphocoris suturalis China Dafeng</t>
  </si>
  <si>
    <t>Apolygus lucorum China Langfang</t>
  </si>
  <si>
    <t>Adelphocoris suturalis China Xinxiang</t>
  </si>
  <si>
    <t>Macrosiphum euphorbiae Brazil</t>
  </si>
  <si>
    <t>Sternorrhyncha</t>
  </si>
  <si>
    <t>Aulacorthum solani Brazil</t>
  </si>
  <si>
    <t>Uroleucon ambrosiae Brazil</t>
  </si>
  <si>
    <t>Macrolophus pygmaeus on Myzus persicae Greece</t>
  </si>
  <si>
    <t>Mediterranean</t>
  </si>
  <si>
    <t>Macrolophus pygmaeus on Trialeurodes vaporariorum Greece</t>
  </si>
  <si>
    <t>Clavigralla tomentosicollis Nigeria</t>
  </si>
  <si>
    <t>Including overwintering</t>
  </si>
  <si>
    <t>delta.TPC</t>
  </si>
  <si>
    <t>delta.model</t>
  </si>
  <si>
    <t>Myzus persicae Canada</t>
  </si>
  <si>
    <t>Subtropical</t>
  </si>
  <si>
    <t>Toxoptera citricidus on C. unshiu Japan Chiba</t>
  </si>
  <si>
    <t>Toxoptera citricidus on C. aurantium Japan Chiba</t>
  </si>
  <si>
    <t>Acyrthosiphon pisum UK Sand Hutton</t>
  </si>
  <si>
    <t>Bemisia argentifollii US Homestead</t>
  </si>
  <si>
    <t>Aphis nasturtii US Weston</t>
  </si>
  <si>
    <t>Eriosoma lanigerum Australia Yathroo</t>
  </si>
  <si>
    <t>Hyperomyzus lactucae Australia Acton</t>
  </si>
  <si>
    <t>Aphis gossypii China Henan</t>
  </si>
  <si>
    <t>Aulacorthum solani US Ithaca</t>
  </si>
  <si>
    <t>Brevicoryne brassicae US Columbia</t>
  </si>
  <si>
    <t>Myzus persicae US Columbia</t>
  </si>
  <si>
    <t>Hyadaphis pseudobrassicae US Columbia</t>
  </si>
  <si>
    <t>Macrosiphum euphorbiae Canada</t>
  </si>
  <si>
    <t>Diaphorina citri US Weston</t>
  </si>
  <si>
    <t>Rhopalosiphum rufiabdominalis US Weston</t>
  </si>
  <si>
    <t>delta.prop.TPC</t>
  </si>
  <si>
    <t>delta.prop.model</t>
  </si>
  <si>
    <t>rMax</t>
  </si>
  <si>
    <t>TPC historical</t>
  </si>
  <si>
    <t>TPC future</t>
  </si>
  <si>
    <t>Model historical</t>
  </si>
  <si>
    <t>Model future</t>
  </si>
  <si>
    <t>Including overwintering; NOTE: not extinct in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</si>
</sst>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18" fillId="0" borderId="0" xfId="0" applyFont="1"/>
    <xf numFmtId="164" fontId="0" fillId="0" borderId="0" xfId="0" applyNumberFormat="1" applyFill="1"/>
    <xf numFmtId="0" fontId="0" fillId="0" borderId="0" xfId="0" applyFill="1"/>
    <xf numFmtId="0" fontId="19" fillId="0" borderId="0" xfId="0" applyFont="1" applyFill="1"/>
    <xf numFmtId="164" fontId="19" fillId="0" borderId="0" xfId="0" applyNumberFormat="1" applyFont="1" applyFill="1"/>
    <xf numFmtId="0" fontId="0" fillId="0" borderId="10" xfId="0" applyBorder="1"/>
    <xf numFmtId="0" fontId="19" fillId="0" borderId="10" xfId="0" applyFont="1" applyFill="1" applyBorder="1"/>
    <xf numFmtId="164" fontId="19" fillId="0" borderId="10" xfId="0" applyNumberFormat="1" applyFont="1" applyFill="1" applyBorder="1"/>
    <xf numFmtId="164" fontId="0" fillId="0" borderId="10" xfId="0" applyNumberFormat="1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164" fontId="19" fillId="0" borderId="0" xfId="0" applyNumberFormat="1" applyFont="1" applyFill="1" applyBorder="1"/>
    <xf numFmtId="0" fontId="0" fillId="0" borderId="13" xfId="0" applyBorder="1"/>
    <xf numFmtId="164" fontId="19" fillId="0" borderId="14" xfId="0" applyNumberFormat="1" applyFont="1" applyFill="1" applyBorder="1"/>
    <xf numFmtId="164" fontId="19" fillId="33" borderId="0" xfId="0" applyNumberFormat="1" applyFont="1" applyFill="1" applyBorder="1"/>
    <xf numFmtId="164" fontId="19" fillId="33" borderId="14" xfId="0" applyNumberFormat="1" applyFont="1" applyFill="1" applyBorder="1"/>
    <xf numFmtId="2" fontId="0" fillId="0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zoomScaleNormal="100" workbookViewId="0">
      <selection activeCell="I31" sqref="I31"/>
    </sheetView>
  </sheetViews>
  <sheetFormatPr baseColWidth="10" defaultRowHeight="16" x14ac:dyDescent="0.2"/>
  <cols>
    <col min="1" max="1" width="52.83203125" bestFit="1" customWidth="1"/>
    <col min="4" max="4" width="13.5" bestFit="1" customWidth="1"/>
    <col min="6" max="6" width="12.1640625" bestFit="1" customWidth="1"/>
    <col min="8" max="8" width="14.33203125" bestFit="1" customWidth="1"/>
    <col min="9" max="9" width="11.83203125" bestFit="1" customWidth="1"/>
    <col min="16" max="16" width="13" bestFit="1" customWidth="1"/>
    <col min="17" max="17" width="15.1640625" bestFit="1" customWidth="1"/>
    <col min="18" max="18" width="20.5" bestFit="1" customWidth="1"/>
  </cols>
  <sheetData>
    <row r="1" spans="1:18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49</v>
      </c>
      <c r="F1" s="13" t="s">
        <v>50</v>
      </c>
      <c r="G1" s="12" t="s">
        <v>51</v>
      </c>
      <c r="H1" s="12" t="s">
        <v>52</v>
      </c>
      <c r="I1" s="12" t="s">
        <v>53</v>
      </c>
      <c r="J1" s="13" t="s">
        <v>4</v>
      </c>
      <c r="K1" s="12" t="s">
        <v>5</v>
      </c>
      <c r="L1" s="12" t="s">
        <v>6</v>
      </c>
      <c r="M1" s="15" t="s">
        <v>7</v>
      </c>
      <c r="N1" s="12" t="s">
        <v>28</v>
      </c>
      <c r="O1" s="12" t="s">
        <v>29</v>
      </c>
      <c r="P1" s="13" t="s">
        <v>47</v>
      </c>
      <c r="Q1" s="12" t="s">
        <v>48</v>
      </c>
      <c r="R1" s="13" t="s">
        <v>8</v>
      </c>
    </row>
    <row r="2" spans="1:18" x14ac:dyDescent="0.2">
      <c r="A2" t="s">
        <v>9</v>
      </c>
      <c r="B2">
        <v>6.45</v>
      </c>
      <c r="C2" t="s">
        <v>10</v>
      </c>
      <c r="D2" t="s">
        <v>11</v>
      </c>
      <c r="E2">
        <v>0.13400000000000001</v>
      </c>
      <c r="F2" s="8">
        <v>0.113</v>
      </c>
      <c r="G2" s="6">
        <v>7.9000000000000001E-2</v>
      </c>
      <c r="H2" s="5">
        <v>0.109</v>
      </c>
      <c r="I2" s="5">
        <v>6.3E-2</v>
      </c>
      <c r="J2" s="9">
        <f>F2/$E2</f>
        <v>0.84328358208955223</v>
      </c>
      <c r="K2" s="14">
        <f>G2/$E2</f>
        <v>0.58955223880597007</v>
      </c>
      <c r="L2" s="14">
        <f>H2/$E2</f>
        <v>0.81343283582089543</v>
      </c>
      <c r="M2" s="16">
        <f>I2/$E2</f>
        <v>0.47014925373134325</v>
      </c>
      <c r="N2" s="1">
        <f>K2-J2</f>
        <v>-0.25373134328358216</v>
      </c>
      <c r="O2" s="1">
        <f>M2-L2</f>
        <v>-0.34328358208955218</v>
      </c>
      <c r="P2" s="10">
        <f>(K2-J2)/J2</f>
        <v>-0.30088495575221247</v>
      </c>
      <c r="Q2" s="1">
        <f>(M2-L2)/L2</f>
        <v>-0.42201834862385318</v>
      </c>
      <c r="R2" s="7"/>
    </row>
    <row r="3" spans="1:18" x14ac:dyDescent="0.2">
      <c r="A3" t="s">
        <v>12</v>
      </c>
      <c r="B3">
        <v>6.45</v>
      </c>
      <c r="C3" t="s">
        <v>10</v>
      </c>
      <c r="D3" t="s">
        <v>11</v>
      </c>
      <c r="E3">
        <v>0.154</v>
      </c>
      <c r="F3" s="9">
        <v>0.12</v>
      </c>
      <c r="G3" s="5">
        <v>0.151</v>
      </c>
      <c r="H3" s="5">
        <v>0.109</v>
      </c>
      <c r="I3" s="5">
        <v>0.14299999999999999</v>
      </c>
      <c r="J3" s="9">
        <f t="shared" ref="J3:J30" si="0">F3/$E3</f>
        <v>0.77922077922077915</v>
      </c>
      <c r="K3" s="14">
        <f t="shared" ref="K3:K30" si="1">G3/$E3</f>
        <v>0.98051948051948046</v>
      </c>
      <c r="L3" s="14">
        <f t="shared" ref="L3:L30" si="2">H3/$E3</f>
        <v>0.70779220779220775</v>
      </c>
      <c r="M3" s="16">
        <f t="shared" ref="M3:M30" si="3">I3/$E3</f>
        <v>0.92857142857142849</v>
      </c>
      <c r="N3" s="1">
        <f t="shared" ref="N3:N30" si="4">K3-J3</f>
        <v>0.20129870129870131</v>
      </c>
      <c r="O3" s="1">
        <f t="shared" ref="O3:O30" si="5">M3-L3</f>
        <v>0.22077922077922074</v>
      </c>
      <c r="P3" s="10">
        <f t="shared" ref="P3:P30" si="6">(K3-J3)/J3</f>
        <v>0.25833333333333336</v>
      </c>
      <c r="Q3" s="1">
        <f t="shared" ref="Q3:Q30" si="7">(M3-L3)/L3</f>
        <v>0.31192660550458712</v>
      </c>
      <c r="R3" s="7"/>
    </row>
    <row r="4" spans="1:18" x14ac:dyDescent="0.2">
      <c r="A4" t="s">
        <v>26</v>
      </c>
      <c r="B4">
        <v>7.45</v>
      </c>
      <c r="C4" t="s">
        <v>10</v>
      </c>
      <c r="D4" t="s">
        <v>11</v>
      </c>
      <c r="E4">
        <v>0.154</v>
      </c>
      <c r="F4" s="9">
        <v>0.12</v>
      </c>
      <c r="G4" s="6">
        <v>0.13700000000000001</v>
      </c>
      <c r="H4" s="5">
        <v>0.13300000000000001</v>
      </c>
      <c r="I4" s="6">
        <v>0.15</v>
      </c>
      <c r="J4" s="9">
        <f t="shared" si="0"/>
        <v>0.77922077922077915</v>
      </c>
      <c r="K4" s="14">
        <f t="shared" si="1"/>
        <v>0.88961038961038974</v>
      </c>
      <c r="L4" s="14">
        <f t="shared" si="2"/>
        <v>0.86363636363636365</v>
      </c>
      <c r="M4" s="16">
        <f t="shared" si="3"/>
        <v>0.97402597402597402</v>
      </c>
      <c r="N4" s="1">
        <f t="shared" si="4"/>
        <v>0.11038961038961059</v>
      </c>
      <c r="O4" s="1">
        <f t="shared" si="5"/>
        <v>0.11038961038961037</v>
      </c>
      <c r="P4" s="10">
        <f t="shared" si="6"/>
        <v>0.14166666666666694</v>
      </c>
      <c r="Q4" s="1">
        <f t="shared" si="7"/>
        <v>0.12781954887218042</v>
      </c>
      <c r="R4" s="7"/>
    </row>
    <row r="5" spans="1:18" x14ac:dyDescent="0.2">
      <c r="A5" t="s">
        <v>13</v>
      </c>
      <c r="B5">
        <v>12.38</v>
      </c>
      <c r="C5" t="s">
        <v>10</v>
      </c>
      <c r="D5" t="s">
        <v>11</v>
      </c>
      <c r="E5">
        <v>0.104</v>
      </c>
      <c r="F5" s="8">
        <v>7.9000000000000001E-2</v>
      </c>
      <c r="G5" s="6">
        <v>9.2999999999999999E-2</v>
      </c>
      <c r="H5" s="6">
        <v>0.19700000000000001</v>
      </c>
      <c r="I5" s="6">
        <v>9.9000000000000005E-2</v>
      </c>
      <c r="J5" s="9">
        <f t="shared" si="0"/>
        <v>0.75961538461538469</v>
      </c>
      <c r="K5" s="14">
        <f t="shared" si="1"/>
        <v>0.89423076923076927</v>
      </c>
      <c r="L5" s="17">
        <f t="shared" si="2"/>
        <v>1.8942307692307694</v>
      </c>
      <c r="M5" s="16">
        <f t="shared" si="3"/>
        <v>0.95192307692307698</v>
      </c>
      <c r="N5" s="1">
        <f t="shared" si="4"/>
        <v>0.13461538461538458</v>
      </c>
      <c r="O5" s="1">
        <f t="shared" si="5"/>
        <v>-0.9423076923076924</v>
      </c>
      <c r="P5" s="10">
        <f t="shared" si="6"/>
        <v>0.17721518987341767</v>
      </c>
      <c r="Q5" s="1">
        <f t="shared" si="7"/>
        <v>-0.49746192893401014</v>
      </c>
      <c r="R5" s="7"/>
    </row>
    <row r="6" spans="1:18" x14ac:dyDescent="0.2">
      <c r="A6" t="s">
        <v>14</v>
      </c>
      <c r="B6">
        <v>33.33</v>
      </c>
      <c r="C6" t="s">
        <v>15</v>
      </c>
      <c r="D6" t="s">
        <v>11</v>
      </c>
      <c r="E6">
        <v>0.16500000000000001</v>
      </c>
      <c r="F6" s="9">
        <v>0.10199999999999999</v>
      </c>
      <c r="G6" s="6">
        <v>5.1999999999999998E-2</v>
      </c>
      <c r="H6" s="5">
        <v>0.10199999999999999</v>
      </c>
      <c r="I6" s="6">
        <v>5.5E-2</v>
      </c>
      <c r="J6" s="9">
        <f t="shared" si="0"/>
        <v>0.61818181818181817</v>
      </c>
      <c r="K6" s="14">
        <f t="shared" si="1"/>
        <v>0.31515151515151513</v>
      </c>
      <c r="L6" s="14">
        <f t="shared" si="2"/>
        <v>0.61818181818181817</v>
      </c>
      <c r="M6" s="16">
        <f t="shared" si="3"/>
        <v>0.33333333333333331</v>
      </c>
      <c r="N6" s="1">
        <f t="shared" si="4"/>
        <v>-0.30303030303030304</v>
      </c>
      <c r="O6" s="1">
        <f t="shared" si="5"/>
        <v>-0.28484848484848485</v>
      </c>
      <c r="P6" s="10">
        <f t="shared" si="6"/>
        <v>-0.49019607843137258</v>
      </c>
      <c r="Q6" s="1">
        <f t="shared" si="7"/>
        <v>-0.46078431372549022</v>
      </c>
      <c r="R6" s="7" t="s">
        <v>27</v>
      </c>
    </row>
    <row r="7" spans="1:18" x14ac:dyDescent="0.2">
      <c r="A7" t="s">
        <v>16</v>
      </c>
      <c r="B7">
        <v>33.33</v>
      </c>
      <c r="C7" t="s">
        <v>15</v>
      </c>
      <c r="D7" t="s">
        <v>11</v>
      </c>
      <c r="E7">
        <v>8.3000000000000004E-2</v>
      </c>
      <c r="F7" s="9">
        <v>4.9000000000000002E-2</v>
      </c>
      <c r="G7" s="6">
        <v>5.2999999999999999E-2</v>
      </c>
      <c r="H7" s="6">
        <v>0.09</v>
      </c>
      <c r="I7" s="6">
        <v>6.4000000000000001E-2</v>
      </c>
      <c r="J7" s="9">
        <f t="shared" si="0"/>
        <v>0.59036144578313254</v>
      </c>
      <c r="K7" s="14">
        <f t="shared" si="1"/>
        <v>0.63855421686746983</v>
      </c>
      <c r="L7" s="17">
        <f t="shared" si="2"/>
        <v>1.0843373493975903</v>
      </c>
      <c r="M7" s="16">
        <f t="shared" si="3"/>
        <v>0.77108433734939752</v>
      </c>
      <c r="N7" s="1">
        <f t="shared" si="4"/>
        <v>4.8192771084337283E-2</v>
      </c>
      <c r="O7" s="1">
        <f t="shared" si="5"/>
        <v>-0.31325301204819278</v>
      </c>
      <c r="P7" s="10">
        <f t="shared" si="6"/>
        <v>8.1632653061224372E-2</v>
      </c>
      <c r="Q7" s="1">
        <f t="shared" si="7"/>
        <v>-0.28888888888888892</v>
      </c>
      <c r="R7" s="7" t="s">
        <v>27</v>
      </c>
    </row>
    <row r="8" spans="1:18" x14ac:dyDescent="0.2">
      <c r="A8" t="s">
        <v>17</v>
      </c>
      <c r="B8">
        <v>39.880000000000003</v>
      </c>
      <c r="C8" t="s">
        <v>15</v>
      </c>
      <c r="D8" t="s">
        <v>11</v>
      </c>
      <c r="E8">
        <v>0.16500000000000001</v>
      </c>
      <c r="F8" s="8">
        <v>0.104</v>
      </c>
      <c r="G8" s="6">
        <v>0.10299999999999999</v>
      </c>
      <c r="H8" s="5">
        <v>0.159</v>
      </c>
      <c r="I8" s="6">
        <v>0.22</v>
      </c>
      <c r="J8" s="9">
        <f t="shared" si="0"/>
        <v>0.63030303030303025</v>
      </c>
      <c r="K8" s="14">
        <f t="shared" si="1"/>
        <v>0.62424242424242415</v>
      </c>
      <c r="L8" s="14">
        <f t="shared" si="2"/>
        <v>0.96363636363636362</v>
      </c>
      <c r="M8" s="18">
        <f t="shared" si="3"/>
        <v>1.3333333333333333</v>
      </c>
      <c r="N8" s="1">
        <f t="shared" si="4"/>
        <v>-6.0606060606060996E-3</v>
      </c>
      <c r="O8" s="1">
        <f t="shared" si="5"/>
        <v>0.36969696969696964</v>
      </c>
      <c r="P8" s="10">
        <f t="shared" si="6"/>
        <v>-9.6153846153846784E-3</v>
      </c>
      <c r="Q8" s="1">
        <f t="shared" si="7"/>
        <v>0.38364779874213828</v>
      </c>
      <c r="R8" s="7" t="s">
        <v>27</v>
      </c>
    </row>
    <row r="9" spans="1:18" x14ac:dyDescent="0.2">
      <c r="A9" t="s">
        <v>18</v>
      </c>
      <c r="B9">
        <v>35.53</v>
      </c>
      <c r="C9" t="s">
        <v>15</v>
      </c>
      <c r="D9" t="s">
        <v>11</v>
      </c>
      <c r="E9">
        <v>8.3000000000000004E-2</v>
      </c>
      <c r="F9" s="9">
        <v>0.05</v>
      </c>
      <c r="G9" s="6">
        <v>0.05</v>
      </c>
      <c r="H9" s="6">
        <v>0.1</v>
      </c>
      <c r="I9" s="5">
        <v>9.1999999999999998E-2</v>
      </c>
      <c r="J9" s="9">
        <f t="shared" si="0"/>
        <v>0.60240963855421692</v>
      </c>
      <c r="K9" s="14">
        <f t="shared" si="1"/>
        <v>0.60240963855421692</v>
      </c>
      <c r="L9" s="17">
        <f t="shared" si="2"/>
        <v>1.2048192771084338</v>
      </c>
      <c r="M9" s="18">
        <f t="shared" si="3"/>
        <v>1.1084337349397591</v>
      </c>
      <c r="N9" s="1">
        <f t="shared" si="4"/>
        <v>0</v>
      </c>
      <c r="O9" s="1">
        <f t="shared" si="5"/>
        <v>-9.6385542168674787E-2</v>
      </c>
      <c r="P9" s="10">
        <f t="shared" si="6"/>
        <v>0</v>
      </c>
      <c r="Q9" s="1">
        <f t="shared" si="7"/>
        <v>-8.0000000000000071E-2</v>
      </c>
      <c r="R9" s="7" t="s">
        <v>27</v>
      </c>
    </row>
    <row r="10" spans="1:18" x14ac:dyDescent="0.2">
      <c r="A10" t="s">
        <v>19</v>
      </c>
      <c r="B10">
        <v>21.23</v>
      </c>
      <c r="C10" t="s">
        <v>10</v>
      </c>
      <c r="D10" t="s">
        <v>20</v>
      </c>
      <c r="E10">
        <v>0.246</v>
      </c>
      <c r="F10" s="9">
        <v>0.19900000000000001</v>
      </c>
      <c r="G10" s="6">
        <v>0.19500000000000001</v>
      </c>
      <c r="H10" s="6">
        <v>0.44</v>
      </c>
      <c r="I10" s="6">
        <v>0.42</v>
      </c>
      <c r="J10" s="9">
        <f t="shared" si="0"/>
        <v>0.80894308943089432</v>
      </c>
      <c r="K10" s="14">
        <f t="shared" si="1"/>
        <v>0.79268292682926833</v>
      </c>
      <c r="L10" s="17">
        <f t="shared" si="2"/>
        <v>1.7886178861788617</v>
      </c>
      <c r="M10" s="18">
        <f t="shared" si="3"/>
        <v>1.7073170731707317</v>
      </c>
      <c r="N10" s="1">
        <f t="shared" si="4"/>
        <v>-1.6260162601625994E-2</v>
      </c>
      <c r="O10" s="1">
        <f t="shared" si="5"/>
        <v>-8.1300813008130079E-2</v>
      </c>
      <c r="P10" s="10">
        <f t="shared" si="6"/>
        <v>-2.0100502512562787E-2</v>
      </c>
      <c r="Q10" s="1">
        <f t="shared" si="7"/>
        <v>-4.5454545454545456E-2</v>
      </c>
      <c r="R10" s="7"/>
    </row>
    <row r="11" spans="1:18" x14ac:dyDescent="0.2">
      <c r="A11" t="s">
        <v>21</v>
      </c>
      <c r="B11">
        <v>21.23</v>
      </c>
      <c r="C11" t="s">
        <v>10</v>
      </c>
      <c r="D11" t="s">
        <v>20</v>
      </c>
      <c r="E11">
        <v>0.25700000000000001</v>
      </c>
      <c r="F11" s="9">
        <v>0.185</v>
      </c>
      <c r="G11" s="6">
        <v>0.158</v>
      </c>
      <c r="H11" s="6">
        <v>0.373</v>
      </c>
      <c r="I11" s="6">
        <v>0.38500000000000001</v>
      </c>
      <c r="J11" s="9">
        <f t="shared" si="0"/>
        <v>0.71984435797665369</v>
      </c>
      <c r="K11" s="14">
        <f t="shared" si="1"/>
        <v>0.61478599221789887</v>
      </c>
      <c r="L11" s="17">
        <f t="shared" si="2"/>
        <v>1.4513618677042801</v>
      </c>
      <c r="M11" s="18">
        <f t="shared" si="3"/>
        <v>1.4980544747081712</v>
      </c>
      <c r="N11" s="1">
        <f t="shared" si="4"/>
        <v>-0.10505836575875482</v>
      </c>
      <c r="O11" s="1">
        <f t="shared" si="5"/>
        <v>4.6692607003891107E-2</v>
      </c>
      <c r="P11" s="10">
        <f t="shared" si="6"/>
        <v>-0.1459459459459459</v>
      </c>
      <c r="Q11" s="1">
        <f t="shared" si="7"/>
        <v>3.217158176943704E-2</v>
      </c>
      <c r="R11" s="7"/>
    </row>
    <row r="12" spans="1:18" x14ac:dyDescent="0.2">
      <c r="A12" t="s">
        <v>22</v>
      </c>
      <c r="B12">
        <v>21.23</v>
      </c>
      <c r="C12" t="s">
        <v>10</v>
      </c>
      <c r="D12" t="s">
        <v>20</v>
      </c>
      <c r="E12">
        <v>0.249</v>
      </c>
      <c r="F12" s="8">
        <v>0.183</v>
      </c>
      <c r="G12" s="6">
        <v>0.156</v>
      </c>
      <c r="H12" s="6">
        <v>0.79200000000000004</v>
      </c>
      <c r="I12" s="5">
        <v>0.56599999999999995</v>
      </c>
      <c r="J12" s="9">
        <f t="shared" si="0"/>
        <v>0.73493975903614461</v>
      </c>
      <c r="K12" s="14">
        <f t="shared" si="1"/>
        <v>0.62650602409638556</v>
      </c>
      <c r="L12" s="17">
        <f t="shared" si="2"/>
        <v>3.1807228915662651</v>
      </c>
      <c r="M12" s="18">
        <f t="shared" si="3"/>
        <v>2.2730923694779115</v>
      </c>
      <c r="N12" s="1">
        <f t="shared" si="4"/>
        <v>-0.10843373493975905</v>
      </c>
      <c r="O12" s="1">
        <f t="shared" si="5"/>
        <v>-0.9076305220883536</v>
      </c>
      <c r="P12" s="10">
        <f t="shared" si="6"/>
        <v>-0.1475409836065574</v>
      </c>
      <c r="Q12" s="1">
        <f t="shared" si="7"/>
        <v>-0.28535353535353541</v>
      </c>
      <c r="R12" s="7"/>
    </row>
    <row r="13" spans="1:18" x14ac:dyDescent="0.2">
      <c r="A13" t="s">
        <v>23</v>
      </c>
      <c r="B13">
        <v>38.380000000000003</v>
      </c>
      <c r="C13" t="s">
        <v>24</v>
      </c>
      <c r="D13" t="s">
        <v>11</v>
      </c>
      <c r="E13" s="1">
        <v>0.1</v>
      </c>
      <c r="F13" s="10">
        <v>6.0999999999999999E-2</v>
      </c>
      <c r="G13" s="1">
        <v>2.5000000000000001E-2</v>
      </c>
      <c r="H13" s="1">
        <v>7.3999999999999996E-2</v>
      </c>
      <c r="I13" s="4">
        <v>7.9000000000000001E-2</v>
      </c>
      <c r="J13" s="9">
        <f t="shared" si="0"/>
        <v>0.61</v>
      </c>
      <c r="K13" s="14">
        <f t="shared" si="1"/>
        <v>0.25</v>
      </c>
      <c r="L13" s="14">
        <f t="shared" si="2"/>
        <v>0.73999999999999988</v>
      </c>
      <c r="M13" s="16">
        <f t="shared" si="3"/>
        <v>0.78999999999999992</v>
      </c>
      <c r="N13" s="1">
        <f t="shared" si="4"/>
        <v>-0.36</v>
      </c>
      <c r="O13" s="1">
        <f t="shared" si="5"/>
        <v>5.0000000000000044E-2</v>
      </c>
      <c r="P13" s="10">
        <f t="shared" si="6"/>
        <v>-0.5901639344262295</v>
      </c>
      <c r="Q13" s="1">
        <f t="shared" si="7"/>
        <v>6.7567567567567641E-2</v>
      </c>
      <c r="R13" s="7" t="s">
        <v>27</v>
      </c>
    </row>
    <row r="14" spans="1:18" x14ac:dyDescent="0.2">
      <c r="A14" t="s">
        <v>25</v>
      </c>
      <c r="B14">
        <v>38.380000000000003</v>
      </c>
      <c r="C14" t="s">
        <v>24</v>
      </c>
      <c r="D14" t="s">
        <v>11</v>
      </c>
      <c r="E14">
        <v>0.104</v>
      </c>
      <c r="F14" s="10">
        <v>5.8999999999999997E-2</v>
      </c>
      <c r="G14" s="1">
        <v>-1.4999999999999999E-2</v>
      </c>
      <c r="H14" s="1">
        <v>7.8E-2</v>
      </c>
      <c r="I14" s="4">
        <v>8.2000000000000003E-2</v>
      </c>
      <c r="J14" s="9">
        <f t="shared" si="0"/>
        <v>0.56730769230769229</v>
      </c>
      <c r="K14" s="14">
        <f t="shared" si="1"/>
        <v>-0.14423076923076925</v>
      </c>
      <c r="L14" s="14">
        <f t="shared" si="2"/>
        <v>0.75</v>
      </c>
      <c r="M14" s="16">
        <f t="shared" si="3"/>
        <v>0.78846153846153855</v>
      </c>
      <c r="N14" s="1">
        <f t="shared" si="4"/>
        <v>-0.71153846153846156</v>
      </c>
      <c r="O14" s="1">
        <f t="shared" si="5"/>
        <v>3.8461538461538547E-2</v>
      </c>
      <c r="P14" s="10">
        <f t="shared" si="6"/>
        <v>-1.2542372881355932</v>
      </c>
      <c r="Q14" s="1">
        <f t="shared" si="7"/>
        <v>5.1282051282051398E-2</v>
      </c>
      <c r="R14" s="7" t="s">
        <v>27</v>
      </c>
    </row>
    <row r="15" spans="1:18" x14ac:dyDescent="0.2">
      <c r="A15" t="s">
        <v>32</v>
      </c>
      <c r="B15">
        <v>35.380000000000003</v>
      </c>
      <c r="C15" t="s">
        <v>31</v>
      </c>
      <c r="D15" t="s">
        <v>20</v>
      </c>
      <c r="E15">
        <v>0.48399999999999999</v>
      </c>
      <c r="F15" s="10">
        <v>0.23400000000000001</v>
      </c>
      <c r="G15" s="1">
        <v>0.19600000000000001</v>
      </c>
      <c r="H15" s="1">
        <v>0.13200000000000001</v>
      </c>
      <c r="I15">
        <v>8.8999999999999996E-2</v>
      </c>
      <c r="J15" s="9">
        <f t="shared" si="0"/>
        <v>0.48347107438016534</v>
      </c>
      <c r="K15" s="14">
        <f t="shared" si="1"/>
        <v>0.40495867768595045</v>
      </c>
      <c r="L15" s="14">
        <f t="shared" si="2"/>
        <v>0.27272727272727276</v>
      </c>
      <c r="M15" s="16">
        <f t="shared" si="3"/>
        <v>0.18388429752066116</v>
      </c>
      <c r="N15" s="1">
        <f t="shared" si="4"/>
        <v>-7.8512396694214892E-2</v>
      </c>
      <c r="O15" s="1">
        <f t="shared" si="5"/>
        <v>-8.8842975206611607E-2</v>
      </c>
      <c r="P15" s="10">
        <f t="shared" si="6"/>
        <v>-0.1623931623931624</v>
      </c>
      <c r="Q15" s="1">
        <f t="shared" si="7"/>
        <v>-0.32575757575757586</v>
      </c>
      <c r="R15" s="7" t="s">
        <v>27</v>
      </c>
    </row>
    <row r="16" spans="1:18" x14ac:dyDescent="0.2">
      <c r="A16" t="s">
        <v>33</v>
      </c>
      <c r="B16">
        <v>35.380000000000003</v>
      </c>
      <c r="C16" t="s">
        <v>31</v>
      </c>
      <c r="D16" t="s">
        <v>20</v>
      </c>
      <c r="E16">
        <v>0.436</v>
      </c>
      <c r="F16" s="10">
        <v>0.24</v>
      </c>
      <c r="G16" s="1">
        <v>0.221</v>
      </c>
      <c r="H16" s="1">
        <v>0.108</v>
      </c>
      <c r="I16">
        <v>7.8E-2</v>
      </c>
      <c r="J16" s="9">
        <f t="shared" si="0"/>
        <v>0.55045871559633031</v>
      </c>
      <c r="K16" s="14">
        <f t="shared" si="1"/>
        <v>0.50688073394495414</v>
      </c>
      <c r="L16" s="14">
        <f t="shared" si="2"/>
        <v>0.24770642201834861</v>
      </c>
      <c r="M16" s="16">
        <f t="shared" si="3"/>
        <v>0.17889908256880735</v>
      </c>
      <c r="N16" s="1">
        <f t="shared" si="4"/>
        <v>-4.3577981651376163E-2</v>
      </c>
      <c r="O16" s="1">
        <f t="shared" si="5"/>
        <v>-6.880733944954126E-2</v>
      </c>
      <c r="P16" s="10">
        <f t="shared" si="6"/>
        <v>-7.9166666666666691E-2</v>
      </c>
      <c r="Q16" s="1">
        <f t="shared" si="7"/>
        <v>-0.27777777777777768</v>
      </c>
      <c r="R16" s="7" t="s">
        <v>27</v>
      </c>
    </row>
    <row r="17" spans="1:18" x14ac:dyDescent="0.2">
      <c r="A17" s="2" t="s">
        <v>34</v>
      </c>
      <c r="B17">
        <v>54.02</v>
      </c>
      <c r="C17" t="s">
        <v>15</v>
      </c>
      <c r="D17" t="s">
        <v>20</v>
      </c>
      <c r="E17">
        <v>0.28599999999999998</v>
      </c>
      <c r="F17" s="10">
        <v>0.12</v>
      </c>
      <c r="G17" s="1">
        <v>0.154</v>
      </c>
      <c r="H17" s="1">
        <v>0.155</v>
      </c>
      <c r="I17">
        <v>0.11600000000000001</v>
      </c>
      <c r="J17" s="9">
        <f t="shared" si="0"/>
        <v>0.41958041958041958</v>
      </c>
      <c r="K17" s="14">
        <f t="shared" si="1"/>
        <v>0.53846153846153855</v>
      </c>
      <c r="L17" s="14">
        <f t="shared" si="2"/>
        <v>0.54195804195804198</v>
      </c>
      <c r="M17" s="16">
        <f t="shared" si="3"/>
        <v>0.40559440559440563</v>
      </c>
      <c r="N17" s="1">
        <f t="shared" si="4"/>
        <v>0.11888111888111896</v>
      </c>
      <c r="O17" s="1">
        <f t="shared" si="5"/>
        <v>-0.13636363636363635</v>
      </c>
      <c r="P17" s="10">
        <f t="shared" si="6"/>
        <v>0.28333333333333355</v>
      </c>
      <c r="Q17" s="1">
        <f t="shared" si="7"/>
        <v>-0.25161290322580643</v>
      </c>
      <c r="R17" s="7" t="s">
        <v>27</v>
      </c>
    </row>
    <row r="18" spans="1:18" x14ac:dyDescent="0.2">
      <c r="A18" s="2" t="s">
        <v>35</v>
      </c>
      <c r="B18">
        <v>25.47</v>
      </c>
      <c r="C18" t="s">
        <v>31</v>
      </c>
      <c r="D18" t="s">
        <v>20</v>
      </c>
      <c r="E18">
        <v>0.19400000000000001</v>
      </c>
      <c r="F18" s="10">
        <v>0.14399999999999999</v>
      </c>
      <c r="G18" s="1">
        <v>0.17399999999999999</v>
      </c>
      <c r="H18" s="1">
        <v>0.09</v>
      </c>
      <c r="I18">
        <v>0.10199999999999999</v>
      </c>
      <c r="J18" s="9">
        <f t="shared" si="0"/>
        <v>0.74226804123711332</v>
      </c>
      <c r="K18" s="14">
        <f t="shared" si="1"/>
        <v>0.89690721649484528</v>
      </c>
      <c r="L18" s="14">
        <f t="shared" si="2"/>
        <v>0.46391752577319584</v>
      </c>
      <c r="M18" s="16">
        <f t="shared" si="3"/>
        <v>0.52577319587628857</v>
      </c>
      <c r="N18" s="1">
        <f t="shared" si="4"/>
        <v>0.15463917525773196</v>
      </c>
      <c r="O18" s="1">
        <f t="shared" si="5"/>
        <v>6.185567010309273E-2</v>
      </c>
      <c r="P18" s="10">
        <f t="shared" si="6"/>
        <v>0.20833333333333337</v>
      </c>
      <c r="Q18" s="1">
        <f t="shared" si="7"/>
        <v>0.13333333333333322</v>
      </c>
      <c r="R18" s="7" t="s">
        <v>27</v>
      </c>
    </row>
    <row r="19" spans="1:18" x14ac:dyDescent="0.2">
      <c r="A19" s="2" t="s">
        <v>46</v>
      </c>
      <c r="B19">
        <v>26.14</v>
      </c>
      <c r="C19" t="s">
        <v>31</v>
      </c>
      <c r="D19" t="s">
        <v>20</v>
      </c>
      <c r="E19">
        <v>0.443</v>
      </c>
      <c r="F19" s="10">
        <v>0.34499999999999997</v>
      </c>
      <c r="G19" s="1">
        <v>0.31900000000000001</v>
      </c>
      <c r="H19" s="1">
        <v>0.186</v>
      </c>
      <c r="I19" s="4">
        <v>0.10199999999999999</v>
      </c>
      <c r="J19" s="9">
        <f t="shared" si="0"/>
        <v>0.77878103837471779</v>
      </c>
      <c r="K19" s="14">
        <f t="shared" si="1"/>
        <v>0.72009029345372466</v>
      </c>
      <c r="L19" s="14">
        <f t="shared" si="2"/>
        <v>0.41986455981941306</v>
      </c>
      <c r="M19" s="16">
        <f t="shared" si="3"/>
        <v>0.23024830699774265</v>
      </c>
      <c r="N19" s="1">
        <f t="shared" si="4"/>
        <v>-5.8690744920993132E-2</v>
      </c>
      <c r="O19" s="1">
        <f t="shared" si="5"/>
        <v>-0.18961625282167041</v>
      </c>
      <c r="P19" s="10">
        <f t="shared" si="6"/>
        <v>-7.536231884057959E-2</v>
      </c>
      <c r="Q19" s="1">
        <f t="shared" si="7"/>
        <v>-0.45161290322580644</v>
      </c>
      <c r="R19" s="7" t="s">
        <v>27</v>
      </c>
    </row>
    <row r="20" spans="1:18" x14ac:dyDescent="0.2">
      <c r="A20" s="2" t="s">
        <v>36</v>
      </c>
      <c r="B20">
        <v>26.14</v>
      </c>
      <c r="C20" t="s">
        <v>31</v>
      </c>
      <c r="D20" t="s">
        <v>20</v>
      </c>
      <c r="E20">
        <v>0.30599999999999999</v>
      </c>
      <c r="F20" s="10">
        <v>0.247</v>
      </c>
      <c r="G20" s="1">
        <v>0.27</v>
      </c>
      <c r="H20" s="1">
        <v>0.184</v>
      </c>
      <c r="I20" s="1">
        <v>0.19700000000000001</v>
      </c>
      <c r="J20" s="9">
        <f t="shared" si="0"/>
        <v>0.80718954248366015</v>
      </c>
      <c r="K20" s="14">
        <f t="shared" si="1"/>
        <v>0.88235294117647067</v>
      </c>
      <c r="L20" s="14">
        <f t="shared" si="2"/>
        <v>0.60130718954248363</v>
      </c>
      <c r="M20" s="16">
        <f t="shared" si="3"/>
        <v>0.64379084967320266</v>
      </c>
      <c r="N20" s="1">
        <f t="shared" si="4"/>
        <v>7.5163398692810524E-2</v>
      </c>
      <c r="O20" s="1">
        <f t="shared" si="5"/>
        <v>4.2483660130719025E-2</v>
      </c>
      <c r="P20" s="10">
        <f t="shared" si="6"/>
        <v>9.3117408906882665E-2</v>
      </c>
      <c r="Q20" s="1">
        <f t="shared" si="7"/>
        <v>7.0652173913043598E-2</v>
      </c>
      <c r="R20" s="7" t="s">
        <v>27</v>
      </c>
    </row>
    <row r="21" spans="1:18" x14ac:dyDescent="0.2">
      <c r="A21" s="2" t="s">
        <v>45</v>
      </c>
      <c r="B21">
        <v>26.24</v>
      </c>
      <c r="C21" t="s">
        <v>31</v>
      </c>
      <c r="D21" t="s">
        <v>20</v>
      </c>
      <c r="E21">
        <v>0.19900000000000001</v>
      </c>
      <c r="F21" s="10">
        <v>0.11899999999999999</v>
      </c>
      <c r="G21" s="1">
        <v>0.11799999999999999</v>
      </c>
      <c r="H21" s="1">
        <v>0.105</v>
      </c>
      <c r="I21">
        <v>0.106</v>
      </c>
      <c r="J21" s="9">
        <f t="shared" si="0"/>
        <v>0.59798994974874364</v>
      </c>
      <c r="K21" s="14">
        <f t="shared" si="1"/>
        <v>0.59296482412060292</v>
      </c>
      <c r="L21" s="14">
        <f t="shared" si="2"/>
        <v>0.52763819095477382</v>
      </c>
      <c r="M21" s="16">
        <f t="shared" si="3"/>
        <v>0.53266331658291455</v>
      </c>
      <c r="N21" s="1">
        <f t="shared" si="4"/>
        <v>-5.0251256281407253E-3</v>
      </c>
      <c r="O21" s="1">
        <f t="shared" si="5"/>
        <v>5.0251256281407253E-3</v>
      </c>
      <c r="P21" s="10">
        <f t="shared" si="6"/>
        <v>-8.4033613445378529E-3</v>
      </c>
      <c r="Q21" s="1">
        <f t="shared" si="7"/>
        <v>9.5238095238095663E-3</v>
      </c>
      <c r="R21" s="7" t="s">
        <v>27</v>
      </c>
    </row>
    <row r="22" spans="1:18" x14ac:dyDescent="0.2">
      <c r="A22" s="2" t="s">
        <v>37</v>
      </c>
      <c r="B22">
        <v>30.9</v>
      </c>
      <c r="C22" t="s">
        <v>31</v>
      </c>
      <c r="D22" t="s">
        <v>20</v>
      </c>
      <c r="E22">
        <v>0.20399999999999999</v>
      </c>
      <c r="F22" s="10">
        <v>0.112</v>
      </c>
      <c r="G22" s="1">
        <v>7.6999999999999999E-2</v>
      </c>
      <c r="H22" s="1">
        <v>8.3000000000000004E-2</v>
      </c>
      <c r="I22" s="1">
        <v>0.09</v>
      </c>
      <c r="J22" s="9">
        <f t="shared" si="0"/>
        <v>0.5490196078431373</v>
      </c>
      <c r="K22" s="14">
        <f t="shared" si="1"/>
        <v>0.37745098039215691</v>
      </c>
      <c r="L22" s="14">
        <f t="shared" si="2"/>
        <v>0.40686274509803927</v>
      </c>
      <c r="M22" s="16">
        <f t="shared" si="3"/>
        <v>0.44117647058823528</v>
      </c>
      <c r="N22" s="1">
        <f t="shared" si="4"/>
        <v>-0.17156862745098039</v>
      </c>
      <c r="O22" s="1">
        <f t="shared" si="5"/>
        <v>3.4313725490196012E-2</v>
      </c>
      <c r="P22" s="10">
        <f t="shared" si="6"/>
        <v>-0.3125</v>
      </c>
      <c r="Q22" s="1">
        <f t="shared" si="7"/>
        <v>8.4337349397590189E-2</v>
      </c>
      <c r="R22" s="7" t="s">
        <v>27</v>
      </c>
    </row>
    <row r="23" spans="1:18" x14ac:dyDescent="0.2">
      <c r="A23" t="s">
        <v>44</v>
      </c>
      <c r="B23">
        <v>42.81</v>
      </c>
      <c r="C23" t="s">
        <v>15</v>
      </c>
      <c r="D23" t="s">
        <v>20</v>
      </c>
      <c r="E23">
        <v>1.49</v>
      </c>
      <c r="F23" s="19">
        <v>1</v>
      </c>
      <c r="G23" s="3">
        <v>0.56200000000000006</v>
      </c>
      <c r="H23" s="3">
        <v>1.91</v>
      </c>
      <c r="I23" s="4">
        <v>0.255</v>
      </c>
      <c r="J23" s="9">
        <f t="shared" si="0"/>
        <v>0.67114093959731547</v>
      </c>
      <c r="K23" s="14">
        <f t="shared" si="1"/>
        <v>0.37718120805369132</v>
      </c>
      <c r="L23" s="17">
        <f t="shared" si="2"/>
        <v>1.2818791946308725</v>
      </c>
      <c r="M23" s="16">
        <f t="shared" si="3"/>
        <v>0.17114093959731544</v>
      </c>
      <c r="N23" s="1">
        <f t="shared" si="4"/>
        <v>-0.29395973154362415</v>
      </c>
      <c r="O23" s="1">
        <f t="shared" si="5"/>
        <v>-1.1107382550335572</v>
      </c>
      <c r="P23" s="10">
        <f t="shared" si="6"/>
        <v>-0.43799999999999994</v>
      </c>
      <c r="Q23" s="1">
        <f t="shared" si="7"/>
        <v>-0.86649214659685869</v>
      </c>
      <c r="R23" s="7" t="s">
        <v>27</v>
      </c>
    </row>
    <row r="24" spans="1:18" x14ac:dyDescent="0.2">
      <c r="A24" t="s">
        <v>30</v>
      </c>
      <c r="B24">
        <v>42.81</v>
      </c>
      <c r="C24" t="s">
        <v>15</v>
      </c>
      <c r="D24" t="s">
        <v>20</v>
      </c>
      <c r="E24">
        <v>3.42</v>
      </c>
      <c r="F24" s="11">
        <v>1.67</v>
      </c>
      <c r="G24" s="1">
        <v>0.90400000000000003</v>
      </c>
      <c r="H24" s="1">
        <v>0.86599999999999999</v>
      </c>
      <c r="I24">
        <v>2.7E-2</v>
      </c>
      <c r="J24" s="9">
        <f t="shared" si="0"/>
        <v>0.48830409356725146</v>
      </c>
      <c r="K24" s="14">
        <f t="shared" si="1"/>
        <v>0.26432748538011697</v>
      </c>
      <c r="L24" s="14">
        <f t="shared" si="2"/>
        <v>0.25321637426900584</v>
      </c>
      <c r="M24" s="16">
        <f t="shared" si="3"/>
        <v>7.8947368421052634E-3</v>
      </c>
      <c r="N24" s="1">
        <f t="shared" si="4"/>
        <v>-0.2239766081871345</v>
      </c>
      <c r="O24" s="1">
        <f t="shared" si="5"/>
        <v>-0.24532163742690058</v>
      </c>
      <c r="P24" s="10">
        <f t="shared" si="6"/>
        <v>-0.45868263473053889</v>
      </c>
      <c r="Q24" s="1">
        <f t="shared" si="7"/>
        <v>-0.96882217090069289</v>
      </c>
      <c r="R24" s="7" t="s">
        <v>27</v>
      </c>
    </row>
    <row r="25" spans="1:18" x14ac:dyDescent="0.2">
      <c r="A25" s="2" t="s">
        <v>38</v>
      </c>
      <c r="B25">
        <v>35.270000000000003</v>
      </c>
      <c r="C25" t="s">
        <v>31</v>
      </c>
      <c r="D25" t="s">
        <v>20</v>
      </c>
      <c r="E25">
        <v>0.33200000000000002</v>
      </c>
      <c r="F25" s="10">
        <v>0.222</v>
      </c>
      <c r="G25" s="1">
        <v>0.20599999999999999</v>
      </c>
      <c r="H25" s="1">
        <v>0.17</v>
      </c>
      <c r="I25">
        <v>0.189</v>
      </c>
      <c r="J25" s="9">
        <f t="shared" si="0"/>
        <v>0.66867469879518071</v>
      </c>
      <c r="K25" s="14">
        <f t="shared" si="1"/>
        <v>0.62048192771084332</v>
      </c>
      <c r="L25" s="14">
        <f t="shared" si="2"/>
        <v>0.51204819277108438</v>
      </c>
      <c r="M25" s="16">
        <f t="shared" si="3"/>
        <v>0.56927710843373491</v>
      </c>
      <c r="N25" s="1">
        <f t="shared" si="4"/>
        <v>-4.8192771084337394E-2</v>
      </c>
      <c r="O25" s="1">
        <f t="shared" si="5"/>
        <v>5.7228915662650537E-2</v>
      </c>
      <c r="P25" s="10">
        <f t="shared" si="6"/>
        <v>-7.2072072072072141E-2</v>
      </c>
      <c r="Q25" s="1">
        <f t="shared" si="7"/>
        <v>0.11176470588235281</v>
      </c>
      <c r="R25" s="7" t="s">
        <v>27</v>
      </c>
    </row>
    <row r="26" spans="1:18" x14ac:dyDescent="0.2">
      <c r="A26" s="2" t="s">
        <v>39</v>
      </c>
      <c r="B26">
        <v>36.07</v>
      </c>
      <c r="C26" t="s">
        <v>15</v>
      </c>
      <c r="D26" t="s">
        <v>20</v>
      </c>
      <c r="E26">
        <v>0.39700000000000002</v>
      </c>
      <c r="F26" s="10">
        <v>0.22</v>
      </c>
      <c r="G26" s="1">
        <v>0.20599999999999999</v>
      </c>
      <c r="H26" s="1">
        <v>0.22</v>
      </c>
      <c r="I26">
        <v>0.20799999999999999</v>
      </c>
      <c r="J26" s="9">
        <f t="shared" si="0"/>
        <v>0.55415617128463479</v>
      </c>
      <c r="K26" s="14">
        <f t="shared" si="1"/>
        <v>0.51889168765743066</v>
      </c>
      <c r="L26" s="14">
        <f t="shared" si="2"/>
        <v>0.55415617128463479</v>
      </c>
      <c r="M26" s="16">
        <f t="shared" si="3"/>
        <v>0.52392947103274556</v>
      </c>
      <c r="N26" s="1">
        <f t="shared" si="4"/>
        <v>-3.5264483627204135E-2</v>
      </c>
      <c r="O26" s="1">
        <f t="shared" si="5"/>
        <v>-3.0226700251889227E-2</v>
      </c>
      <c r="P26" s="10">
        <f t="shared" si="6"/>
        <v>-6.3636363636363824E-2</v>
      </c>
      <c r="Q26" s="1">
        <f t="shared" si="7"/>
        <v>-5.4545454545454647E-2</v>
      </c>
      <c r="R26" s="7" t="s">
        <v>27</v>
      </c>
    </row>
    <row r="27" spans="1:18" x14ac:dyDescent="0.2">
      <c r="A27" s="2" t="s">
        <v>40</v>
      </c>
      <c r="B27">
        <v>42.42</v>
      </c>
      <c r="C27" t="s">
        <v>15</v>
      </c>
      <c r="D27" t="s">
        <v>20</v>
      </c>
      <c r="E27">
        <v>0.46400000000000002</v>
      </c>
      <c r="F27" s="10">
        <v>0.23899999999999999</v>
      </c>
      <c r="G27" s="1">
        <v>4.3999999999999997E-2</v>
      </c>
      <c r="H27" s="1">
        <v>0.22800000000000001</v>
      </c>
      <c r="I27">
        <v>5.8000000000000003E-2</v>
      </c>
      <c r="J27" s="9">
        <f t="shared" si="0"/>
        <v>0.51508620689655171</v>
      </c>
      <c r="K27" s="14">
        <f t="shared" si="1"/>
        <v>9.4827586206896547E-2</v>
      </c>
      <c r="L27" s="14">
        <f t="shared" si="2"/>
        <v>0.49137931034482757</v>
      </c>
      <c r="M27" s="16">
        <f t="shared" si="3"/>
        <v>0.125</v>
      </c>
      <c r="N27" s="1">
        <f t="shared" si="4"/>
        <v>-0.42025862068965514</v>
      </c>
      <c r="O27" s="1">
        <f t="shared" si="5"/>
        <v>-0.36637931034482757</v>
      </c>
      <c r="P27" s="10">
        <f t="shared" si="6"/>
        <v>-0.81589958158995812</v>
      </c>
      <c r="Q27" s="1">
        <f t="shared" si="7"/>
        <v>-0.74561403508771928</v>
      </c>
      <c r="R27" s="7" t="s">
        <v>27</v>
      </c>
    </row>
    <row r="28" spans="1:18" x14ac:dyDescent="0.2">
      <c r="A28" s="2" t="s">
        <v>41</v>
      </c>
      <c r="B28">
        <v>38.93</v>
      </c>
      <c r="C28" t="s">
        <v>15</v>
      </c>
      <c r="D28" t="s">
        <v>20</v>
      </c>
      <c r="E28">
        <v>0.13900000000000001</v>
      </c>
      <c r="F28" s="10">
        <v>4.2000000000000003E-2</v>
      </c>
      <c r="G28" s="1">
        <v>-0.252</v>
      </c>
      <c r="H28" s="1">
        <v>2.1999999999999999E-2</v>
      </c>
      <c r="I28">
        <v>-7.0000000000000001E-3</v>
      </c>
      <c r="J28" s="9">
        <f t="shared" si="0"/>
        <v>0.30215827338129497</v>
      </c>
      <c r="K28" s="14">
        <f>G28/$E28</f>
        <v>-1.8129496402877696</v>
      </c>
      <c r="L28" s="14">
        <f t="shared" si="2"/>
        <v>0.15827338129496402</v>
      </c>
      <c r="M28" s="16">
        <f t="shared" si="3"/>
        <v>-5.0359712230215826E-2</v>
      </c>
      <c r="N28" s="1">
        <f>K28-J28</f>
        <v>-2.1151079136690645</v>
      </c>
      <c r="O28" s="1">
        <f>M28-L28</f>
        <v>-0.20863309352517984</v>
      </c>
      <c r="P28" s="10">
        <f>(K28-J28)/ABS(J28)</f>
        <v>-6.9999999999999991</v>
      </c>
      <c r="Q28" s="1">
        <f t="shared" si="7"/>
        <v>-1.3181818181818181</v>
      </c>
      <c r="R28" s="7" t="s">
        <v>54</v>
      </c>
    </row>
    <row r="29" spans="1:18" x14ac:dyDescent="0.2">
      <c r="A29" s="2" t="s">
        <v>42</v>
      </c>
      <c r="B29">
        <v>38.93</v>
      </c>
      <c r="C29" t="s">
        <v>15</v>
      </c>
      <c r="D29" t="s">
        <v>20</v>
      </c>
      <c r="E29">
        <v>0.29899999999999999</v>
      </c>
      <c r="F29" s="10">
        <v>0.127</v>
      </c>
      <c r="G29" s="1">
        <v>-0.25700000000000001</v>
      </c>
      <c r="H29" s="1">
        <v>0.17199999999999999</v>
      </c>
      <c r="I29">
        <v>6.3E-2</v>
      </c>
      <c r="J29" s="9">
        <f t="shared" si="0"/>
        <v>0.42474916387959871</v>
      </c>
      <c r="K29" s="14">
        <f t="shared" si="1"/>
        <v>-0.85953177257525093</v>
      </c>
      <c r="L29" s="14">
        <f t="shared" si="2"/>
        <v>0.57525083612040129</v>
      </c>
      <c r="M29" s="16">
        <f t="shared" si="3"/>
        <v>0.21070234113712374</v>
      </c>
      <c r="N29" s="1">
        <f t="shared" si="4"/>
        <v>-1.2842809364548495</v>
      </c>
      <c r="O29" s="1">
        <f t="shared" si="5"/>
        <v>-0.36454849498327757</v>
      </c>
      <c r="P29" s="10">
        <f t="shared" si="6"/>
        <v>-3.023622047244094</v>
      </c>
      <c r="Q29" s="1">
        <f t="shared" si="7"/>
        <v>-0.63372093023255816</v>
      </c>
      <c r="R29" s="7" t="s">
        <v>27</v>
      </c>
    </row>
    <row r="30" spans="1:18" x14ac:dyDescent="0.2">
      <c r="A30" s="2" t="s">
        <v>43</v>
      </c>
      <c r="B30">
        <v>38.93</v>
      </c>
      <c r="C30" t="s">
        <v>15</v>
      </c>
      <c r="D30" t="s">
        <v>20</v>
      </c>
      <c r="E30">
        <v>0.35699999999999998</v>
      </c>
      <c r="F30" s="10">
        <v>0.19</v>
      </c>
      <c r="G30" s="1">
        <v>0.11899999999999999</v>
      </c>
      <c r="H30" s="1">
        <v>0.217</v>
      </c>
      <c r="I30" s="1">
        <v>0.11</v>
      </c>
      <c r="J30" s="9">
        <f t="shared" si="0"/>
        <v>0.53221288515406162</v>
      </c>
      <c r="K30" s="14">
        <f t="shared" si="1"/>
        <v>0.33333333333333331</v>
      </c>
      <c r="L30" s="14">
        <f t="shared" si="2"/>
        <v>0.60784313725490202</v>
      </c>
      <c r="M30" s="16">
        <f t="shared" si="3"/>
        <v>0.3081232492997199</v>
      </c>
      <c r="N30" s="1">
        <f t="shared" si="4"/>
        <v>-0.19887955182072831</v>
      </c>
      <c r="O30" s="1">
        <f t="shared" si="5"/>
        <v>-0.29971988795518212</v>
      </c>
      <c r="P30" s="10">
        <f t="shared" si="6"/>
        <v>-0.37368421052631584</v>
      </c>
      <c r="Q30" s="1">
        <f t="shared" si="7"/>
        <v>-0.49308755760368667</v>
      </c>
      <c r="R30" s="7" t="s">
        <v>27</v>
      </c>
    </row>
  </sheetData>
  <pageMargins left="0.75" right="0.75" top="1" bottom="1" header="0.5" footer="0.5"/>
  <ignoredErrors>
    <ignoredError sqref="P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2021-10-06T23:57:16Z</dcterms:created>
  <dcterms:modified xsi:type="dcterms:W3CDTF">2022-01-03T23:16:23Z</dcterms:modified>
</cp:coreProperties>
</file>