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ynamics\Grades\"/>
    </mc:Choice>
  </mc:AlternateContent>
  <xr:revisionPtr revIDLastSave="0" documentId="13_ncr:1_{754F5972-FCE3-4BC3-AC36-87D6887EEF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c_ENGR210401_2021Sp_studinfo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2" i="1" l="1"/>
  <c r="AE31" i="1"/>
  <c r="AI8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7" i="1"/>
  <c r="AC28" i="1"/>
  <c r="AC29" i="1"/>
  <c r="AC30" i="1"/>
  <c r="AC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7" i="1"/>
  <c r="Y28" i="1"/>
  <c r="Y29" i="1"/>
  <c r="Y30" i="1"/>
  <c r="Y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7" i="1"/>
  <c r="V28" i="1"/>
  <c r="V29" i="1"/>
  <c r="V30" i="1"/>
  <c r="V2" i="1"/>
  <c r="P30" i="1"/>
  <c r="P23" i="1"/>
  <c r="P3" i="1"/>
  <c r="P4" i="1"/>
  <c r="P5" i="1"/>
  <c r="P6" i="1"/>
  <c r="P7" i="1"/>
  <c r="P8" i="1"/>
  <c r="P9" i="1"/>
  <c r="P10" i="1"/>
  <c r="P11" i="1"/>
  <c r="P12" i="1"/>
  <c r="P13" i="1"/>
  <c r="AD13" i="1" s="1"/>
  <c r="AF13" i="1" s="1"/>
  <c r="P14" i="1"/>
  <c r="P15" i="1"/>
  <c r="P16" i="1"/>
  <c r="P17" i="1"/>
  <c r="P18" i="1"/>
  <c r="P19" i="1"/>
  <c r="P20" i="1"/>
  <c r="P21" i="1"/>
  <c r="AD21" i="1" s="1"/>
  <c r="AF21" i="1" s="1"/>
  <c r="P22" i="1"/>
  <c r="AD22" i="1" s="1"/>
  <c r="AF22" i="1" s="1"/>
  <c r="P24" i="1"/>
  <c r="P25" i="1"/>
  <c r="P27" i="1"/>
  <c r="P28" i="1"/>
  <c r="P29" i="1"/>
  <c r="P2" i="1"/>
  <c r="AD2" i="1" s="1"/>
  <c r="AF2" i="1" s="1"/>
  <c r="AD15" i="1" l="1"/>
  <c r="AF15" i="1" s="1"/>
  <c r="AD19" i="1"/>
  <c r="AF19" i="1" s="1"/>
  <c r="AD18" i="1"/>
  <c r="AF18" i="1" s="1"/>
  <c r="AD25" i="1"/>
  <c r="AF25" i="1" s="1"/>
  <c r="AD5" i="1"/>
  <c r="AF5" i="1" s="1"/>
  <c r="AD29" i="1"/>
  <c r="AF29" i="1" s="1"/>
  <c r="AD11" i="1"/>
  <c r="AF11" i="1" s="1"/>
  <c r="AD3" i="1"/>
  <c r="AF3" i="1" s="1"/>
  <c r="AF32" i="1" s="1"/>
  <c r="AD8" i="1"/>
  <c r="AF8" i="1" s="1"/>
  <c r="AD7" i="1"/>
  <c r="AF7" i="1" s="1"/>
  <c r="AD20" i="1"/>
  <c r="AF20" i="1" s="1"/>
  <c r="AD12" i="1"/>
  <c r="AF12" i="1" s="1"/>
  <c r="AD24" i="1"/>
  <c r="AF24" i="1" s="1"/>
  <c r="AD10" i="1"/>
  <c r="AF10" i="1" s="1"/>
  <c r="AD23" i="1"/>
  <c r="AF23" i="1" s="1"/>
  <c r="AD28" i="1"/>
  <c r="AF28" i="1" s="1"/>
  <c r="AD17" i="1"/>
  <c r="AF17" i="1" s="1"/>
  <c r="AD9" i="1"/>
  <c r="AF9" i="1" s="1"/>
  <c r="AD14" i="1"/>
  <c r="AF14" i="1" s="1"/>
  <c r="AD6" i="1"/>
  <c r="AF6" i="1" s="1"/>
  <c r="AD16" i="1"/>
  <c r="AF16" i="1" s="1"/>
  <c r="AD4" i="1"/>
  <c r="AF4" i="1" s="1"/>
  <c r="AD27" i="1"/>
  <c r="AF27" i="1" s="1"/>
  <c r="AD30" i="1"/>
  <c r="AF30" i="1" s="1"/>
  <c r="AF31" i="1" l="1"/>
</calcChain>
</file>

<file path=xl/sharedStrings.xml><?xml version="1.0" encoding="utf-8"?>
<sst xmlns="http://schemas.openxmlformats.org/spreadsheetml/2006/main" count="155" uniqueCount="118">
  <si>
    <t>Last Name</t>
  </si>
  <si>
    <t>First Name</t>
  </si>
  <si>
    <t>Username</t>
  </si>
  <si>
    <t>Student ID</t>
  </si>
  <si>
    <t>Abdelaaty</t>
  </si>
  <si>
    <t>Sara</t>
  </si>
  <si>
    <t>sarakhaled</t>
  </si>
  <si>
    <t>Abdelkerim Mohamed</t>
  </si>
  <si>
    <t>Nadine</t>
  </si>
  <si>
    <t>nadine_ahmed</t>
  </si>
  <si>
    <t>Ali</t>
  </si>
  <si>
    <t>Jumana</t>
  </si>
  <si>
    <t>jumanasafwat</t>
  </si>
  <si>
    <t>Elderiny</t>
  </si>
  <si>
    <t>Seifeldin</t>
  </si>
  <si>
    <t>seefeldreeny</t>
  </si>
  <si>
    <t>Elhusseiny</t>
  </si>
  <si>
    <t>Maysoon</t>
  </si>
  <si>
    <t>maysoon_elhusseiny</t>
  </si>
  <si>
    <t>Elkhouly</t>
  </si>
  <si>
    <t>Adham</t>
  </si>
  <si>
    <t>adham_elkhouly</t>
  </si>
  <si>
    <t>Elmestekawy</t>
  </si>
  <si>
    <t>Mohamed</t>
  </si>
  <si>
    <t>mohamedsamer</t>
  </si>
  <si>
    <t>Elshablangy</t>
  </si>
  <si>
    <t>Mahmoud</t>
  </si>
  <si>
    <t>elshablangy</t>
  </si>
  <si>
    <t>Elzoghby</t>
  </si>
  <si>
    <t>Rowan</t>
  </si>
  <si>
    <t>rowanelz</t>
  </si>
  <si>
    <t>Fanous</t>
  </si>
  <si>
    <t>Catherine</t>
  </si>
  <si>
    <t>catherinefanous</t>
  </si>
  <si>
    <t>Ghoneim</t>
  </si>
  <si>
    <t>Youssef</t>
  </si>
  <si>
    <t>youssefghoneim</t>
  </si>
  <si>
    <t>Haiba</t>
  </si>
  <si>
    <t>Ola</t>
  </si>
  <si>
    <t>olahaiba</t>
  </si>
  <si>
    <t>Hosny</t>
  </si>
  <si>
    <t>Ahmed</t>
  </si>
  <si>
    <t>ahmedhosny</t>
  </si>
  <si>
    <t>Khattab</t>
  </si>
  <si>
    <t>Omar</t>
  </si>
  <si>
    <t>omarkhattab</t>
  </si>
  <si>
    <t>Labib</t>
  </si>
  <si>
    <t>Laila</t>
  </si>
  <si>
    <t>lailalabib</t>
  </si>
  <si>
    <t>Lotfy</t>
  </si>
  <si>
    <t>Abdullah</t>
  </si>
  <si>
    <t>abdullahy.lotfy</t>
  </si>
  <si>
    <t>adhamkhussein</t>
  </si>
  <si>
    <t>Mansour</t>
  </si>
  <si>
    <t>Seif El Din</t>
  </si>
  <si>
    <t>seifeldinmansour</t>
  </si>
  <si>
    <t>Abdelrahman</t>
  </si>
  <si>
    <t>abdelrahmantaha</t>
  </si>
  <si>
    <t>Basant</t>
  </si>
  <si>
    <t>basantmohamed</t>
  </si>
  <si>
    <t>Tarek</t>
  </si>
  <si>
    <t>tarek.amgad</t>
  </si>
  <si>
    <t>Moussa</t>
  </si>
  <si>
    <t>akmoussa</t>
  </si>
  <si>
    <t>Rofail</t>
  </si>
  <si>
    <t>Danny</t>
  </si>
  <si>
    <t>dannyrofail</t>
  </si>
  <si>
    <t>Sadek</t>
  </si>
  <si>
    <t>Amr</t>
  </si>
  <si>
    <t>amrsadekk</t>
  </si>
  <si>
    <t>Shalaby</t>
  </si>
  <si>
    <t>ahmed98</t>
  </si>
  <si>
    <t>Shalan</t>
  </si>
  <si>
    <t>mohamed_shalan</t>
  </si>
  <si>
    <t>Tolba</t>
  </si>
  <si>
    <t>Massa</t>
  </si>
  <si>
    <t>massa</t>
  </si>
  <si>
    <t>Zaki</t>
  </si>
  <si>
    <t>Mira</t>
  </si>
  <si>
    <t>miraezaki</t>
  </si>
  <si>
    <t>Zamel</t>
  </si>
  <si>
    <t>mzamel</t>
  </si>
  <si>
    <t>Quiz 1 (10)</t>
  </si>
  <si>
    <t>Quiz 2 (10)</t>
  </si>
  <si>
    <t>HW 1 (10)</t>
  </si>
  <si>
    <t>Quiz 3 (10)</t>
  </si>
  <si>
    <t>Quiz 4 (10)</t>
  </si>
  <si>
    <t>HW 2 (10)</t>
  </si>
  <si>
    <t>Quiz 5 (10)</t>
  </si>
  <si>
    <t>Quiz 6 (10)</t>
  </si>
  <si>
    <t>HW 3 (10)</t>
  </si>
  <si>
    <t>Quiz 7 (10)</t>
  </si>
  <si>
    <t>Proj. 2 (10)</t>
  </si>
  <si>
    <t>Quiz 8 (10)</t>
  </si>
  <si>
    <t>HW 4 (10)</t>
  </si>
  <si>
    <t>Quiz 9 (10)</t>
  </si>
  <si>
    <t>Quiz 10 (10)</t>
  </si>
  <si>
    <t>HW 5 (10)</t>
  </si>
  <si>
    <t xml:space="preserve">MidTerm 3 (20) </t>
  </si>
  <si>
    <t xml:space="preserve">    </t>
  </si>
  <si>
    <t xml:space="preserve">Average of four HWs  (OUT of 10) </t>
  </si>
  <si>
    <t xml:space="preserve">Average of two Projects (OUT of 10) </t>
  </si>
  <si>
    <t>Proj. 1(10)</t>
  </si>
  <si>
    <t xml:space="preserve">Average of best 8 Quizzes (OUT OF 10) </t>
  </si>
  <si>
    <t xml:space="preserve">Weighted Average of three MidTerms (20%, 17% and 13%) (OUT of 50) </t>
  </si>
  <si>
    <t xml:space="preserve">Midterm1 (20) </t>
  </si>
  <si>
    <t>Midterm II (20)</t>
  </si>
  <si>
    <t xml:space="preserve">Final out of 25 </t>
  </si>
  <si>
    <t xml:space="preserve">Total out of 105 </t>
  </si>
  <si>
    <t xml:space="preserve">Letter Grade </t>
  </si>
  <si>
    <t>SUM OUT of 80</t>
  </si>
  <si>
    <t>A</t>
  </si>
  <si>
    <t>C</t>
  </si>
  <si>
    <t>B</t>
  </si>
  <si>
    <t>A-</t>
  </si>
  <si>
    <t>B-</t>
  </si>
  <si>
    <t>B+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</si>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</sst>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6" fillId="38" borderId="22" xfId="0" applyFont="1" applyFill="1" applyBorder="1" applyAlignment="1">
      <alignment horizontal="center" vertical="center"/>
    </xf>
    <xf numFmtId="0" fontId="16" fillId="37" borderId="12" xfId="0" applyFont="1" applyFill="1" applyBorder="1" applyAlignment="1">
      <alignment horizontal="center" vertical="center"/>
    </xf>
    <xf numFmtId="0" fontId="16" fillId="37" borderId="13" xfId="0" applyFont="1" applyFill="1" applyBorder="1" applyAlignment="1">
      <alignment horizontal="center" vertical="center"/>
    </xf>
    <xf numFmtId="0" fontId="16" fillId="37" borderId="20" xfId="0" applyFont="1" applyFill="1" applyBorder="1" applyAlignment="1">
      <alignment horizontal="center" vertical="center"/>
    </xf>
    <xf numFmtId="0" fontId="16" fillId="38" borderId="25" xfId="0" applyFon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0" fontId="16" fillId="36" borderId="20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4" borderId="2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16" fillId="38" borderId="11" xfId="0" applyFont="1" applyFill="1" applyBorder="1" applyAlignment="1">
      <alignment horizontal="center" vertical="center"/>
    </xf>
    <xf numFmtId="164" fontId="16" fillId="39" borderId="12" xfId="0" applyNumberFormat="1" applyFont="1" applyFill="1" applyBorder="1" applyAlignment="1">
      <alignment horizontal="center" vertical="center"/>
    </xf>
    <xf numFmtId="0" fontId="16" fillId="39" borderId="14" xfId="0" applyFont="1" applyFill="1" applyBorder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34" borderId="16" xfId="0" applyFont="1" applyFill="1" applyBorder="1" applyAlignment="1">
      <alignment horizontal="center" vertical="center"/>
    </xf>
    <xf numFmtId="0" fontId="16" fillId="39" borderId="16" xfId="0" applyFont="1" applyFill="1" applyBorder="1" applyAlignment="1">
      <alignment horizontal="center" vertical="center"/>
    </xf>
    <xf numFmtId="0" fontId="16" fillId="40" borderId="16" xfId="0" applyFont="1" applyFill="1" applyBorder="1" applyAlignment="1">
      <alignment horizontal="center" vertical="center"/>
    </xf>
    <xf numFmtId="0" fontId="16" fillId="41" borderId="16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164" fontId="16" fillId="34" borderId="15" xfId="0" applyNumberFormat="1" applyFont="1" applyFill="1" applyBorder="1" applyAlignment="1">
      <alignment horizontal="center" vertical="center"/>
    </xf>
    <xf numFmtId="164" fontId="16" fillId="39" borderId="15" xfId="0" applyNumberFormat="1" applyFont="1" applyFill="1" applyBorder="1" applyAlignment="1">
      <alignment horizontal="center" vertical="center"/>
    </xf>
    <xf numFmtId="164" fontId="16" fillId="40" borderId="15" xfId="0" applyNumberFormat="1" applyFont="1" applyFill="1" applyBorder="1" applyAlignment="1">
      <alignment horizontal="center" vertical="center"/>
    </xf>
    <xf numFmtId="164" fontId="16" fillId="41" borderId="15" xfId="0" applyNumberFormat="1" applyFont="1" applyFill="1" applyBorder="1" applyAlignment="1">
      <alignment horizontal="center" vertical="center"/>
    </xf>
    <xf numFmtId="164" fontId="16" fillId="0" borderId="17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385280</xdr:colOff>
      <xdr:row>8</xdr:row>
      <xdr:rowOff>128427</xdr:rowOff>
    </xdr:from>
    <xdr:to>
      <xdr:col>50</xdr:col>
      <xdr:colOff>252710</xdr:colOff>
      <xdr:row>27</xdr:row>
      <xdr:rowOff>13455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70AF3C-679C-4BF5-A060-C912AB511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66044" y="1575371"/>
          <a:ext cx="9867610" cy="3121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topLeftCell="AB1" zoomScale="89" zoomScaleNormal="89" workbookViewId="0">
      <selection activeCell="AE8" sqref="AE8"/>
    </sheetView>
  </sheetViews>
  <sheetFormatPr defaultColWidth="9.109375" defaultRowHeight="14.4" x14ac:dyDescent="0.3"/>
  <cols>
    <col min="1" max="1" width="9.109375" style="2"/>
    <col min="2" max="2" width="22" style="2" hidden="1" customWidth="1"/>
    <col min="3" max="3" width="13.77734375" style="2" hidden="1" customWidth="1"/>
    <col min="4" max="4" width="18.33203125" style="2" hidden="1" customWidth="1"/>
    <col min="5" max="5" width="11.88671875" style="2" customWidth="1"/>
    <col min="6" max="7" width="9.21875" style="2" customWidth="1"/>
    <col min="8" max="9" width="9.77734375" style="2" customWidth="1"/>
    <col min="10" max="14" width="9.21875" style="2" customWidth="1"/>
    <col min="15" max="15" width="10.21875" style="2" customWidth="1"/>
    <col min="16" max="16" width="32.5546875" style="2" customWidth="1"/>
    <col min="17" max="21" width="9.21875" style="2" customWidth="1"/>
    <col min="22" max="22" width="30.33203125" style="2" customWidth="1"/>
    <col min="23" max="23" width="9.77734375" style="2" customWidth="1"/>
    <col min="24" max="24" width="10.33203125" style="2" customWidth="1"/>
    <col min="25" max="25" width="33.6640625" style="2" customWidth="1"/>
    <col min="26" max="26" width="13.6640625" style="2" customWidth="1"/>
    <col min="27" max="27" width="13.77734375" style="2" customWidth="1"/>
    <col min="28" max="28" width="14.44140625" style="2" customWidth="1"/>
    <col min="29" max="29" width="62.77734375" style="2" customWidth="1"/>
    <col min="30" max="30" width="14" style="2" customWidth="1"/>
    <col min="31" max="31" width="13.21875" style="2" customWidth="1"/>
    <col min="32" max="32" width="14.6640625" style="41" customWidth="1"/>
    <col min="33" max="33" width="11.6640625" style="2" bestFit="1" customWidth="1"/>
    <col min="34" max="16384" width="9.109375" style="2"/>
  </cols>
  <sheetData>
    <row r="1" spans="1:35" x14ac:dyDescent="0.3">
      <c r="B1" s="36" t="s">
        <v>0</v>
      </c>
      <c r="C1" s="37" t="s">
        <v>1</v>
      </c>
      <c r="D1" s="37" t="s">
        <v>2</v>
      </c>
      <c r="E1" s="38" t="s">
        <v>3</v>
      </c>
      <c r="F1" s="36" t="s">
        <v>82</v>
      </c>
      <c r="G1" s="37" t="s">
        <v>83</v>
      </c>
      <c r="H1" s="37" t="s">
        <v>85</v>
      </c>
      <c r="I1" s="37" t="s">
        <v>86</v>
      </c>
      <c r="J1" s="37" t="s">
        <v>88</v>
      </c>
      <c r="K1" s="37" t="s">
        <v>89</v>
      </c>
      <c r="L1" s="37" t="s">
        <v>91</v>
      </c>
      <c r="M1" s="37" t="s">
        <v>93</v>
      </c>
      <c r="N1" s="37" t="s">
        <v>95</v>
      </c>
      <c r="O1" s="38" t="s">
        <v>96</v>
      </c>
      <c r="P1" s="26" t="s">
        <v>103</v>
      </c>
      <c r="Q1" s="33" t="s">
        <v>84</v>
      </c>
      <c r="R1" s="34" t="s">
        <v>87</v>
      </c>
      <c r="S1" s="34" t="s">
        <v>90</v>
      </c>
      <c r="T1" s="34" t="s">
        <v>94</v>
      </c>
      <c r="U1" s="35" t="s">
        <v>97</v>
      </c>
      <c r="V1" s="30" t="s">
        <v>100</v>
      </c>
      <c r="W1" s="31" t="s">
        <v>102</v>
      </c>
      <c r="X1" s="32" t="s">
        <v>92</v>
      </c>
      <c r="Y1" s="30" t="s">
        <v>101</v>
      </c>
      <c r="Z1" s="27" t="s">
        <v>105</v>
      </c>
      <c r="AA1" s="28" t="s">
        <v>106</v>
      </c>
      <c r="AB1" s="29" t="s">
        <v>98</v>
      </c>
      <c r="AC1" s="30" t="s">
        <v>104</v>
      </c>
      <c r="AD1" s="42" t="s">
        <v>110</v>
      </c>
      <c r="AE1" s="43" t="s">
        <v>107</v>
      </c>
      <c r="AF1" s="44" t="s">
        <v>108</v>
      </c>
      <c r="AG1" s="45" t="s">
        <v>109</v>
      </c>
      <c r="AH1" s="47" t="s">
        <v>111</v>
      </c>
      <c r="AI1" s="48">
        <v>9</v>
      </c>
    </row>
    <row r="2" spans="1:35" x14ac:dyDescent="0.3">
      <c r="A2" s="2">
        <v>1</v>
      </c>
      <c r="B2" s="9" t="s">
        <v>4</v>
      </c>
      <c r="C2" s="1" t="s">
        <v>5</v>
      </c>
      <c r="D2" s="1" t="s">
        <v>6</v>
      </c>
      <c r="E2" s="13">
        <v>900192688</v>
      </c>
      <c r="F2" s="9">
        <v>10</v>
      </c>
      <c r="G2" s="1">
        <v>8</v>
      </c>
      <c r="H2" s="1">
        <v>10</v>
      </c>
      <c r="I2" s="3">
        <v>10</v>
      </c>
      <c r="J2" s="1">
        <v>10</v>
      </c>
      <c r="K2" s="1">
        <v>10</v>
      </c>
      <c r="L2" s="1">
        <v>7</v>
      </c>
      <c r="M2" s="1">
        <v>10</v>
      </c>
      <c r="N2" s="1">
        <v>10</v>
      </c>
      <c r="O2" s="10">
        <v>10</v>
      </c>
      <c r="P2" s="20">
        <f>(LARGE(F2:O2,1) +LARGE(F2:O2,2) +LARGE(F2:O2,3) +LARGE(F2:O2,4) +LARGE(F2:O2,5) +LARGE(F2:O2,6) +LARGE(F2:O2,7) +LARGE(F2:O2,8))/8</f>
        <v>10</v>
      </c>
      <c r="Q2" s="9">
        <v>5</v>
      </c>
      <c r="R2" s="1">
        <v>9.5</v>
      </c>
      <c r="S2" s="1">
        <v>9</v>
      </c>
      <c r="T2" s="1">
        <v>9.5</v>
      </c>
      <c r="U2" s="7">
        <v>10</v>
      </c>
      <c r="V2" s="22">
        <f>SUM(Q2:U2)/4</f>
        <v>10.75</v>
      </c>
      <c r="W2" s="9">
        <v>5</v>
      </c>
      <c r="X2" s="7">
        <v>8</v>
      </c>
      <c r="Y2" s="24">
        <f>(W2+X2)/2</f>
        <v>6.5</v>
      </c>
      <c r="Z2" s="9">
        <v>7</v>
      </c>
      <c r="AA2" s="1">
        <v>8</v>
      </c>
      <c r="AB2" s="7">
        <v>9</v>
      </c>
      <c r="AC2" s="24">
        <f>(0.2*LARGE(Z2:AB2,1) +0.17* LARGE(Z2:AB2,2) +0.13*LARGE(Z2:AB2,3))*5</f>
        <v>20.350000000000001</v>
      </c>
      <c r="AD2" s="1">
        <f>P2+V2+Y2+AC2</f>
        <v>47.6</v>
      </c>
      <c r="AE2" s="7">
        <v>15.5</v>
      </c>
      <c r="AF2" s="57">
        <f>SUM(AD2:AE2)</f>
        <v>63.1</v>
      </c>
      <c r="AG2" s="51" t="s">
        <v>112</v>
      </c>
      <c r="AH2" s="49" t="s">
        <v>114</v>
      </c>
      <c r="AI2" s="39">
        <v>4</v>
      </c>
    </row>
    <row r="3" spans="1:35" x14ac:dyDescent="0.3">
      <c r="A3" s="2">
        <v>2</v>
      </c>
      <c r="B3" s="9" t="s">
        <v>7</v>
      </c>
      <c r="C3" s="1" t="s">
        <v>8</v>
      </c>
      <c r="D3" s="1" t="s">
        <v>9</v>
      </c>
      <c r="E3" s="13">
        <v>900184102</v>
      </c>
      <c r="F3" s="9">
        <v>9</v>
      </c>
      <c r="G3" s="1">
        <v>9</v>
      </c>
      <c r="H3" s="1">
        <v>10</v>
      </c>
      <c r="I3" s="3">
        <v>6</v>
      </c>
      <c r="J3" s="1">
        <v>9</v>
      </c>
      <c r="K3" s="1">
        <v>10</v>
      </c>
      <c r="L3" s="1">
        <v>10</v>
      </c>
      <c r="M3" s="1">
        <v>10</v>
      </c>
      <c r="N3" s="1">
        <v>5</v>
      </c>
      <c r="O3" s="10">
        <v>9</v>
      </c>
      <c r="P3" s="20">
        <f t="shared" ref="P3:P29" si="0">(LARGE(F3:O3,1) +LARGE(F3:O3,2) +LARGE(F3:O3,3) +LARGE(F3:O3,4) +LARGE(F3:O3,5) +LARGE(F3:O3,6) +LARGE(F3:O3,7) +LARGE(F3:O3,8))/8</f>
        <v>9.5</v>
      </c>
      <c r="Q3" s="9">
        <v>10</v>
      </c>
      <c r="R3" s="1">
        <v>9</v>
      </c>
      <c r="S3" s="1">
        <v>9</v>
      </c>
      <c r="T3" s="1">
        <v>8.5</v>
      </c>
      <c r="U3" s="7">
        <v>9.5</v>
      </c>
      <c r="V3" s="22">
        <f t="shared" ref="V3:V30" si="1">SUM(Q3:U3)/4</f>
        <v>11.5</v>
      </c>
      <c r="W3" s="9">
        <v>10</v>
      </c>
      <c r="X3" s="7">
        <v>10</v>
      </c>
      <c r="Y3" s="24">
        <f t="shared" ref="Y3:Y30" si="2">(W3+X3)/2</f>
        <v>10</v>
      </c>
      <c r="Z3" s="9">
        <v>14.5</v>
      </c>
      <c r="AA3" s="1">
        <v>10.5</v>
      </c>
      <c r="AB3" s="7">
        <v>12.5</v>
      </c>
      <c r="AC3" s="24">
        <f t="shared" ref="AC3:AC30" si="3">(0.2*LARGE(Z3:AB3,1) +0.17* LARGE(Z3:AB3,2) +0.13*LARGE(Z3:AB3,3))*5</f>
        <v>31.950000000000003</v>
      </c>
      <c r="AD3" s="1">
        <f t="shared" ref="AD3:AD30" si="4">P3+V3+Y3+AC3</f>
        <v>62.95</v>
      </c>
      <c r="AE3" s="7">
        <v>16</v>
      </c>
      <c r="AF3" s="58">
        <f t="shared" ref="AF3:AF30" si="5">SUM(AD3:AE3)</f>
        <v>78.95</v>
      </c>
      <c r="AG3" s="52" t="s">
        <v>113</v>
      </c>
      <c r="AH3" s="49" t="s">
        <v>116</v>
      </c>
      <c r="AI3" s="39">
        <v>5</v>
      </c>
    </row>
    <row r="4" spans="1:35" x14ac:dyDescent="0.3">
      <c r="A4" s="2">
        <v>3</v>
      </c>
      <c r="B4" s="9" t="s">
        <v>10</v>
      </c>
      <c r="C4" s="1" t="s">
        <v>11</v>
      </c>
      <c r="D4" s="1" t="s">
        <v>12</v>
      </c>
      <c r="E4" s="13">
        <v>900184136</v>
      </c>
      <c r="F4" s="9">
        <v>9</v>
      </c>
      <c r="G4" s="1">
        <v>9</v>
      </c>
      <c r="H4" s="1">
        <v>10</v>
      </c>
      <c r="I4" s="3">
        <v>6</v>
      </c>
      <c r="J4" s="1">
        <v>10</v>
      </c>
      <c r="K4" s="1">
        <v>10</v>
      </c>
      <c r="L4" s="1">
        <v>10</v>
      </c>
      <c r="M4" s="1">
        <v>10</v>
      </c>
      <c r="N4" s="1">
        <v>9</v>
      </c>
      <c r="O4" s="10">
        <v>10</v>
      </c>
      <c r="P4" s="20">
        <f t="shared" si="0"/>
        <v>9.75</v>
      </c>
      <c r="Q4" s="9">
        <v>10</v>
      </c>
      <c r="R4" s="1">
        <v>10</v>
      </c>
      <c r="S4" s="1">
        <v>9.5</v>
      </c>
      <c r="T4" s="1">
        <v>9.5</v>
      </c>
      <c r="U4" s="7">
        <v>9.5</v>
      </c>
      <c r="V4" s="22">
        <f t="shared" si="1"/>
        <v>12.125</v>
      </c>
      <c r="W4" s="9">
        <v>10</v>
      </c>
      <c r="X4" s="7">
        <v>10</v>
      </c>
      <c r="Y4" s="24">
        <f t="shared" si="2"/>
        <v>10</v>
      </c>
      <c r="Z4" s="9">
        <v>17</v>
      </c>
      <c r="AA4" s="1">
        <v>11</v>
      </c>
      <c r="AB4" s="7">
        <v>13</v>
      </c>
      <c r="AC4" s="24">
        <f t="shared" si="3"/>
        <v>35.200000000000003</v>
      </c>
      <c r="AD4" s="1">
        <f t="shared" si="4"/>
        <v>67.075000000000003</v>
      </c>
      <c r="AE4" s="7">
        <v>18</v>
      </c>
      <c r="AF4" s="57">
        <f t="shared" si="5"/>
        <v>85.075000000000003</v>
      </c>
      <c r="AG4" s="51" t="s">
        <v>114</v>
      </c>
      <c r="AH4" s="49" t="s">
        <v>113</v>
      </c>
      <c r="AI4" s="39">
        <v>4</v>
      </c>
    </row>
    <row r="5" spans="1:35" x14ac:dyDescent="0.3">
      <c r="A5" s="2">
        <v>4</v>
      </c>
      <c r="B5" s="9" t="s">
        <v>13</v>
      </c>
      <c r="C5" s="1" t="s">
        <v>14</v>
      </c>
      <c r="D5" s="1" t="s">
        <v>15</v>
      </c>
      <c r="E5" s="13">
        <v>900184069</v>
      </c>
      <c r="F5" s="9">
        <v>10</v>
      </c>
      <c r="G5" s="1">
        <v>7</v>
      </c>
      <c r="H5" s="1">
        <v>10</v>
      </c>
      <c r="I5" s="3">
        <v>10</v>
      </c>
      <c r="J5" s="1">
        <v>10</v>
      </c>
      <c r="K5" s="1">
        <v>10</v>
      </c>
      <c r="L5" s="1">
        <v>10</v>
      </c>
      <c r="M5" s="1">
        <v>10</v>
      </c>
      <c r="N5" s="1">
        <v>0</v>
      </c>
      <c r="O5" s="10">
        <v>10</v>
      </c>
      <c r="P5" s="20">
        <f t="shared" si="0"/>
        <v>10</v>
      </c>
      <c r="Q5" s="9">
        <v>10</v>
      </c>
      <c r="R5" s="1">
        <v>9.5</v>
      </c>
      <c r="S5" s="1">
        <v>9</v>
      </c>
      <c r="T5" s="1">
        <v>10</v>
      </c>
      <c r="U5" s="7">
        <v>9.5</v>
      </c>
      <c r="V5" s="22">
        <f t="shared" si="1"/>
        <v>12</v>
      </c>
      <c r="W5" s="9">
        <v>10</v>
      </c>
      <c r="X5" s="7">
        <v>10</v>
      </c>
      <c r="Y5" s="24">
        <f t="shared" si="2"/>
        <v>10</v>
      </c>
      <c r="Z5" s="9">
        <v>18</v>
      </c>
      <c r="AA5" s="1">
        <v>19.5</v>
      </c>
      <c r="AB5" s="7">
        <v>13.5</v>
      </c>
      <c r="AC5" s="24">
        <f t="shared" si="3"/>
        <v>43.57500000000001</v>
      </c>
      <c r="AD5" s="1">
        <f t="shared" si="4"/>
        <v>75.575000000000017</v>
      </c>
      <c r="AE5" s="7">
        <v>18</v>
      </c>
      <c r="AF5" s="59">
        <f t="shared" si="5"/>
        <v>93.575000000000017</v>
      </c>
      <c r="AG5" s="53" t="s">
        <v>111</v>
      </c>
      <c r="AH5" s="49" t="s">
        <v>115</v>
      </c>
      <c r="AI5" s="39">
        <v>3</v>
      </c>
    </row>
    <row r="6" spans="1:35" x14ac:dyDescent="0.3">
      <c r="A6" s="2">
        <v>5</v>
      </c>
      <c r="B6" s="9" t="s">
        <v>16</v>
      </c>
      <c r="C6" s="1" t="s">
        <v>17</v>
      </c>
      <c r="D6" s="1" t="s">
        <v>18</v>
      </c>
      <c r="E6" s="13">
        <v>900170361</v>
      </c>
      <c r="F6" s="9">
        <v>8</v>
      </c>
      <c r="G6" s="1">
        <v>9</v>
      </c>
      <c r="H6" s="1">
        <v>9</v>
      </c>
      <c r="I6" s="3">
        <v>10</v>
      </c>
      <c r="J6" s="1">
        <v>10</v>
      </c>
      <c r="K6" s="1">
        <v>9</v>
      </c>
      <c r="L6" s="1">
        <v>10</v>
      </c>
      <c r="M6" s="1">
        <v>10</v>
      </c>
      <c r="N6" s="1">
        <v>10</v>
      </c>
      <c r="O6" s="10">
        <v>4</v>
      </c>
      <c r="P6" s="20">
        <f t="shared" si="0"/>
        <v>9.625</v>
      </c>
      <c r="Q6" s="9">
        <v>8</v>
      </c>
      <c r="R6" s="1">
        <v>8.5</v>
      </c>
      <c r="S6" s="1">
        <v>9.5</v>
      </c>
      <c r="T6" s="1">
        <v>7</v>
      </c>
      <c r="U6" s="7">
        <v>10</v>
      </c>
      <c r="V6" s="22">
        <f t="shared" si="1"/>
        <v>10.75</v>
      </c>
      <c r="W6" s="9">
        <v>10</v>
      </c>
      <c r="X6" s="7">
        <v>10</v>
      </c>
      <c r="Y6" s="24">
        <f t="shared" si="2"/>
        <v>10</v>
      </c>
      <c r="Z6" s="9">
        <v>10</v>
      </c>
      <c r="AA6" s="1">
        <v>8.5</v>
      </c>
      <c r="AB6" s="7">
        <v>12.5</v>
      </c>
      <c r="AC6" s="24">
        <f t="shared" si="3"/>
        <v>26.524999999999999</v>
      </c>
      <c r="AD6" s="1">
        <f t="shared" si="4"/>
        <v>56.9</v>
      </c>
      <c r="AE6" s="7">
        <v>14.5</v>
      </c>
      <c r="AF6" s="60">
        <f t="shared" si="5"/>
        <v>71.400000000000006</v>
      </c>
      <c r="AG6" s="54" t="s">
        <v>115</v>
      </c>
      <c r="AH6" s="49" t="s">
        <v>117</v>
      </c>
      <c r="AI6" s="39">
        <v>1</v>
      </c>
    </row>
    <row r="7" spans="1:35" x14ac:dyDescent="0.3">
      <c r="A7" s="2">
        <v>6</v>
      </c>
      <c r="B7" s="9" t="s">
        <v>19</v>
      </c>
      <c r="C7" s="1" t="s">
        <v>20</v>
      </c>
      <c r="D7" s="1" t="s">
        <v>21</v>
      </c>
      <c r="E7" s="13">
        <v>900171543</v>
      </c>
      <c r="F7" s="9">
        <v>10</v>
      </c>
      <c r="G7" s="1">
        <v>9</v>
      </c>
      <c r="H7" s="1">
        <v>10</v>
      </c>
      <c r="I7" s="3">
        <v>7</v>
      </c>
      <c r="J7" s="1">
        <v>10</v>
      </c>
      <c r="K7" s="1">
        <v>10</v>
      </c>
      <c r="L7" s="1">
        <v>10</v>
      </c>
      <c r="M7" s="1">
        <v>10</v>
      </c>
      <c r="N7" s="1">
        <v>9</v>
      </c>
      <c r="O7" s="10">
        <v>10</v>
      </c>
      <c r="P7" s="20">
        <f t="shared" si="0"/>
        <v>9.875</v>
      </c>
      <c r="Q7" s="9">
        <v>10</v>
      </c>
      <c r="R7" s="1">
        <v>10</v>
      </c>
      <c r="S7" s="1">
        <v>9.5</v>
      </c>
      <c r="T7" s="1">
        <v>10</v>
      </c>
      <c r="U7" s="7">
        <v>10</v>
      </c>
      <c r="V7" s="22">
        <f t="shared" si="1"/>
        <v>12.375</v>
      </c>
      <c r="W7" s="9">
        <v>10</v>
      </c>
      <c r="X7" s="7">
        <v>10</v>
      </c>
      <c r="Y7" s="24">
        <f t="shared" si="2"/>
        <v>10</v>
      </c>
      <c r="Z7" s="9">
        <v>17</v>
      </c>
      <c r="AA7" s="1">
        <v>10</v>
      </c>
      <c r="AB7" s="7">
        <v>20</v>
      </c>
      <c r="AC7" s="24">
        <f t="shared" si="3"/>
        <v>40.950000000000003</v>
      </c>
      <c r="AD7" s="1">
        <f t="shared" si="4"/>
        <v>73.2</v>
      </c>
      <c r="AE7" s="7">
        <v>20.5</v>
      </c>
      <c r="AF7" s="59">
        <f t="shared" si="5"/>
        <v>93.7</v>
      </c>
      <c r="AG7" s="53" t="s">
        <v>111</v>
      </c>
      <c r="AH7" s="49" t="s">
        <v>112</v>
      </c>
      <c r="AI7" s="39">
        <v>2</v>
      </c>
    </row>
    <row r="8" spans="1:35" ht="15" thickBot="1" x14ac:dyDescent="0.35">
      <c r="A8" s="2">
        <v>7</v>
      </c>
      <c r="B8" s="9" t="s">
        <v>22</v>
      </c>
      <c r="C8" s="1" t="s">
        <v>23</v>
      </c>
      <c r="D8" s="1" t="s">
        <v>24</v>
      </c>
      <c r="E8" s="13">
        <v>900182603</v>
      </c>
      <c r="F8" s="9">
        <v>10</v>
      </c>
      <c r="G8" s="1">
        <v>9</v>
      </c>
      <c r="H8" s="1">
        <v>10</v>
      </c>
      <c r="I8" s="3">
        <v>10</v>
      </c>
      <c r="J8" s="1">
        <v>10</v>
      </c>
      <c r="K8" s="1">
        <v>10</v>
      </c>
      <c r="L8" s="1">
        <v>10</v>
      </c>
      <c r="M8" s="1">
        <v>10</v>
      </c>
      <c r="N8" s="1">
        <v>0</v>
      </c>
      <c r="O8" s="10">
        <v>10</v>
      </c>
      <c r="P8" s="20">
        <f t="shared" si="0"/>
        <v>10</v>
      </c>
      <c r="Q8" s="9">
        <v>10</v>
      </c>
      <c r="R8" s="1">
        <v>8.5</v>
      </c>
      <c r="S8" s="1">
        <v>9</v>
      </c>
      <c r="T8" s="1">
        <v>8</v>
      </c>
      <c r="U8" s="7">
        <v>9</v>
      </c>
      <c r="V8" s="22">
        <f t="shared" si="1"/>
        <v>11.125</v>
      </c>
      <c r="W8" s="9">
        <v>10</v>
      </c>
      <c r="X8" s="7">
        <v>10</v>
      </c>
      <c r="Y8" s="24">
        <f t="shared" si="2"/>
        <v>10</v>
      </c>
      <c r="Z8" s="9">
        <v>14.5</v>
      </c>
      <c r="AA8" s="1">
        <v>11.5</v>
      </c>
      <c r="AB8" s="7">
        <v>12</v>
      </c>
      <c r="AC8" s="24">
        <f t="shared" si="3"/>
        <v>32.175000000000004</v>
      </c>
      <c r="AD8" s="1">
        <f t="shared" si="4"/>
        <v>63.300000000000004</v>
      </c>
      <c r="AE8" s="7">
        <v>20.5</v>
      </c>
      <c r="AF8" s="61">
        <f t="shared" si="5"/>
        <v>83.800000000000011</v>
      </c>
      <c r="AG8" s="55" t="s">
        <v>116</v>
      </c>
      <c r="AH8" s="50"/>
      <c r="AI8" s="40">
        <f>SUM(AI1:AI7)</f>
        <v>28</v>
      </c>
    </row>
    <row r="9" spans="1:35" x14ac:dyDescent="0.3">
      <c r="A9" s="2">
        <v>8</v>
      </c>
      <c r="B9" s="9" t="s">
        <v>25</v>
      </c>
      <c r="C9" s="1" t="s">
        <v>26</v>
      </c>
      <c r="D9" s="1" t="s">
        <v>27</v>
      </c>
      <c r="E9" s="13">
        <v>900192592</v>
      </c>
      <c r="F9" s="9">
        <v>10</v>
      </c>
      <c r="G9" s="1">
        <v>10</v>
      </c>
      <c r="H9" s="1">
        <v>10</v>
      </c>
      <c r="I9" s="3">
        <v>10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0">
        <v>10</v>
      </c>
      <c r="P9" s="20">
        <f t="shared" si="0"/>
        <v>10</v>
      </c>
      <c r="Q9" s="9">
        <v>10</v>
      </c>
      <c r="R9" s="1">
        <v>9.5</v>
      </c>
      <c r="S9" s="1">
        <v>9</v>
      </c>
      <c r="T9" s="1">
        <v>10</v>
      </c>
      <c r="U9" s="7">
        <v>10</v>
      </c>
      <c r="V9" s="22">
        <f t="shared" si="1"/>
        <v>12.125</v>
      </c>
      <c r="W9" s="9">
        <v>10</v>
      </c>
      <c r="X9" s="7">
        <v>10</v>
      </c>
      <c r="Y9" s="24">
        <f t="shared" si="2"/>
        <v>10</v>
      </c>
      <c r="Z9" s="9">
        <v>17.5</v>
      </c>
      <c r="AA9" s="1">
        <v>16</v>
      </c>
      <c r="AB9" s="7">
        <v>14.5</v>
      </c>
      <c r="AC9" s="24">
        <f t="shared" si="3"/>
        <v>40.525000000000006</v>
      </c>
      <c r="AD9" s="1">
        <f t="shared" si="4"/>
        <v>72.650000000000006</v>
      </c>
      <c r="AE9" s="7">
        <v>21</v>
      </c>
      <c r="AF9" s="59">
        <f t="shared" si="5"/>
        <v>93.65</v>
      </c>
      <c r="AG9" s="53" t="s">
        <v>111</v>
      </c>
    </row>
    <row r="10" spans="1:35" x14ac:dyDescent="0.3">
      <c r="A10" s="2">
        <v>9</v>
      </c>
      <c r="B10" s="9" t="s">
        <v>28</v>
      </c>
      <c r="C10" s="1" t="s">
        <v>29</v>
      </c>
      <c r="D10" s="1" t="s">
        <v>30</v>
      </c>
      <c r="E10" s="13">
        <v>900192716</v>
      </c>
      <c r="F10" s="9">
        <v>9</v>
      </c>
      <c r="G10" s="1">
        <v>10</v>
      </c>
      <c r="H10" s="1">
        <v>10</v>
      </c>
      <c r="I10" s="3">
        <v>10</v>
      </c>
      <c r="J10" s="1">
        <v>10</v>
      </c>
      <c r="K10" s="1">
        <v>10</v>
      </c>
      <c r="L10" s="1">
        <v>9</v>
      </c>
      <c r="M10" s="1">
        <v>10</v>
      </c>
      <c r="N10" s="1">
        <v>10</v>
      </c>
      <c r="O10" s="10">
        <v>10</v>
      </c>
      <c r="P10" s="20">
        <f t="shared" si="0"/>
        <v>10</v>
      </c>
      <c r="Q10" s="9">
        <v>5</v>
      </c>
      <c r="R10" s="1">
        <v>9.5</v>
      </c>
      <c r="S10" s="1">
        <v>9.5</v>
      </c>
      <c r="T10" s="1">
        <v>9.5</v>
      </c>
      <c r="U10" s="7">
        <v>10</v>
      </c>
      <c r="V10" s="22">
        <f t="shared" si="1"/>
        <v>10.875</v>
      </c>
      <c r="W10" s="9">
        <v>5</v>
      </c>
      <c r="X10" s="7">
        <v>8</v>
      </c>
      <c r="Y10" s="24">
        <f t="shared" si="2"/>
        <v>6.5</v>
      </c>
      <c r="Z10" s="9">
        <v>5.5</v>
      </c>
      <c r="AA10" s="1">
        <v>8.5</v>
      </c>
      <c r="AB10" s="7">
        <v>10.5</v>
      </c>
      <c r="AC10" s="24">
        <f t="shared" si="3"/>
        <v>21.299999999999997</v>
      </c>
      <c r="AD10" s="1">
        <f t="shared" si="4"/>
        <v>48.674999999999997</v>
      </c>
      <c r="AE10" s="7">
        <v>17.5</v>
      </c>
      <c r="AF10" s="57">
        <f t="shared" si="5"/>
        <v>66.174999999999997</v>
      </c>
      <c r="AG10" s="51" t="s">
        <v>117</v>
      </c>
    </row>
    <row r="11" spans="1:35" x14ac:dyDescent="0.3">
      <c r="A11" s="2">
        <v>10</v>
      </c>
      <c r="B11" s="9" t="s">
        <v>31</v>
      </c>
      <c r="C11" s="1" t="s">
        <v>32</v>
      </c>
      <c r="D11" s="1" t="s">
        <v>33</v>
      </c>
      <c r="E11" s="13">
        <v>900191877</v>
      </c>
      <c r="F11" s="9">
        <v>10</v>
      </c>
      <c r="G11" s="1">
        <v>10</v>
      </c>
      <c r="H11" s="1">
        <v>10</v>
      </c>
      <c r="I11" s="3">
        <v>9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0">
        <v>10</v>
      </c>
      <c r="P11" s="20">
        <f t="shared" si="0"/>
        <v>10</v>
      </c>
      <c r="Q11" s="9">
        <v>10</v>
      </c>
      <c r="R11" s="1">
        <v>9.5</v>
      </c>
      <c r="S11" s="1">
        <v>10</v>
      </c>
      <c r="T11" s="1">
        <v>10</v>
      </c>
      <c r="U11" s="7">
        <v>9.5</v>
      </c>
      <c r="V11" s="22">
        <f t="shared" si="1"/>
        <v>12.25</v>
      </c>
      <c r="W11" s="9">
        <v>10</v>
      </c>
      <c r="X11" s="7">
        <v>10</v>
      </c>
      <c r="Y11" s="24">
        <f t="shared" si="2"/>
        <v>10</v>
      </c>
      <c r="Z11" s="9">
        <v>17.5</v>
      </c>
      <c r="AA11" s="1">
        <v>15</v>
      </c>
      <c r="AB11" s="7">
        <v>19</v>
      </c>
      <c r="AC11" s="24">
        <f t="shared" si="3"/>
        <v>43.625000000000007</v>
      </c>
      <c r="AD11" s="1">
        <f t="shared" si="4"/>
        <v>75.875</v>
      </c>
      <c r="AE11" s="7">
        <v>23</v>
      </c>
      <c r="AF11" s="59">
        <f t="shared" si="5"/>
        <v>98.875</v>
      </c>
      <c r="AG11" s="53" t="s">
        <v>111</v>
      </c>
    </row>
    <row r="12" spans="1:35" x14ac:dyDescent="0.3">
      <c r="A12" s="2">
        <v>11</v>
      </c>
      <c r="B12" s="9" t="s">
        <v>34</v>
      </c>
      <c r="C12" s="1" t="s">
        <v>35</v>
      </c>
      <c r="D12" s="1" t="s">
        <v>36</v>
      </c>
      <c r="E12" s="13">
        <v>900182284</v>
      </c>
      <c r="F12" s="9">
        <v>9</v>
      </c>
      <c r="G12" s="1">
        <v>2</v>
      </c>
      <c r="H12" s="1">
        <v>10</v>
      </c>
      <c r="I12" s="3">
        <v>10</v>
      </c>
      <c r="J12" s="1">
        <v>10</v>
      </c>
      <c r="K12" s="1">
        <v>10</v>
      </c>
      <c r="L12" s="1">
        <v>10</v>
      </c>
      <c r="M12" s="1">
        <v>10</v>
      </c>
      <c r="N12" s="1">
        <v>6</v>
      </c>
      <c r="O12" s="10"/>
      <c r="P12" s="20">
        <f t="shared" si="0"/>
        <v>9.375</v>
      </c>
      <c r="Q12" s="9">
        <v>10</v>
      </c>
      <c r="R12" s="1">
        <v>10</v>
      </c>
      <c r="S12" s="1">
        <v>9.5</v>
      </c>
      <c r="T12" s="1">
        <v>10</v>
      </c>
      <c r="U12" s="7">
        <v>9.5</v>
      </c>
      <c r="V12" s="22">
        <f t="shared" si="1"/>
        <v>12.25</v>
      </c>
      <c r="W12" s="9">
        <v>10</v>
      </c>
      <c r="X12" s="7">
        <v>10</v>
      </c>
      <c r="Y12" s="24">
        <f t="shared" si="2"/>
        <v>10</v>
      </c>
      <c r="Z12" s="9">
        <v>12.5</v>
      </c>
      <c r="AA12" s="1">
        <v>11.5</v>
      </c>
      <c r="AB12" s="7">
        <v>14</v>
      </c>
      <c r="AC12" s="24">
        <f t="shared" si="3"/>
        <v>32.1</v>
      </c>
      <c r="AD12" s="1">
        <f t="shared" si="4"/>
        <v>63.725000000000001</v>
      </c>
      <c r="AE12" s="7">
        <v>15.5</v>
      </c>
      <c r="AF12" s="58">
        <f t="shared" si="5"/>
        <v>79.224999999999994</v>
      </c>
      <c r="AG12" s="52" t="s">
        <v>113</v>
      </c>
    </row>
    <row r="13" spans="1:35" x14ac:dyDescent="0.3">
      <c r="A13" s="2">
        <v>12</v>
      </c>
      <c r="B13" s="9" t="s">
        <v>37</v>
      </c>
      <c r="C13" s="1" t="s">
        <v>38</v>
      </c>
      <c r="D13" s="1" t="s">
        <v>39</v>
      </c>
      <c r="E13" s="13">
        <v>900191339</v>
      </c>
      <c r="F13" s="9">
        <v>10</v>
      </c>
      <c r="G13" s="1">
        <v>8</v>
      </c>
      <c r="H13" s="1">
        <v>10</v>
      </c>
      <c r="I13" s="3">
        <v>10</v>
      </c>
      <c r="J13" s="1">
        <v>10</v>
      </c>
      <c r="K13" s="1">
        <v>10</v>
      </c>
      <c r="L13" s="1">
        <v>10</v>
      </c>
      <c r="M13" s="1">
        <v>10</v>
      </c>
      <c r="N13" s="1">
        <v>10</v>
      </c>
      <c r="O13" s="10">
        <v>10</v>
      </c>
      <c r="P13" s="20">
        <f t="shared" si="0"/>
        <v>10</v>
      </c>
      <c r="Q13" s="9">
        <v>10</v>
      </c>
      <c r="R13" s="1">
        <v>10</v>
      </c>
      <c r="S13" s="1">
        <v>9.5</v>
      </c>
      <c r="T13" s="1">
        <v>10</v>
      </c>
      <c r="U13" s="7">
        <v>9.5</v>
      </c>
      <c r="V13" s="22">
        <f t="shared" si="1"/>
        <v>12.25</v>
      </c>
      <c r="W13" s="9">
        <v>10</v>
      </c>
      <c r="X13" s="7">
        <v>10</v>
      </c>
      <c r="Y13" s="24">
        <f t="shared" si="2"/>
        <v>10</v>
      </c>
      <c r="Z13" s="9">
        <v>14</v>
      </c>
      <c r="AA13" s="1">
        <v>13.5</v>
      </c>
      <c r="AB13" s="7">
        <v>13.5</v>
      </c>
      <c r="AC13" s="24">
        <f t="shared" si="3"/>
        <v>34.25</v>
      </c>
      <c r="AD13" s="1">
        <f t="shared" si="4"/>
        <v>66.5</v>
      </c>
      <c r="AE13" s="7">
        <v>21</v>
      </c>
      <c r="AF13" s="57">
        <f t="shared" si="5"/>
        <v>87.5</v>
      </c>
      <c r="AG13" s="51" t="s">
        <v>114</v>
      </c>
    </row>
    <row r="14" spans="1:35" x14ac:dyDescent="0.3">
      <c r="A14" s="2">
        <v>13</v>
      </c>
      <c r="B14" s="9" t="s">
        <v>40</v>
      </c>
      <c r="C14" s="1" t="s">
        <v>41</v>
      </c>
      <c r="D14" s="1" t="s">
        <v>42</v>
      </c>
      <c r="E14" s="13">
        <v>900192465</v>
      </c>
      <c r="F14" s="9">
        <v>9</v>
      </c>
      <c r="G14" s="1">
        <v>10</v>
      </c>
      <c r="H14" s="1">
        <v>10</v>
      </c>
      <c r="I14" s="3">
        <v>10</v>
      </c>
      <c r="J14" s="1">
        <v>10</v>
      </c>
      <c r="K14" s="1">
        <v>10</v>
      </c>
      <c r="L14" s="1">
        <v>10</v>
      </c>
      <c r="M14" s="1">
        <v>10</v>
      </c>
      <c r="N14" s="1">
        <v>9</v>
      </c>
      <c r="O14" s="10"/>
      <c r="P14" s="20">
        <f t="shared" si="0"/>
        <v>9.875</v>
      </c>
      <c r="Q14" s="9">
        <v>10</v>
      </c>
      <c r="R14" s="1">
        <v>10</v>
      </c>
      <c r="S14" s="1">
        <v>9.5</v>
      </c>
      <c r="T14" s="1">
        <v>10</v>
      </c>
      <c r="U14" s="7"/>
      <c r="V14" s="22">
        <f t="shared" si="1"/>
        <v>9.875</v>
      </c>
      <c r="W14" s="9">
        <v>8</v>
      </c>
      <c r="X14" s="7">
        <v>10</v>
      </c>
      <c r="Y14" s="24">
        <f t="shared" si="2"/>
        <v>9</v>
      </c>
      <c r="Z14" s="9">
        <v>12.5</v>
      </c>
      <c r="AA14" s="1">
        <v>12</v>
      </c>
      <c r="AB14" s="7">
        <v>15</v>
      </c>
      <c r="AC14" s="24">
        <f t="shared" si="3"/>
        <v>33.425000000000004</v>
      </c>
      <c r="AD14" s="1">
        <f t="shared" si="4"/>
        <v>62.175000000000004</v>
      </c>
      <c r="AE14" s="7">
        <v>22</v>
      </c>
      <c r="AF14" s="61">
        <f t="shared" si="5"/>
        <v>84.175000000000011</v>
      </c>
      <c r="AG14" s="55" t="s">
        <v>116</v>
      </c>
    </row>
    <row r="15" spans="1:35" x14ac:dyDescent="0.3">
      <c r="A15" s="2">
        <v>14</v>
      </c>
      <c r="B15" s="9" t="s">
        <v>43</v>
      </c>
      <c r="C15" s="1" t="s">
        <v>44</v>
      </c>
      <c r="D15" s="1" t="s">
        <v>45</v>
      </c>
      <c r="E15" s="13">
        <v>900193436</v>
      </c>
      <c r="F15" s="9">
        <v>10</v>
      </c>
      <c r="G15" s="1">
        <v>10</v>
      </c>
      <c r="H15" s="1">
        <v>10</v>
      </c>
      <c r="I15" s="3">
        <v>6</v>
      </c>
      <c r="J15" s="1">
        <v>10</v>
      </c>
      <c r="K15" s="1">
        <v>10</v>
      </c>
      <c r="L15" s="1">
        <v>10</v>
      </c>
      <c r="M15" s="1">
        <v>10</v>
      </c>
      <c r="N15" s="1">
        <v>0</v>
      </c>
      <c r="O15" s="10">
        <v>10</v>
      </c>
      <c r="P15" s="20">
        <f t="shared" si="0"/>
        <v>10</v>
      </c>
      <c r="Q15" s="9">
        <v>10</v>
      </c>
      <c r="R15" s="1">
        <v>9</v>
      </c>
      <c r="S15" s="1">
        <v>9.5</v>
      </c>
      <c r="T15" s="1">
        <v>0</v>
      </c>
      <c r="U15" s="7">
        <v>8.5</v>
      </c>
      <c r="V15" s="22">
        <f t="shared" si="1"/>
        <v>9.25</v>
      </c>
      <c r="W15" s="9">
        <v>10</v>
      </c>
      <c r="X15" s="7">
        <v>10</v>
      </c>
      <c r="Y15" s="24">
        <f t="shared" si="2"/>
        <v>10</v>
      </c>
      <c r="Z15" s="9">
        <v>13.5</v>
      </c>
      <c r="AA15" s="1">
        <v>13</v>
      </c>
      <c r="AB15" s="7">
        <v>14.5</v>
      </c>
      <c r="AC15" s="24">
        <f t="shared" si="3"/>
        <v>34.424999999999997</v>
      </c>
      <c r="AD15" s="1">
        <f t="shared" si="4"/>
        <v>63.674999999999997</v>
      </c>
      <c r="AE15" s="7">
        <v>22</v>
      </c>
      <c r="AF15" s="57">
        <f t="shared" si="5"/>
        <v>85.674999999999997</v>
      </c>
      <c r="AG15" s="51" t="s">
        <v>114</v>
      </c>
    </row>
    <row r="16" spans="1:35" x14ac:dyDescent="0.3">
      <c r="A16" s="2">
        <v>15</v>
      </c>
      <c r="B16" s="9" t="s">
        <v>46</v>
      </c>
      <c r="C16" s="1" t="s">
        <v>47</v>
      </c>
      <c r="D16" s="1" t="s">
        <v>48</v>
      </c>
      <c r="E16" s="13">
        <v>900191383</v>
      </c>
      <c r="F16" s="9">
        <v>9</v>
      </c>
      <c r="G16" s="1">
        <v>8</v>
      </c>
      <c r="H16" s="1">
        <v>10</v>
      </c>
      <c r="I16" s="3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0">
        <v>10</v>
      </c>
      <c r="P16" s="20">
        <f t="shared" si="0"/>
        <v>10</v>
      </c>
      <c r="Q16" s="9">
        <v>10</v>
      </c>
      <c r="R16" s="1">
        <v>10</v>
      </c>
      <c r="S16" s="1">
        <v>9.5</v>
      </c>
      <c r="T16" s="1">
        <v>8.5</v>
      </c>
      <c r="U16" s="7">
        <v>9.5</v>
      </c>
      <c r="V16" s="22">
        <f t="shared" si="1"/>
        <v>11.875</v>
      </c>
      <c r="W16" s="9">
        <v>10</v>
      </c>
      <c r="X16" s="7">
        <v>10</v>
      </c>
      <c r="Y16" s="24">
        <f t="shared" si="2"/>
        <v>10</v>
      </c>
      <c r="Z16" s="9">
        <v>15.5</v>
      </c>
      <c r="AA16" s="1">
        <v>9.5</v>
      </c>
      <c r="AB16" s="7">
        <v>17</v>
      </c>
      <c r="AC16" s="24">
        <f t="shared" si="3"/>
        <v>36.35</v>
      </c>
      <c r="AD16" s="1">
        <f t="shared" si="4"/>
        <v>68.224999999999994</v>
      </c>
      <c r="AE16" s="7">
        <v>22.5</v>
      </c>
      <c r="AF16" s="59">
        <f t="shared" si="5"/>
        <v>90.724999999999994</v>
      </c>
      <c r="AG16" s="53" t="s">
        <v>111</v>
      </c>
    </row>
    <row r="17" spans="1:33" x14ac:dyDescent="0.3">
      <c r="A17" s="2">
        <v>16</v>
      </c>
      <c r="B17" s="9" t="s">
        <v>49</v>
      </c>
      <c r="C17" s="1" t="s">
        <v>50</v>
      </c>
      <c r="D17" s="1" t="s">
        <v>51</v>
      </c>
      <c r="E17" s="13">
        <v>900171534</v>
      </c>
      <c r="F17" s="9">
        <v>9</v>
      </c>
      <c r="G17" s="1">
        <v>8</v>
      </c>
      <c r="H17" s="1">
        <v>10</v>
      </c>
      <c r="I17" s="3">
        <v>10</v>
      </c>
      <c r="J17" s="1">
        <v>10</v>
      </c>
      <c r="K17" s="1">
        <v>0</v>
      </c>
      <c r="L17" s="1">
        <v>8</v>
      </c>
      <c r="M17" s="1">
        <v>10</v>
      </c>
      <c r="N17" s="1">
        <v>9</v>
      </c>
      <c r="O17" s="10">
        <v>10</v>
      </c>
      <c r="P17" s="20">
        <f t="shared" si="0"/>
        <v>9.5</v>
      </c>
      <c r="Q17" s="9"/>
      <c r="R17" s="1">
        <v>10</v>
      </c>
      <c r="S17" s="1">
        <v>9</v>
      </c>
      <c r="T17" s="1">
        <v>9.5</v>
      </c>
      <c r="U17" s="7"/>
      <c r="V17" s="22">
        <f t="shared" si="1"/>
        <v>7.125</v>
      </c>
      <c r="W17" s="9">
        <v>10</v>
      </c>
      <c r="X17" s="7">
        <v>10</v>
      </c>
      <c r="Y17" s="24">
        <f t="shared" si="2"/>
        <v>10</v>
      </c>
      <c r="Z17" s="9">
        <v>12</v>
      </c>
      <c r="AA17" s="1">
        <v>13.5</v>
      </c>
      <c r="AB17" s="7">
        <v>2</v>
      </c>
      <c r="AC17" s="24">
        <f t="shared" si="3"/>
        <v>25</v>
      </c>
      <c r="AD17" s="1">
        <f t="shared" si="4"/>
        <v>51.625</v>
      </c>
      <c r="AE17" s="7">
        <v>21.5</v>
      </c>
      <c r="AF17" s="60">
        <f t="shared" si="5"/>
        <v>73.125</v>
      </c>
      <c r="AG17" s="54" t="s">
        <v>115</v>
      </c>
    </row>
    <row r="18" spans="1:33" x14ac:dyDescent="0.3">
      <c r="A18" s="2">
        <v>17</v>
      </c>
      <c r="B18" s="9" t="s">
        <v>26</v>
      </c>
      <c r="C18" s="1" t="s">
        <v>20</v>
      </c>
      <c r="D18" s="1" t="s">
        <v>52</v>
      </c>
      <c r="E18" s="13">
        <v>900191104</v>
      </c>
      <c r="F18" s="9">
        <v>10</v>
      </c>
      <c r="G18" s="1">
        <v>6</v>
      </c>
      <c r="H18" s="1"/>
      <c r="I18" s="3">
        <v>10</v>
      </c>
      <c r="J18" s="1">
        <v>10</v>
      </c>
      <c r="K18" s="1">
        <v>0</v>
      </c>
      <c r="L18" s="1">
        <v>4</v>
      </c>
      <c r="M18" s="1">
        <v>7</v>
      </c>
      <c r="N18" s="1">
        <v>6</v>
      </c>
      <c r="O18" s="10">
        <v>3</v>
      </c>
      <c r="P18" s="20">
        <f t="shared" si="0"/>
        <v>7</v>
      </c>
      <c r="Q18" s="9">
        <v>10</v>
      </c>
      <c r="R18" s="1">
        <v>10</v>
      </c>
      <c r="S18" s="1">
        <v>9</v>
      </c>
      <c r="T18" s="1">
        <v>7.5</v>
      </c>
      <c r="U18" s="7"/>
      <c r="V18" s="22">
        <f t="shared" si="1"/>
        <v>9.125</v>
      </c>
      <c r="W18" s="9">
        <v>10</v>
      </c>
      <c r="X18" s="7">
        <v>10</v>
      </c>
      <c r="Y18" s="24">
        <f t="shared" si="2"/>
        <v>10</v>
      </c>
      <c r="Z18" s="9">
        <v>13.5</v>
      </c>
      <c r="AA18" s="1">
        <v>12.5</v>
      </c>
      <c r="AB18" s="7">
        <v>16</v>
      </c>
      <c r="AC18" s="24">
        <f t="shared" si="3"/>
        <v>35.600000000000009</v>
      </c>
      <c r="AD18" s="1">
        <f t="shared" si="4"/>
        <v>61.725000000000009</v>
      </c>
      <c r="AE18" s="7">
        <v>19.5</v>
      </c>
      <c r="AF18" s="61">
        <f t="shared" si="5"/>
        <v>81.225000000000009</v>
      </c>
      <c r="AG18" s="55" t="s">
        <v>116</v>
      </c>
    </row>
    <row r="19" spans="1:33" x14ac:dyDescent="0.3">
      <c r="A19" s="2">
        <v>18</v>
      </c>
      <c r="B19" s="9" t="s">
        <v>53</v>
      </c>
      <c r="C19" s="1" t="s">
        <v>54</v>
      </c>
      <c r="D19" s="1" t="s">
        <v>55</v>
      </c>
      <c r="E19" s="13">
        <v>900192772</v>
      </c>
      <c r="F19" s="9">
        <v>9</v>
      </c>
      <c r="G19" s="1">
        <v>3</v>
      </c>
      <c r="H19" s="1">
        <v>10</v>
      </c>
      <c r="I19" s="3">
        <v>10</v>
      </c>
      <c r="J19" s="1">
        <v>10</v>
      </c>
      <c r="K19" s="1">
        <v>10</v>
      </c>
      <c r="L19" s="1">
        <v>8</v>
      </c>
      <c r="M19" s="1">
        <v>10</v>
      </c>
      <c r="N19" s="1">
        <v>10</v>
      </c>
      <c r="O19" s="10">
        <v>10</v>
      </c>
      <c r="P19" s="20">
        <f t="shared" si="0"/>
        <v>9.875</v>
      </c>
      <c r="Q19" s="9">
        <v>10</v>
      </c>
      <c r="R19" s="1">
        <v>8.5</v>
      </c>
      <c r="S19" s="1">
        <v>9</v>
      </c>
      <c r="T19" s="1">
        <v>8.5</v>
      </c>
      <c r="U19" s="7">
        <v>9.5</v>
      </c>
      <c r="V19" s="22">
        <f t="shared" si="1"/>
        <v>11.375</v>
      </c>
      <c r="W19" s="9">
        <v>10</v>
      </c>
      <c r="X19" s="7">
        <v>10</v>
      </c>
      <c r="Y19" s="24">
        <f t="shared" si="2"/>
        <v>10</v>
      </c>
      <c r="Z19" s="9">
        <v>13</v>
      </c>
      <c r="AA19" s="1">
        <v>14</v>
      </c>
      <c r="AB19" s="7">
        <v>17.5</v>
      </c>
      <c r="AC19" s="24">
        <f t="shared" si="3"/>
        <v>37.85</v>
      </c>
      <c r="AD19" s="1">
        <f t="shared" si="4"/>
        <v>69.099999999999994</v>
      </c>
      <c r="AE19" s="7">
        <v>15.5</v>
      </c>
      <c r="AF19" s="61">
        <f t="shared" si="5"/>
        <v>84.6</v>
      </c>
      <c r="AG19" s="55" t="s">
        <v>116</v>
      </c>
    </row>
    <row r="20" spans="1:33" x14ac:dyDescent="0.3">
      <c r="A20" s="2">
        <v>19</v>
      </c>
      <c r="B20" s="9" t="s">
        <v>23</v>
      </c>
      <c r="C20" s="1" t="s">
        <v>56</v>
      </c>
      <c r="D20" s="1" t="s">
        <v>57</v>
      </c>
      <c r="E20" s="13">
        <v>900183260</v>
      </c>
      <c r="F20" s="9">
        <v>10</v>
      </c>
      <c r="G20" s="1">
        <v>8</v>
      </c>
      <c r="H20" s="1">
        <v>10</v>
      </c>
      <c r="I20" s="3">
        <v>10</v>
      </c>
      <c r="J20" s="1">
        <v>10</v>
      </c>
      <c r="K20" s="1">
        <v>10</v>
      </c>
      <c r="L20" s="1">
        <v>7</v>
      </c>
      <c r="M20" s="1">
        <v>10</v>
      </c>
      <c r="N20" s="1">
        <v>0</v>
      </c>
      <c r="O20" s="10">
        <v>9</v>
      </c>
      <c r="P20" s="20">
        <f t="shared" si="0"/>
        <v>9.625</v>
      </c>
      <c r="Q20" s="9">
        <v>10</v>
      </c>
      <c r="R20" s="1">
        <v>7</v>
      </c>
      <c r="S20" s="1">
        <v>9.5</v>
      </c>
      <c r="T20" s="1">
        <v>10</v>
      </c>
      <c r="U20" s="7">
        <v>8.5</v>
      </c>
      <c r="V20" s="22">
        <f t="shared" si="1"/>
        <v>11.25</v>
      </c>
      <c r="W20" s="9">
        <v>10</v>
      </c>
      <c r="X20" s="7">
        <v>10</v>
      </c>
      <c r="Y20" s="24">
        <f t="shared" si="2"/>
        <v>10</v>
      </c>
      <c r="Z20" s="9">
        <v>16</v>
      </c>
      <c r="AA20" s="1">
        <v>11.5</v>
      </c>
      <c r="AB20" s="7">
        <v>12</v>
      </c>
      <c r="AC20" s="24">
        <f t="shared" si="3"/>
        <v>33.675000000000004</v>
      </c>
      <c r="AD20" s="1">
        <f t="shared" si="4"/>
        <v>64.550000000000011</v>
      </c>
      <c r="AE20" s="7">
        <v>14</v>
      </c>
      <c r="AF20" s="58">
        <f t="shared" si="5"/>
        <v>78.550000000000011</v>
      </c>
      <c r="AG20" s="52" t="s">
        <v>113</v>
      </c>
    </row>
    <row r="21" spans="1:33" x14ac:dyDescent="0.3">
      <c r="A21" s="2">
        <v>20</v>
      </c>
      <c r="B21" s="9" t="s">
        <v>23</v>
      </c>
      <c r="C21" s="1" t="s">
        <v>58</v>
      </c>
      <c r="D21" s="1" t="s">
        <v>59</v>
      </c>
      <c r="E21" s="13">
        <v>900183261</v>
      </c>
      <c r="F21" s="9">
        <v>10</v>
      </c>
      <c r="G21" s="1">
        <v>9</v>
      </c>
      <c r="H21" s="1">
        <v>10</v>
      </c>
      <c r="I21" s="3">
        <v>10</v>
      </c>
      <c r="J21" s="1">
        <v>10</v>
      </c>
      <c r="K21" s="1">
        <v>10</v>
      </c>
      <c r="L21" s="1">
        <v>7</v>
      </c>
      <c r="M21" s="1">
        <v>10</v>
      </c>
      <c r="N21" s="1">
        <v>0</v>
      </c>
      <c r="O21" s="10">
        <v>9</v>
      </c>
      <c r="P21" s="20">
        <f t="shared" si="0"/>
        <v>9.75</v>
      </c>
      <c r="Q21" s="9">
        <v>10</v>
      </c>
      <c r="R21" s="1">
        <v>8</v>
      </c>
      <c r="S21" s="1">
        <v>9.5</v>
      </c>
      <c r="T21" s="1">
        <v>10</v>
      </c>
      <c r="U21" s="7">
        <v>7.5</v>
      </c>
      <c r="V21" s="22">
        <f t="shared" si="1"/>
        <v>11.25</v>
      </c>
      <c r="W21" s="9">
        <v>10</v>
      </c>
      <c r="X21" s="7">
        <v>10</v>
      </c>
      <c r="Y21" s="24">
        <f t="shared" si="2"/>
        <v>10</v>
      </c>
      <c r="Z21" s="9">
        <v>18</v>
      </c>
      <c r="AA21" s="1">
        <v>16</v>
      </c>
      <c r="AB21" s="7">
        <v>17</v>
      </c>
      <c r="AC21" s="24">
        <f t="shared" si="3"/>
        <v>42.85</v>
      </c>
      <c r="AD21" s="1">
        <f t="shared" si="4"/>
        <v>73.849999999999994</v>
      </c>
      <c r="AE21" s="7">
        <v>21.5</v>
      </c>
      <c r="AF21" s="59">
        <f t="shared" si="5"/>
        <v>95.35</v>
      </c>
      <c r="AG21" s="53" t="s">
        <v>111</v>
      </c>
    </row>
    <row r="22" spans="1:33" x14ac:dyDescent="0.3">
      <c r="A22" s="2">
        <v>21</v>
      </c>
      <c r="B22" s="9" t="s">
        <v>23</v>
      </c>
      <c r="C22" s="1" t="s">
        <v>60</v>
      </c>
      <c r="D22" s="1" t="s">
        <v>61</v>
      </c>
      <c r="E22" s="13">
        <v>900191919</v>
      </c>
      <c r="F22" s="9">
        <v>10</v>
      </c>
      <c r="G22" s="1">
        <v>9</v>
      </c>
      <c r="H22" s="1">
        <v>9</v>
      </c>
      <c r="I22" s="3">
        <v>6</v>
      </c>
      <c r="J22" s="1">
        <v>10</v>
      </c>
      <c r="K22" s="1">
        <v>10</v>
      </c>
      <c r="L22" s="1">
        <v>8</v>
      </c>
      <c r="M22" s="1">
        <v>10</v>
      </c>
      <c r="N22" s="1">
        <v>0</v>
      </c>
      <c r="O22" s="10">
        <v>10</v>
      </c>
      <c r="P22" s="20">
        <f t="shared" si="0"/>
        <v>9.5</v>
      </c>
      <c r="Q22" s="9">
        <v>10</v>
      </c>
      <c r="R22" s="1">
        <v>9</v>
      </c>
      <c r="S22" s="1">
        <v>9.5</v>
      </c>
      <c r="T22" s="1">
        <v>0</v>
      </c>
      <c r="U22" s="7">
        <v>10</v>
      </c>
      <c r="V22" s="22">
        <f t="shared" si="1"/>
        <v>9.625</v>
      </c>
      <c r="W22" s="9">
        <v>10</v>
      </c>
      <c r="X22" s="7">
        <v>10</v>
      </c>
      <c r="Y22" s="24">
        <f t="shared" si="2"/>
        <v>10</v>
      </c>
      <c r="Z22" s="9">
        <v>14</v>
      </c>
      <c r="AA22" s="1">
        <v>4</v>
      </c>
      <c r="AB22" s="7">
        <v>12</v>
      </c>
      <c r="AC22" s="24">
        <f t="shared" si="3"/>
        <v>26.799999999999997</v>
      </c>
      <c r="AD22" s="1">
        <f t="shared" si="4"/>
        <v>55.924999999999997</v>
      </c>
      <c r="AE22" s="7">
        <v>15</v>
      </c>
      <c r="AF22" s="60">
        <f t="shared" si="5"/>
        <v>70.924999999999997</v>
      </c>
      <c r="AG22" s="54" t="s">
        <v>115</v>
      </c>
    </row>
    <row r="23" spans="1:33" s="6" customFormat="1" x14ac:dyDescent="0.3">
      <c r="A23" s="2">
        <v>22</v>
      </c>
      <c r="B23" s="11" t="s">
        <v>62</v>
      </c>
      <c r="C23" s="4" t="s">
        <v>56</v>
      </c>
      <c r="D23" s="4" t="s">
        <v>63</v>
      </c>
      <c r="E23" s="18">
        <v>900172112</v>
      </c>
      <c r="F23" s="11">
        <v>10</v>
      </c>
      <c r="G23" s="4">
        <v>8</v>
      </c>
      <c r="H23" s="4">
        <v>10</v>
      </c>
      <c r="I23" s="5"/>
      <c r="J23" s="4"/>
      <c r="K23" s="4">
        <v>5</v>
      </c>
      <c r="L23" s="4">
        <v>0</v>
      </c>
      <c r="M23" s="4">
        <v>10</v>
      </c>
      <c r="N23" s="4">
        <v>0</v>
      </c>
      <c r="O23" s="12"/>
      <c r="P23" s="20">
        <f>(LARGE(F23:O23,1) +LARGE(F23:O23,2) +LARGE(F23:O23,3) +LARGE(F23:O23,4) +LARGE(F23:O23,5))/5</f>
        <v>8.6</v>
      </c>
      <c r="Q23" s="11">
        <v>10</v>
      </c>
      <c r="R23" s="4">
        <v>10</v>
      </c>
      <c r="S23" s="4">
        <v>10</v>
      </c>
      <c r="T23" s="4">
        <v>10</v>
      </c>
      <c r="U23" s="8"/>
      <c r="V23" s="22">
        <f t="shared" si="1"/>
        <v>10</v>
      </c>
      <c r="W23" s="9">
        <v>10</v>
      </c>
      <c r="X23" s="8">
        <v>10</v>
      </c>
      <c r="Y23" s="24">
        <f t="shared" si="2"/>
        <v>10</v>
      </c>
      <c r="Z23" s="11">
        <v>14</v>
      </c>
      <c r="AA23" s="4">
        <v>17</v>
      </c>
      <c r="AB23" s="8">
        <v>19.5</v>
      </c>
      <c r="AC23" s="24">
        <f t="shared" si="3"/>
        <v>43.050000000000004</v>
      </c>
      <c r="AD23" s="1">
        <f t="shared" si="4"/>
        <v>71.650000000000006</v>
      </c>
      <c r="AE23" s="8">
        <v>25</v>
      </c>
      <c r="AF23" s="59">
        <f t="shared" si="5"/>
        <v>96.65</v>
      </c>
      <c r="AG23" s="53" t="s">
        <v>111</v>
      </c>
    </row>
    <row r="24" spans="1:33" x14ac:dyDescent="0.3">
      <c r="A24" s="2">
        <v>23</v>
      </c>
      <c r="B24" s="9" t="s">
        <v>64</v>
      </c>
      <c r="C24" s="1" t="s">
        <v>65</v>
      </c>
      <c r="D24" s="1" t="s">
        <v>66</v>
      </c>
      <c r="E24" s="13">
        <v>900182278</v>
      </c>
      <c r="F24" s="9">
        <v>9</v>
      </c>
      <c r="G24" s="1">
        <v>10</v>
      </c>
      <c r="H24" s="1">
        <v>10</v>
      </c>
      <c r="I24" s="3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0">
        <v>10</v>
      </c>
      <c r="P24" s="20">
        <f t="shared" si="0"/>
        <v>10</v>
      </c>
      <c r="Q24" s="9">
        <v>10</v>
      </c>
      <c r="R24" s="1">
        <v>10</v>
      </c>
      <c r="S24" s="1">
        <v>9.5</v>
      </c>
      <c r="T24" s="1">
        <v>10</v>
      </c>
      <c r="U24" s="7">
        <v>9.5</v>
      </c>
      <c r="V24" s="22">
        <f t="shared" si="1"/>
        <v>12.25</v>
      </c>
      <c r="W24" s="9">
        <v>10</v>
      </c>
      <c r="X24" s="7">
        <v>10</v>
      </c>
      <c r="Y24" s="24">
        <f t="shared" si="2"/>
        <v>10</v>
      </c>
      <c r="Z24" s="9">
        <v>16.5</v>
      </c>
      <c r="AA24" s="1">
        <v>17</v>
      </c>
      <c r="AB24" s="7">
        <v>16.5</v>
      </c>
      <c r="AC24" s="24">
        <f t="shared" si="3"/>
        <v>41.75</v>
      </c>
      <c r="AD24" s="1">
        <f t="shared" si="4"/>
        <v>74</v>
      </c>
      <c r="AE24" s="7">
        <v>18.5</v>
      </c>
      <c r="AF24" s="59">
        <f t="shared" si="5"/>
        <v>92.5</v>
      </c>
      <c r="AG24" s="53" t="s">
        <v>111</v>
      </c>
    </row>
    <row r="25" spans="1:33" x14ac:dyDescent="0.3">
      <c r="A25" s="2">
        <v>24</v>
      </c>
      <c r="B25" s="9" t="s">
        <v>67</v>
      </c>
      <c r="C25" s="1" t="s">
        <v>68</v>
      </c>
      <c r="D25" s="1" t="s">
        <v>69</v>
      </c>
      <c r="E25" s="13">
        <v>900192479</v>
      </c>
      <c r="F25" s="9">
        <v>10</v>
      </c>
      <c r="G25" s="1">
        <v>9</v>
      </c>
      <c r="H25" s="1">
        <v>10</v>
      </c>
      <c r="I25" s="3">
        <v>10</v>
      </c>
      <c r="J25" s="1">
        <v>10</v>
      </c>
      <c r="K25" s="1">
        <v>10</v>
      </c>
      <c r="L25" s="1">
        <v>10</v>
      </c>
      <c r="M25" s="1">
        <v>10</v>
      </c>
      <c r="N25" s="1">
        <v>0</v>
      </c>
      <c r="O25" s="10">
        <v>10</v>
      </c>
      <c r="P25" s="20">
        <f t="shared" si="0"/>
        <v>10</v>
      </c>
      <c r="Q25" s="9">
        <v>10</v>
      </c>
      <c r="R25" s="1">
        <v>9.5</v>
      </c>
      <c r="S25" s="1">
        <v>9.5</v>
      </c>
      <c r="T25" s="1">
        <v>10</v>
      </c>
      <c r="U25" s="7"/>
      <c r="V25" s="22">
        <f t="shared" si="1"/>
        <v>9.75</v>
      </c>
      <c r="W25" s="9">
        <v>8</v>
      </c>
      <c r="X25" s="7">
        <v>10</v>
      </c>
      <c r="Y25" s="24">
        <f t="shared" si="2"/>
        <v>9</v>
      </c>
      <c r="Z25" s="9">
        <v>10.5</v>
      </c>
      <c r="AA25" s="1">
        <v>13.5</v>
      </c>
      <c r="AB25" s="7">
        <v>15</v>
      </c>
      <c r="AC25" s="24">
        <f t="shared" si="3"/>
        <v>33.299999999999997</v>
      </c>
      <c r="AD25" s="1">
        <f t="shared" si="4"/>
        <v>62.05</v>
      </c>
      <c r="AE25" s="7">
        <v>23.5</v>
      </c>
      <c r="AF25" s="57">
        <f t="shared" si="5"/>
        <v>85.55</v>
      </c>
      <c r="AG25" s="51" t="s">
        <v>114</v>
      </c>
    </row>
    <row r="26" spans="1:33" hidden="1" x14ac:dyDescent="0.3">
      <c r="A26" s="2">
        <v>25</v>
      </c>
      <c r="B26" s="9" t="s">
        <v>70</v>
      </c>
      <c r="C26" s="1" t="s">
        <v>41</v>
      </c>
      <c r="D26" s="1" t="s">
        <v>71</v>
      </c>
      <c r="E26" s="13">
        <v>900162698</v>
      </c>
      <c r="F26" s="9"/>
      <c r="G26" s="1"/>
      <c r="H26" s="1"/>
      <c r="I26" s="3"/>
      <c r="J26" s="1"/>
      <c r="K26" s="1"/>
      <c r="L26" s="1"/>
      <c r="M26" s="1"/>
      <c r="N26" s="1"/>
      <c r="O26" s="13"/>
      <c r="P26" s="20"/>
      <c r="Q26" s="9"/>
      <c r="R26" s="1"/>
      <c r="S26" s="1"/>
      <c r="T26" s="1"/>
      <c r="U26" s="7"/>
      <c r="V26" s="22"/>
      <c r="W26" s="9"/>
      <c r="X26" s="7"/>
      <c r="Y26" s="24"/>
      <c r="Z26" s="9"/>
      <c r="AA26" s="1"/>
      <c r="AB26" s="7"/>
      <c r="AC26" s="24"/>
      <c r="AD26" s="1"/>
      <c r="AE26" s="7"/>
      <c r="AF26" s="57"/>
      <c r="AG26" s="51"/>
    </row>
    <row r="27" spans="1:33" x14ac:dyDescent="0.3">
      <c r="A27" s="2">
        <v>26</v>
      </c>
      <c r="B27" s="9" t="s">
        <v>72</v>
      </c>
      <c r="C27" s="1" t="s">
        <v>23</v>
      </c>
      <c r="D27" s="1" t="s">
        <v>73</v>
      </c>
      <c r="E27" s="13">
        <v>900192455</v>
      </c>
      <c r="F27" s="9">
        <v>10</v>
      </c>
      <c r="G27" s="1">
        <v>10</v>
      </c>
      <c r="H27" s="1">
        <v>10</v>
      </c>
      <c r="I27" s="3">
        <v>10</v>
      </c>
      <c r="J27" s="1">
        <v>10</v>
      </c>
      <c r="K27" s="1"/>
      <c r="L27" s="1">
        <v>10</v>
      </c>
      <c r="M27" s="1">
        <v>10</v>
      </c>
      <c r="N27" s="1">
        <v>0</v>
      </c>
      <c r="O27" s="10">
        <v>10</v>
      </c>
      <c r="P27" s="20">
        <f t="shared" si="0"/>
        <v>10</v>
      </c>
      <c r="Q27" s="9">
        <v>9</v>
      </c>
      <c r="R27" s="1">
        <v>8.5</v>
      </c>
      <c r="S27" s="1">
        <v>9.5</v>
      </c>
      <c r="T27" s="1">
        <v>9.5</v>
      </c>
      <c r="U27" s="7">
        <v>9.5</v>
      </c>
      <c r="V27" s="22">
        <f t="shared" si="1"/>
        <v>11.5</v>
      </c>
      <c r="W27" s="9">
        <v>10</v>
      </c>
      <c r="X27" s="7">
        <v>10</v>
      </c>
      <c r="Y27" s="24">
        <f t="shared" si="2"/>
        <v>10</v>
      </c>
      <c r="Z27" s="9">
        <v>14.5</v>
      </c>
      <c r="AA27" s="1">
        <v>11.5</v>
      </c>
      <c r="AB27" s="7">
        <v>13</v>
      </c>
      <c r="AC27" s="24">
        <f t="shared" si="3"/>
        <v>33.025000000000006</v>
      </c>
      <c r="AD27" s="1">
        <f t="shared" si="4"/>
        <v>64.525000000000006</v>
      </c>
      <c r="AE27" s="7">
        <v>19</v>
      </c>
      <c r="AF27" s="61">
        <f t="shared" si="5"/>
        <v>83.525000000000006</v>
      </c>
      <c r="AG27" s="55" t="s">
        <v>116</v>
      </c>
    </row>
    <row r="28" spans="1:33" x14ac:dyDescent="0.3">
      <c r="A28" s="2">
        <v>27</v>
      </c>
      <c r="B28" s="9" t="s">
        <v>74</v>
      </c>
      <c r="C28" s="1" t="s">
        <v>75</v>
      </c>
      <c r="D28" s="1" t="s">
        <v>76</v>
      </c>
      <c r="E28" s="13">
        <v>900160818</v>
      </c>
      <c r="F28" s="9">
        <v>10</v>
      </c>
      <c r="G28" s="1">
        <v>10</v>
      </c>
      <c r="H28" s="1">
        <v>10</v>
      </c>
      <c r="I28" s="3">
        <v>10</v>
      </c>
      <c r="J28" s="1">
        <v>10</v>
      </c>
      <c r="K28" s="1">
        <v>10</v>
      </c>
      <c r="L28" s="1">
        <v>10</v>
      </c>
      <c r="M28" s="1">
        <v>10</v>
      </c>
      <c r="N28" s="1">
        <v>9</v>
      </c>
      <c r="O28" s="10">
        <v>10</v>
      </c>
      <c r="P28" s="20">
        <f t="shared" si="0"/>
        <v>10</v>
      </c>
      <c r="Q28" s="9">
        <v>9</v>
      </c>
      <c r="R28" s="1">
        <v>10</v>
      </c>
      <c r="S28" s="1">
        <v>9</v>
      </c>
      <c r="T28" s="1">
        <v>9.5</v>
      </c>
      <c r="U28" s="7">
        <v>10</v>
      </c>
      <c r="V28" s="22">
        <f t="shared" si="1"/>
        <v>11.875</v>
      </c>
      <c r="W28" s="9">
        <v>10</v>
      </c>
      <c r="X28" s="7">
        <v>10</v>
      </c>
      <c r="Y28" s="24">
        <f t="shared" si="2"/>
        <v>10</v>
      </c>
      <c r="Z28" s="9">
        <v>13</v>
      </c>
      <c r="AA28" s="1">
        <v>9.5</v>
      </c>
      <c r="AB28" s="7">
        <v>12.5</v>
      </c>
      <c r="AC28" s="24">
        <f t="shared" si="3"/>
        <v>29.8</v>
      </c>
      <c r="AD28" s="1">
        <f t="shared" si="4"/>
        <v>61.674999999999997</v>
      </c>
      <c r="AE28" s="7">
        <v>15.5</v>
      </c>
      <c r="AF28" s="58">
        <f t="shared" si="5"/>
        <v>77.174999999999997</v>
      </c>
      <c r="AG28" s="52" t="s">
        <v>113</v>
      </c>
    </row>
    <row r="29" spans="1:33" x14ac:dyDescent="0.3">
      <c r="A29" s="2">
        <v>28</v>
      </c>
      <c r="B29" s="9" t="s">
        <v>77</v>
      </c>
      <c r="C29" s="1" t="s">
        <v>78</v>
      </c>
      <c r="D29" s="1" t="s">
        <v>79</v>
      </c>
      <c r="E29" s="13">
        <v>900191527</v>
      </c>
      <c r="F29" s="9">
        <v>10</v>
      </c>
      <c r="G29" s="1">
        <v>5</v>
      </c>
      <c r="H29" s="1">
        <v>10</v>
      </c>
      <c r="I29" s="3">
        <v>10</v>
      </c>
      <c r="J29" s="1">
        <v>9</v>
      </c>
      <c r="K29" s="1">
        <v>10</v>
      </c>
      <c r="L29" s="1">
        <v>10</v>
      </c>
      <c r="M29" s="1">
        <v>10</v>
      </c>
      <c r="N29" s="1">
        <v>5</v>
      </c>
      <c r="O29" s="10">
        <v>9</v>
      </c>
      <c r="P29" s="20">
        <f t="shared" si="0"/>
        <v>9.75</v>
      </c>
      <c r="Q29" s="9">
        <v>10</v>
      </c>
      <c r="R29" s="1">
        <v>8</v>
      </c>
      <c r="S29" s="1">
        <v>9</v>
      </c>
      <c r="T29" s="1">
        <v>10</v>
      </c>
      <c r="U29" s="7">
        <v>10</v>
      </c>
      <c r="V29" s="22">
        <f t="shared" si="1"/>
        <v>11.75</v>
      </c>
      <c r="W29" s="9">
        <v>10</v>
      </c>
      <c r="X29" s="7">
        <v>10</v>
      </c>
      <c r="Y29" s="24">
        <f t="shared" si="2"/>
        <v>10</v>
      </c>
      <c r="Z29" s="9">
        <v>17.5</v>
      </c>
      <c r="AA29" s="1">
        <v>10</v>
      </c>
      <c r="AB29" s="7">
        <v>18.5</v>
      </c>
      <c r="AC29" s="24">
        <f t="shared" si="3"/>
        <v>39.875</v>
      </c>
      <c r="AD29" s="1">
        <f t="shared" si="4"/>
        <v>71.375</v>
      </c>
      <c r="AE29" s="7">
        <v>21</v>
      </c>
      <c r="AF29" s="59">
        <f t="shared" si="5"/>
        <v>92.375</v>
      </c>
      <c r="AG29" s="53" t="s">
        <v>111</v>
      </c>
    </row>
    <row r="30" spans="1:33" ht="15" thickBot="1" x14ac:dyDescent="0.35">
      <c r="A30" s="2">
        <v>29</v>
      </c>
      <c r="B30" s="14" t="s">
        <v>80</v>
      </c>
      <c r="C30" s="15" t="s">
        <v>23</v>
      </c>
      <c r="D30" s="15" t="s">
        <v>81</v>
      </c>
      <c r="E30" s="17">
        <v>900181283</v>
      </c>
      <c r="F30" s="14"/>
      <c r="G30" s="15">
        <v>2</v>
      </c>
      <c r="H30" s="15">
        <v>10</v>
      </c>
      <c r="I30" s="16">
        <v>10</v>
      </c>
      <c r="J30" s="15"/>
      <c r="K30" s="15">
        <v>10</v>
      </c>
      <c r="L30" s="15">
        <v>10</v>
      </c>
      <c r="M30" s="15"/>
      <c r="N30" s="15"/>
      <c r="O30" s="17"/>
      <c r="P30" s="21">
        <f>(LARGE(F30:O30,1) +LARGE(F30:O30,2) +LARGE(F30:O30,3) +LARGE(F30:O30,4) +LARGE(F30:O30,5))/5</f>
        <v>8.4</v>
      </c>
      <c r="Q30" s="14">
        <v>10</v>
      </c>
      <c r="R30" s="15"/>
      <c r="S30" s="15"/>
      <c r="T30" s="15"/>
      <c r="U30" s="19"/>
      <c r="V30" s="23">
        <f t="shared" si="1"/>
        <v>2.5</v>
      </c>
      <c r="W30" s="14">
        <v>10</v>
      </c>
      <c r="X30" s="19">
        <v>10</v>
      </c>
      <c r="Y30" s="25">
        <f t="shared" si="2"/>
        <v>10</v>
      </c>
      <c r="Z30" s="14">
        <v>12</v>
      </c>
      <c r="AA30" s="15">
        <v>9.5</v>
      </c>
      <c r="AB30" s="19">
        <v>8.5</v>
      </c>
      <c r="AC30" s="25">
        <f t="shared" si="3"/>
        <v>25.600000000000005</v>
      </c>
      <c r="AD30" s="1">
        <f t="shared" si="4"/>
        <v>46.5</v>
      </c>
      <c r="AE30" s="7">
        <v>17.5</v>
      </c>
      <c r="AF30" s="62">
        <f t="shared" si="5"/>
        <v>64</v>
      </c>
      <c r="AG30" s="56" t="s">
        <v>112</v>
      </c>
    </row>
    <row r="31" spans="1:33" x14ac:dyDescent="0.3">
      <c r="AE31" s="46">
        <f>AVERAGE(AE2:AE30)</f>
        <v>19.089285714285715</v>
      </c>
      <c r="AF31" s="46">
        <f>AVERAGE(AF2:AF30)</f>
        <v>83.255357142857136</v>
      </c>
    </row>
    <row r="32" spans="1:33" x14ac:dyDescent="0.3">
      <c r="AD32" s="2" t="s">
        <v>99</v>
      </c>
      <c r="AE32" s="46">
        <f>STDEV(AE2:AE30)</f>
        <v>3.0883699746839137</v>
      </c>
      <c r="AF32" s="46">
        <f>STDEV(AF2:AF30)</f>
        <v>10.028058684453331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gc_ENGR210401_2021Sp_studinfo_2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Maged Kiriakos</dc:creator>
  <cp:lastModifiedBy>REHAB SALLAM</cp:lastModifiedBy>
  <dcterms:created xsi:type="dcterms:W3CDTF">2021-02-07T21:43:30Z</dcterms:created>
  <dcterms:modified xsi:type="dcterms:W3CDTF">2021-05-31T13:57:16Z</dcterms:modified>
</cp:coreProperties>
</file>