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canuo2_unl_edu/Documents/Deep Soil C paper/Plant &amp; Soil/Raw data/"/>
    </mc:Choice>
  </mc:AlternateContent>
  <xr:revisionPtr revIDLastSave="0" documentId="8_{2BE8722A-7DA3-47F5-B3E7-AE1EE2A847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rbon and all A AG(26305)" sheetId="1" r:id="rId1"/>
    <sheet name="SOC and N Stoc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2" i="1"/>
  <c r="AG3" i="1"/>
  <c r="D16" i="2"/>
  <c r="C16" i="2"/>
  <c r="AG4" i="1" l="1"/>
  <c r="AG5" i="1"/>
  <c r="AG6" i="1"/>
  <c r="AG9" i="1"/>
  <c r="AG10" i="1"/>
  <c r="AG12" i="1"/>
  <c r="AG13" i="1"/>
  <c r="AG15" i="1"/>
  <c r="AG16" i="1"/>
  <c r="AG17" i="1"/>
  <c r="AG18" i="1"/>
  <c r="AG21" i="1"/>
  <c r="AG22" i="1"/>
  <c r="AG23" i="1"/>
  <c r="AG25" i="1"/>
  <c r="AG26" i="1"/>
  <c r="AG28" i="1"/>
  <c r="AG33" i="1"/>
  <c r="AG34" i="1"/>
</calcChain>
</file>

<file path=xl/sharedStrings.xml><?xml version="1.0" encoding="utf-8"?>
<sst xmlns="http://schemas.openxmlformats.org/spreadsheetml/2006/main" count="125" uniqueCount="50">
  <si>
    <t>Site Number</t>
  </si>
  <si>
    <t>block</t>
  </si>
  <si>
    <t>Site</t>
  </si>
  <si>
    <t>mgt</t>
  </si>
  <si>
    <t>rep</t>
  </si>
  <si>
    <t>Horizon</t>
  </si>
  <si>
    <t>Depth (cm)</t>
  </si>
  <si>
    <t>SOCconcentation</t>
  </si>
  <si>
    <t>STNconcentation</t>
  </si>
  <si>
    <t>SoilpH</t>
  </si>
  <si>
    <t>BD</t>
  </si>
  <si>
    <t>Sand</t>
  </si>
  <si>
    <t>Silt</t>
  </si>
  <si>
    <t>Clay</t>
  </si>
  <si>
    <t>ClaySilt</t>
  </si>
  <si>
    <t>K</t>
  </si>
  <si>
    <t>Ca</t>
  </si>
  <si>
    <t>Mg</t>
  </si>
  <si>
    <t>nitrate</t>
  </si>
  <si>
    <t>phosphate</t>
  </si>
  <si>
    <t>sulphur</t>
  </si>
  <si>
    <t>CEC</t>
  </si>
  <si>
    <t>AOAl</t>
  </si>
  <si>
    <t>AOFe</t>
  </si>
  <si>
    <t>DCBAl</t>
  </si>
  <si>
    <t>DCBFe</t>
  </si>
  <si>
    <t>CarbonThirteen</t>
  </si>
  <si>
    <t>Dairyland (Ag)</t>
  </si>
  <si>
    <t>Ag</t>
  </si>
  <si>
    <t>A</t>
  </si>
  <si>
    <t>Pokorny (Ag)</t>
  </si>
  <si>
    <t>Glacier Creek Preserve (Ag)</t>
  </si>
  <si>
    <t>Knorr (Ag)</t>
  </si>
  <si>
    <t>Rogers Memorial Farm (Ag)</t>
  </si>
  <si>
    <t>Ithaca (Ag)</t>
  </si>
  <si>
    <t>Eddyville ( Ag)</t>
  </si>
  <si>
    <t>Pearl Harbror ( Ag)</t>
  </si>
  <si>
    <t>Clay center  (Ag)</t>
  </si>
  <si>
    <t>Philips (Ag)</t>
  </si>
  <si>
    <t>Wildcat (Ag)</t>
  </si>
  <si>
    <t>Carbon Fourtheen</t>
  </si>
  <si>
    <t>M-DNA conc (ug/kg)</t>
  </si>
  <si>
    <t>M-DNA conc (mg/kg)</t>
  </si>
  <si>
    <t>Sites</t>
  </si>
  <si>
    <t xml:space="preserve">Means-A Horizon SOC </t>
  </si>
  <si>
    <t>Means-A Horizon N</t>
  </si>
  <si>
    <t>14C age</t>
  </si>
  <si>
    <t>&gt;Modern</t>
  </si>
  <si>
    <t>0-12-38</t>
  </si>
  <si>
    <t>C/N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</si>
</sst>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0" borderId="0" xfId="0" applyFont="1"/>
    <xf numFmtId="0" fontId="0" fillId="0" borderId="0" xfId="0" applyFont="1"/>
    <xf numFmtId="0" fontId="16" fillId="0" borderId="0" xfId="0" applyFon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7"/>
  <sheetViews>
    <sheetView tabSelected="1" workbookViewId="0">
      <pane xSplit="8" topLeftCell="I1" activePane="topRight" state="frozen"/>
      <selection pane="topRight" activeCell="AI25" sqref="AI25"/>
    </sheetView>
  </sheetViews>
  <sheetFormatPr defaultRowHeight="14.4" x14ac:dyDescent="0.3"/>
  <cols>
    <col min="2" max="2" width="11.44140625" customWidth="1"/>
    <col min="3" max="3" width="9.5546875" customWidth="1"/>
    <col min="4" max="4" width="24" customWidth="1"/>
    <col min="8" max="8" width="10.5546875" customWidth="1"/>
    <col min="9" max="9" width="14.88671875" customWidth="1"/>
    <col min="10" max="10" width="15.77734375" customWidth="1"/>
    <col min="11" max="11" width="11.44140625" customWidth="1"/>
    <col min="12" max="12" width="10.21875" customWidth="1"/>
    <col min="13" max="13" width="10.109375" customWidth="1"/>
    <col min="14" max="14" width="10" customWidth="1"/>
    <col min="17" max="17" width="9.6640625" customWidth="1"/>
    <col min="20" max="20" width="9.44140625" customWidth="1"/>
    <col min="21" max="21" width="9.88671875" customWidth="1"/>
    <col min="22" max="22" width="10.44140625" customWidth="1"/>
    <col min="23" max="23" width="9.77734375" customWidth="1"/>
    <col min="25" max="25" width="9.88671875" customWidth="1"/>
    <col min="26" max="26" width="10.109375" customWidth="1"/>
    <col min="27" max="27" width="10.21875" customWidth="1"/>
    <col min="28" max="28" width="9.109375" customWidth="1"/>
    <col min="29" max="29" width="15.5546875" customWidth="1"/>
    <col min="30" max="31" width="17" customWidth="1"/>
    <col min="32" max="32" width="21" customWidth="1"/>
    <col min="33" max="33" width="17.77734375" customWidth="1"/>
    <col min="34" max="34" width="16.6640625" bestFit="1" customWidth="1"/>
    <col min="35" max="35" width="13.5546875" customWidth="1"/>
    <col min="36" max="37" width="10.44140625" customWidth="1"/>
  </cols>
  <sheetData>
    <row r="1" spans="1:50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" t="s">
        <v>7</v>
      </c>
      <c r="J1" s="4" t="s">
        <v>8</v>
      </c>
      <c r="K1" s="4" t="s">
        <v>49</v>
      </c>
      <c r="L1" s="4" t="s">
        <v>9</v>
      </c>
      <c r="M1" s="5" t="s">
        <v>10</v>
      </c>
      <c r="N1" s="5" t="s">
        <v>11</v>
      </c>
      <c r="O1" s="4" t="s">
        <v>12</v>
      </c>
      <c r="P1" s="4" t="s">
        <v>13</v>
      </c>
      <c r="Q1" s="5" t="s">
        <v>14</v>
      </c>
      <c r="R1" s="5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5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40</v>
      </c>
      <c r="AE1" s="4" t="s">
        <v>46</v>
      </c>
      <c r="AF1" s="5" t="s">
        <v>41</v>
      </c>
      <c r="AG1" s="4" t="s">
        <v>42</v>
      </c>
      <c r="AH1" s="5"/>
      <c r="AI1" s="4"/>
      <c r="AJ1" s="4"/>
      <c r="AK1" s="4"/>
      <c r="AL1" s="4"/>
      <c r="AM1" s="5"/>
      <c r="AN1" s="5"/>
      <c r="AO1" s="5"/>
      <c r="AP1" s="5"/>
      <c r="AQ1" s="5"/>
      <c r="AR1" s="5"/>
      <c r="AS1" s="3"/>
      <c r="AT1" s="3"/>
      <c r="AU1" s="3"/>
      <c r="AV1" s="3"/>
      <c r="AW1" s="3"/>
      <c r="AX1" s="3"/>
    </row>
    <row r="2" spans="1:50" x14ac:dyDescent="0.3">
      <c r="A2">
        <v>7</v>
      </c>
      <c r="B2">
        <v>2</v>
      </c>
      <c r="C2">
        <v>2</v>
      </c>
      <c r="D2" t="s">
        <v>27</v>
      </c>
      <c r="E2" t="s">
        <v>28</v>
      </c>
      <c r="F2">
        <v>1</v>
      </c>
      <c r="G2" t="s">
        <v>29</v>
      </c>
      <c r="H2" t="s">
        <v>48</v>
      </c>
      <c r="I2" s="5">
        <v>15.39507216</v>
      </c>
      <c r="J2" s="5">
        <v>1.4785956650000001</v>
      </c>
      <c r="K2" s="5">
        <f>I2/J2</f>
        <v>10.411955427990518</v>
      </c>
      <c r="L2" s="5">
        <v>7.9</v>
      </c>
      <c r="M2" s="5">
        <v>1.5364481809999999</v>
      </c>
      <c r="N2" s="5">
        <v>35.64</v>
      </c>
      <c r="O2" s="5">
        <v>43.16</v>
      </c>
      <c r="P2" s="5">
        <v>21.2</v>
      </c>
      <c r="Q2" s="5">
        <v>64.36</v>
      </c>
      <c r="R2" s="5">
        <v>656.17141949999996</v>
      </c>
      <c r="S2" s="5">
        <v>4195.5517499999996</v>
      </c>
      <c r="T2" s="5">
        <v>954.14799770000002</v>
      </c>
      <c r="U2" s="5">
        <v>6</v>
      </c>
      <c r="V2" s="5">
        <v>70</v>
      </c>
      <c r="W2" s="5">
        <v>25.8</v>
      </c>
      <c r="X2" s="5">
        <v>30.8</v>
      </c>
      <c r="Y2" s="5">
        <v>719.55</v>
      </c>
      <c r="Z2" s="5">
        <v>698.85</v>
      </c>
      <c r="AA2" s="5">
        <v>418.06666669999998</v>
      </c>
      <c r="AB2" s="5">
        <v>1373.6833329999999</v>
      </c>
      <c r="AC2" s="5">
        <v>-17.399999999999999</v>
      </c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3"/>
      <c r="AT2" s="3"/>
      <c r="AU2" s="3"/>
      <c r="AV2" s="3"/>
      <c r="AW2" s="3"/>
      <c r="AX2" s="3"/>
    </row>
    <row r="3" spans="1:50" x14ac:dyDescent="0.3">
      <c r="A3">
        <v>8</v>
      </c>
      <c r="C3">
        <v>2</v>
      </c>
      <c r="E3" t="s">
        <v>28</v>
      </c>
      <c r="F3">
        <v>2</v>
      </c>
      <c r="G3" t="s">
        <v>29</v>
      </c>
      <c r="I3" s="5">
        <v>16.055866129999998</v>
      </c>
      <c r="J3" s="5">
        <v>1.5720272230000001</v>
      </c>
      <c r="K3" s="5">
        <f t="shared" ref="K3:K34" si="0">I3/J3</f>
        <v>10.213478427784198</v>
      </c>
      <c r="L3" s="5">
        <v>8</v>
      </c>
      <c r="M3" s="5">
        <v>1.2747043629999999</v>
      </c>
      <c r="N3" s="5">
        <v>38.75</v>
      </c>
      <c r="O3" s="5">
        <v>35.880000000000003</v>
      </c>
      <c r="P3" s="5">
        <v>19.260000000000002</v>
      </c>
      <c r="Q3" s="5">
        <v>55.14</v>
      </c>
      <c r="R3" s="5">
        <v>594.78785379999999</v>
      </c>
      <c r="S3" s="5">
        <v>3937.2257060000002</v>
      </c>
      <c r="T3" s="5">
        <v>957.05829180000001</v>
      </c>
      <c r="U3" s="5">
        <v>4.5</v>
      </c>
      <c r="V3" s="5">
        <v>51</v>
      </c>
      <c r="W3" s="5">
        <v>18.2</v>
      </c>
      <c r="X3" s="5">
        <v>29.2</v>
      </c>
      <c r="Y3" s="5">
        <v>1051.7850000000001</v>
      </c>
      <c r="Z3" s="5">
        <v>1284.075</v>
      </c>
      <c r="AA3" s="5">
        <v>463.3</v>
      </c>
      <c r="AB3" s="5">
        <v>1414.55</v>
      </c>
      <c r="AC3" s="5">
        <v>-16.899999999999999</v>
      </c>
      <c r="AD3" s="5"/>
      <c r="AE3" s="5"/>
      <c r="AF3" s="5">
        <v>90950</v>
      </c>
      <c r="AG3" s="5">
        <f>AF3*0.001</f>
        <v>90.95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3"/>
      <c r="AT3" s="3"/>
      <c r="AU3" s="3"/>
      <c r="AV3" s="3"/>
      <c r="AW3" s="3"/>
      <c r="AX3" s="3"/>
    </row>
    <row r="4" spans="1:50" x14ac:dyDescent="0.3">
      <c r="A4">
        <v>9</v>
      </c>
      <c r="C4">
        <v>2</v>
      </c>
      <c r="E4" t="s">
        <v>28</v>
      </c>
      <c r="F4">
        <v>3</v>
      </c>
      <c r="G4" t="s">
        <v>29</v>
      </c>
      <c r="I4" s="5">
        <v>18.538782179999998</v>
      </c>
      <c r="J4" s="5">
        <v>1.782022397</v>
      </c>
      <c r="K4" s="5">
        <f t="shared" si="0"/>
        <v>10.403226250809013</v>
      </c>
      <c r="L4" s="5">
        <v>7.8</v>
      </c>
      <c r="M4" s="5">
        <v>1.523938915</v>
      </c>
      <c r="N4" s="5">
        <v>44.68</v>
      </c>
      <c r="O4" s="5">
        <v>38</v>
      </c>
      <c r="P4" s="5">
        <v>17.32</v>
      </c>
      <c r="Q4" s="5">
        <v>55.32</v>
      </c>
      <c r="R4" s="5">
        <v>677.97194249999995</v>
      </c>
      <c r="S4" s="5">
        <v>3516.8514359999999</v>
      </c>
      <c r="T4" s="5">
        <v>723.03352180000002</v>
      </c>
      <c r="U4" s="5">
        <v>8.4</v>
      </c>
      <c r="V4" s="5">
        <v>91</v>
      </c>
      <c r="W4" s="5">
        <v>14.3</v>
      </c>
      <c r="X4" s="5">
        <v>25.6</v>
      </c>
      <c r="Y4" s="5">
        <v>842.22</v>
      </c>
      <c r="Z4" s="5">
        <v>1108.125</v>
      </c>
      <c r="AA4" s="5">
        <v>348.6333333</v>
      </c>
      <c r="AB4" s="5">
        <v>1014.15</v>
      </c>
      <c r="AC4" s="5">
        <v>-17.100000000000001</v>
      </c>
      <c r="AD4" s="5">
        <v>-43.023261837451756</v>
      </c>
      <c r="AE4" s="5">
        <v>285</v>
      </c>
      <c r="AF4" s="5">
        <v>57170.000000000007</v>
      </c>
      <c r="AG4" s="5">
        <f>AF4*0.001</f>
        <v>57.170000000000009</v>
      </c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3"/>
      <c r="AT4" s="3"/>
      <c r="AU4" s="3"/>
      <c r="AV4" s="3"/>
      <c r="AW4" s="3"/>
      <c r="AX4" s="3"/>
    </row>
    <row r="5" spans="1:50" x14ac:dyDescent="0.3">
      <c r="A5">
        <v>17</v>
      </c>
      <c r="B5">
        <v>4</v>
      </c>
      <c r="C5">
        <v>4</v>
      </c>
      <c r="D5" t="s">
        <v>30</v>
      </c>
      <c r="E5" t="s">
        <v>28</v>
      </c>
      <c r="F5">
        <v>1</v>
      </c>
      <c r="G5" t="s">
        <v>29</v>
      </c>
      <c r="I5" s="5">
        <v>14.95786221</v>
      </c>
      <c r="J5" s="5">
        <v>1.4619534649999999</v>
      </c>
      <c r="K5" s="5">
        <f t="shared" si="0"/>
        <v>10.231421565802028</v>
      </c>
      <c r="L5" s="5">
        <v>7.4</v>
      </c>
      <c r="M5" s="5">
        <v>1.2413577410000001</v>
      </c>
      <c r="N5" s="5">
        <v>24.6</v>
      </c>
      <c r="O5" s="5">
        <v>46.84</v>
      </c>
      <c r="P5" s="5">
        <v>28.56</v>
      </c>
      <c r="Q5" s="5">
        <v>75.400000000000006</v>
      </c>
      <c r="R5" s="5">
        <v>348.3390081</v>
      </c>
      <c r="S5" s="5">
        <v>4548.2227979999998</v>
      </c>
      <c r="T5" s="5">
        <v>647.6602517</v>
      </c>
      <c r="U5" s="5">
        <v>4.0999999999999996</v>
      </c>
      <c r="V5" s="5">
        <v>41</v>
      </c>
      <c r="W5" s="5">
        <v>2.9</v>
      </c>
      <c r="X5" s="5">
        <v>28</v>
      </c>
      <c r="Y5" s="5">
        <v>693</v>
      </c>
      <c r="Z5" s="5">
        <v>765</v>
      </c>
      <c r="AA5" s="5">
        <v>218.9833333</v>
      </c>
      <c r="AB5" s="5">
        <v>1828.5333330000001</v>
      </c>
      <c r="AC5" s="5">
        <v>-16.399999999999999</v>
      </c>
      <c r="AD5" s="5"/>
      <c r="AE5" s="5"/>
      <c r="AF5" s="5">
        <v>73550</v>
      </c>
      <c r="AG5" s="5">
        <f>AF5*0.001</f>
        <v>73.55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3"/>
      <c r="AT5" s="3"/>
      <c r="AU5" s="3"/>
      <c r="AV5" s="3"/>
      <c r="AW5" s="3"/>
      <c r="AX5" s="3"/>
    </row>
    <row r="6" spans="1:50" x14ac:dyDescent="0.3">
      <c r="A6">
        <v>18</v>
      </c>
      <c r="C6">
        <v>4</v>
      </c>
      <c r="E6" t="s">
        <v>28</v>
      </c>
      <c r="F6">
        <v>2</v>
      </c>
      <c r="G6" t="s">
        <v>29</v>
      </c>
      <c r="I6" s="5">
        <v>12.26068124</v>
      </c>
      <c r="J6" s="5">
        <v>1.2454345090000001</v>
      </c>
      <c r="K6" s="5">
        <f t="shared" si="0"/>
        <v>9.8445009764861098</v>
      </c>
      <c r="L6" s="5">
        <v>7.4</v>
      </c>
      <c r="M6" s="5">
        <v>1.149731619</v>
      </c>
      <c r="N6" s="5">
        <v>33.36</v>
      </c>
      <c r="O6" s="5">
        <v>38.4</v>
      </c>
      <c r="P6" s="5">
        <v>28.24</v>
      </c>
      <c r="Q6" s="5">
        <v>66.64</v>
      </c>
      <c r="R6" s="5">
        <v>307.16090430000003</v>
      </c>
      <c r="S6" s="5">
        <v>4028.4933510000001</v>
      </c>
      <c r="T6" s="5">
        <v>639.31117019999999</v>
      </c>
      <c r="U6" s="5">
        <v>3.1</v>
      </c>
      <c r="V6" s="5">
        <v>16</v>
      </c>
      <c r="W6" s="5">
        <v>14.9</v>
      </c>
      <c r="X6" s="5">
        <v>25.3</v>
      </c>
      <c r="Y6" s="5">
        <v>679.5</v>
      </c>
      <c r="Z6" s="5">
        <v>585</v>
      </c>
      <c r="AA6" s="5">
        <v>487.55</v>
      </c>
      <c r="AB6" s="5">
        <v>5549.1666670000004</v>
      </c>
      <c r="AC6" s="5">
        <v>-15.1</v>
      </c>
      <c r="AD6" s="5">
        <v>-131.43847948595456</v>
      </c>
      <c r="AE6" s="5">
        <v>1060</v>
      </c>
      <c r="AF6" s="5">
        <v>55860</v>
      </c>
      <c r="AG6" s="5">
        <f>AF6*0.001</f>
        <v>55.86</v>
      </c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3"/>
      <c r="AT6" s="3"/>
      <c r="AU6" s="3"/>
      <c r="AV6" s="3"/>
      <c r="AW6" s="3"/>
      <c r="AX6" s="3"/>
    </row>
    <row r="7" spans="1:50" x14ac:dyDescent="0.3">
      <c r="A7">
        <v>19</v>
      </c>
      <c r="C7">
        <v>4</v>
      </c>
      <c r="E7" t="s">
        <v>28</v>
      </c>
      <c r="F7">
        <v>3</v>
      </c>
      <c r="G7" t="s">
        <v>29</v>
      </c>
      <c r="I7" s="5">
        <v>20.412313560000001</v>
      </c>
      <c r="J7" s="5">
        <v>1.3755516169999999</v>
      </c>
      <c r="K7" s="5">
        <f t="shared" si="0"/>
        <v>14.839365755331013</v>
      </c>
      <c r="L7" s="5">
        <v>8</v>
      </c>
      <c r="M7" s="5">
        <v>1.114805453</v>
      </c>
      <c r="N7" s="5">
        <v>27.36</v>
      </c>
      <c r="O7" s="5">
        <v>44.36</v>
      </c>
      <c r="P7" s="5">
        <v>28.28</v>
      </c>
      <c r="Q7" s="5">
        <v>72.64</v>
      </c>
      <c r="R7" s="5">
        <v>313.75198590000002</v>
      </c>
      <c r="S7" s="5">
        <v>3464.8225950000001</v>
      </c>
      <c r="T7" s="5">
        <v>696.30008829999997</v>
      </c>
      <c r="U7" s="5">
        <v>2.2999999999999998</v>
      </c>
      <c r="V7" s="5">
        <v>46</v>
      </c>
      <c r="W7" s="5">
        <v>11.6</v>
      </c>
      <c r="X7" s="5">
        <v>23.1</v>
      </c>
      <c r="Y7" s="5">
        <v>1093.5</v>
      </c>
      <c r="Z7" s="5">
        <v>1404</v>
      </c>
      <c r="AA7" s="5">
        <v>744.75</v>
      </c>
      <c r="AB7" s="5">
        <v>3734.7166670000001</v>
      </c>
      <c r="AC7" s="5">
        <v>-15.6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3"/>
      <c r="AT7" s="3"/>
      <c r="AU7" s="3"/>
      <c r="AV7" s="3"/>
      <c r="AW7" s="3"/>
      <c r="AX7" s="3"/>
    </row>
    <row r="8" spans="1:50" x14ac:dyDescent="0.3">
      <c r="A8">
        <v>27</v>
      </c>
      <c r="B8">
        <v>6</v>
      </c>
      <c r="C8">
        <v>6</v>
      </c>
      <c r="D8" t="s">
        <v>31</v>
      </c>
      <c r="E8" t="s">
        <v>28</v>
      </c>
      <c r="F8">
        <v>1</v>
      </c>
      <c r="G8" t="s">
        <v>29</v>
      </c>
      <c r="I8" s="5">
        <v>5.6290264130000001</v>
      </c>
      <c r="J8" s="5">
        <v>0.64031059400000001</v>
      </c>
      <c r="K8" s="5">
        <f t="shared" si="0"/>
        <v>8.7910874281114886</v>
      </c>
      <c r="L8" s="5">
        <v>6</v>
      </c>
      <c r="M8" s="5">
        <v>1.0023715179999999</v>
      </c>
      <c r="N8" s="5">
        <v>24.74</v>
      </c>
      <c r="O8" s="5">
        <v>54.86</v>
      </c>
      <c r="P8" s="5">
        <v>20.399999999999999</v>
      </c>
      <c r="Q8" s="5">
        <v>75.260000000000005</v>
      </c>
      <c r="R8" s="5">
        <v>209.2023628</v>
      </c>
      <c r="S8" s="5">
        <v>3097.015371</v>
      </c>
      <c r="T8" s="5">
        <v>756.82031259999997</v>
      </c>
      <c r="U8" s="5">
        <v>40.5</v>
      </c>
      <c r="V8" s="5">
        <v>12</v>
      </c>
      <c r="W8" s="5">
        <v>6.1</v>
      </c>
      <c r="X8" s="5">
        <v>22.4</v>
      </c>
      <c r="Y8" s="5">
        <v>745.33500000000004</v>
      </c>
      <c r="Z8" s="5">
        <v>1675.665</v>
      </c>
      <c r="AA8" s="5">
        <v>909.58333330000005</v>
      </c>
      <c r="AB8" s="5">
        <v>8923.3333330000005</v>
      </c>
      <c r="AC8" s="5">
        <v>-18.899999999999999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3"/>
      <c r="AT8" s="3"/>
      <c r="AU8" s="3"/>
      <c r="AV8" s="3"/>
      <c r="AW8" s="3"/>
      <c r="AX8" s="3"/>
    </row>
    <row r="9" spans="1:50" x14ac:dyDescent="0.3">
      <c r="A9">
        <v>28</v>
      </c>
      <c r="C9">
        <v>6</v>
      </c>
      <c r="E9" t="s">
        <v>28</v>
      </c>
      <c r="F9">
        <v>2</v>
      </c>
      <c r="G9" t="s">
        <v>29</v>
      </c>
      <c r="I9" s="5">
        <v>6.1963045320000001</v>
      </c>
      <c r="J9" s="5">
        <v>0.65471933400000004</v>
      </c>
      <c r="K9" s="5">
        <f t="shared" si="0"/>
        <v>9.4640622480838488</v>
      </c>
      <c r="L9" s="5">
        <v>6.2</v>
      </c>
      <c r="M9" s="5">
        <v>1.094873416</v>
      </c>
      <c r="N9" s="5">
        <v>25.2</v>
      </c>
      <c r="O9" s="5">
        <v>55.28</v>
      </c>
      <c r="P9" s="5">
        <v>19.52</v>
      </c>
      <c r="Q9" s="5">
        <v>74.8</v>
      </c>
      <c r="R9" s="5">
        <v>198.91731039999999</v>
      </c>
      <c r="S9" s="5">
        <v>2900.7065520000001</v>
      </c>
      <c r="T9" s="5">
        <v>668.52621839999995</v>
      </c>
      <c r="U9" s="5">
        <v>4.8</v>
      </c>
      <c r="V9" s="5">
        <v>1</v>
      </c>
      <c r="W9" s="5">
        <v>3.6</v>
      </c>
      <c r="X9" s="5">
        <v>20.8</v>
      </c>
      <c r="Y9" s="5">
        <v>678.01499999999999</v>
      </c>
      <c r="Z9" s="5">
        <v>1426.365</v>
      </c>
      <c r="AA9" s="5">
        <v>745.9</v>
      </c>
      <c r="AB9" s="5">
        <v>8273.7333330000001</v>
      </c>
      <c r="AC9" s="5">
        <v>-18.899999999999999</v>
      </c>
      <c r="AD9" s="5"/>
      <c r="AE9" s="5"/>
      <c r="AF9" s="5">
        <v>16470</v>
      </c>
      <c r="AG9" s="5">
        <f>AF9*0.001</f>
        <v>16.47</v>
      </c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3"/>
      <c r="AT9" s="3"/>
      <c r="AU9" s="3"/>
      <c r="AV9" s="3"/>
      <c r="AW9" s="3"/>
      <c r="AX9" s="3"/>
    </row>
    <row r="10" spans="1:50" x14ac:dyDescent="0.3">
      <c r="A10">
        <v>29</v>
      </c>
      <c r="C10">
        <v>6</v>
      </c>
      <c r="E10" t="s">
        <v>28</v>
      </c>
      <c r="F10">
        <v>3</v>
      </c>
      <c r="G10" t="s">
        <v>29</v>
      </c>
      <c r="I10" s="5">
        <v>5.587363861</v>
      </c>
      <c r="J10" s="5">
        <v>0.59792845500000003</v>
      </c>
      <c r="K10" s="5">
        <f t="shared" si="0"/>
        <v>9.34453581239916</v>
      </c>
      <c r="L10" s="5">
        <v>6.2</v>
      </c>
      <c r="M10" s="5">
        <v>1.1152800510000001</v>
      </c>
      <c r="N10" s="5">
        <v>24.28</v>
      </c>
      <c r="O10" s="5">
        <v>54.44</v>
      </c>
      <c r="P10" s="5">
        <v>21.28</v>
      </c>
      <c r="Q10" s="5">
        <v>75.72</v>
      </c>
      <c r="R10" s="5">
        <v>202.9656659</v>
      </c>
      <c r="S10" s="5">
        <v>2919.4253359999998</v>
      </c>
      <c r="T10" s="5">
        <v>666.30142860000001</v>
      </c>
      <c r="U10" s="5">
        <v>3.4</v>
      </c>
      <c r="V10" s="5">
        <v>8</v>
      </c>
      <c r="W10" s="5">
        <v>6.7</v>
      </c>
      <c r="X10" s="5">
        <v>20.6</v>
      </c>
      <c r="Y10" s="5">
        <v>630.80999999999995</v>
      </c>
      <c r="Z10" s="5">
        <v>1962.54</v>
      </c>
      <c r="AA10" s="5">
        <v>602.06666670000004</v>
      </c>
      <c r="AB10" s="5">
        <v>8581.1666669999995</v>
      </c>
      <c r="AC10" s="5">
        <v>-21.6</v>
      </c>
      <c r="AD10" s="5">
        <v>-175.09762593512045</v>
      </c>
      <c r="AE10" s="5">
        <v>1475</v>
      </c>
      <c r="AF10" s="5">
        <v>8897</v>
      </c>
      <c r="AG10" s="5">
        <f>AF10*0.001</f>
        <v>8.8970000000000002</v>
      </c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3"/>
      <c r="AT10" s="3"/>
      <c r="AU10" s="3"/>
      <c r="AV10" s="3"/>
      <c r="AW10" s="3"/>
      <c r="AX10" s="3"/>
    </row>
    <row r="11" spans="1:50" x14ac:dyDescent="0.3">
      <c r="A11">
        <v>37</v>
      </c>
      <c r="B11">
        <v>8</v>
      </c>
      <c r="C11">
        <v>8</v>
      </c>
      <c r="D11" t="s">
        <v>32</v>
      </c>
      <c r="E11" t="s">
        <v>28</v>
      </c>
      <c r="F11">
        <v>1</v>
      </c>
      <c r="G11" t="s">
        <v>29</v>
      </c>
      <c r="I11" s="5">
        <v>6.3405255629999999</v>
      </c>
      <c r="J11" s="5">
        <v>0.61693656600000002</v>
      </c>
      <c r="K11" s="5">
        <f t="shared" si="0"/>
        <v>10.277435173132531</v>
      </c>
      <c r="L11" s="5">
        <v>7.6</v>
      </c>
      <c r="M11" s="5">
        <v>0.84712500000000002</v>
      </c>
      <c r="N11" s="5">
        <v>61.64</v>
      </c>
      <c r="O11" s="5">
        <v>25.28</v>
      </c>
      <c r="P11" s="5">
        <v>13.08</v>
      </c>
      <c r="Q11" s="5">
        <v>38.36</v>
      </c>
      <c r="R11" s="5">
        <v>306.4015713</v>
      </c>
      <c r="S11" s="5">
        <v>2003.1630600000001</v>
      </c>
      <c r="T11" s="5">
        <v>435.99436700000001</v>
      </c>
      <c r="U11" s="5">
        <v>4.7</v>
      </c>
      <c r="V11" s="5">
        <v>14</v>
      </c>
      <c r="W11" s="5">
        <v>7.1</v>
      </c>
      <c r="X11" s="5">
        <v>14.6</v>
      </c>
      <c r="Y11" s="5">
        <v>396.72</v>
      </c>
      <c r="Z11" s="5">
        <v>125.685</v>
      </c>
      <c r="AA11" s="5">
        <v>200.93333329999999</v>
      </c>
      <c r="AB11" s="5">
        <v>910.05</v>
      </c>
      <c r="AC11" s="5">
        <v>-14.9</v>
      </c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3"/>
      <c r="AT11" s="3"/>
      <c r="AU11" s="3"/>
      <c r="AV11" s="3"/>
      <c r="AW11" s="3"/>
      <c r="AX11" s="3"/>
    </row>
    <row r="12" spans="1:50" x14ac:dyDescent="0.3">
      <c r="A12">
        <v>38</v>
      </c>
      <c r="C12">
        <v>8</v>
      </c>
      <c r="E12" t="s">
        <v>28</v>
      </c>
      <c r="F12">
        <v>2</v>
      </c>
      <c r="G12" t="s">
        <v>29</v>
      </c>
      <c r="I12" s="5">
        <v>9.6905404960000006</v>
      </c>
      <c r="J12" s="5">
        <v>0.67732764000000001</v>
      </c>
      <c r="K12" s="5">
        <f t="shared" si="0"/>
        <v>14.307020596413281</v>
      </c>
      <c r="L12" s="5">
        <v>7.2</v>
      </c>
      <c r="M12" s="5">
        <v>0.77806666700000005</v>
      </c>
      <c r="N12" s="5">
        <v>61.64</v>
      </c>
      <c r="O12" s="5">
        <v>25.28</v>
      </c>
      <c r="P12" s="5">
        <v>13.08</v>
      </c>
      <c r="Q12" s="5">
        <v>38.36</v>
      </c>
      <c r="R12" s="5">
        <v>297.4655358</v>
      </c>
      <c r="S12" s="5">
        <v>1881.2685240000001</v>
      </c>
      <c r="T12" s="5">
        <v>406.00025829999998</v>
      </c>
      <c r="U12" s="5">
        <v>4.5999999999999996</v>
      </c>
      <c r="V12" s="5">
        <v>16</v>
      </c>
      <c r="W12" s="5">
        <v>10.1</v>
      </c>
      <c r="X12" s="5">
        <v>13.8</v>
      </c>
      <c r="Y12" s="5">
        <v>423</v>
      </c>
      <c r="Z12" s="5">
        <v>137.655</v>
      </c>
      <c r="AA12" s="5">
        <v>190.05</v>
      </c>
      <c r="AB12" s="5">
        <v>1015.466667</v>
      </c>
      <c r="AC12" s="5">
        <v>-15.4</v>
      </c>
      <c r="AD12" s="5"/>
      <c r="AE12" s="5"/>
      <c r="AF12" s="5">
        <v>128800.00000000003</v>
      </c>
      <c r="AG12" s="5">
        <f>AF12*0.001</f>
        <v>128.80000000000004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3"/>
      <c r="AT12" s="3"/>
      <c r="AU12" s="3"/>
      <c r="AV12" s="3"/>
      <c r="AW12" s="3"/>
      <c r="AX12" s="3"/>
    </row>
    <row r="13" spans="1:50" x14ac:dyDescent="0.3">
      <c r="A13">
        <v>39</v>
      </c>
      <c r="C13">
        <v>8</v>
      </c>
      <c r="E13" t="s">
        <v>28</v>
      </c>
      <c r="F13">
        <v>3</v>
      </c>
      <c r="G13" t="s">
        <v>29</v>
      </c>
      <c r="I13" s="5">
        <v>7.2537316809999997</v>
      </c>
      <c r="J13" s="5">
        <v>0.81903004000000001</v>
      </c>
      <c r="K13" s="5">
        <f t="shared" si="0"/>
        <v>8.8564903931972996</v>
      </c>
      <c r="L13" s="5">
        <v>7.4</v>
      </c>
      <c r="M13" s="5">
        <v>0.824428571</v>
      </c>
      <c r="N13" s="5">
        <v>61.64</v>
      </c>
      <c r="O13" s="5">
        <v>25.28</v>
      </c>
      <c r="P13" s="5">
        <v>13.08</v>
      </c>
      <c r="Q13" s="5">
        <v>38.36</v>
      </c>
      <c r="R13" s="5">
        <v>329.570471</v>
      </c>
      <c r="S13" s="5">
        <v>1968.3797340000001</v>
      </c>
      <c r="T13" s="5">
        <v>423.01575689999999</v>
      </c>
      <c r="U13" s="5">
        <v>16.3</v>
      </c>
      <c r="V13" s="5">
        <v>28</v>
      </c>
      <c r="W13" s="5">
        <v>12.1</v>
      </c>
      <c r="X13" s="5">
        <v>14.5</v>
      </c>
      <c r="Y13" s="5">
        <v>455.4</v>
      </c>
      <c r="Z13" s="5">
        <v>144.44999999999999</v>
      </c>
      <c r="AA13" s="5">
        <v>187.8833333</v>
      </c>
      <c r="AB13" s="5">
        <v>1107.0166670000001</v>
      </c>
      <c r="AC13" s="5">
        <v>-15.1</v>
      </c>
      <c r="AD13" s="5">
        <v>-4.7327867581186123</v>
      </c>
      <c r="AE13" s="5" t="s">
        <v>47</v>
      </c>
      <c r="AF13" s="5">
        <v>78970</v>
      </c>
      <c r="AG13" s="5">
        <f>AF13*0.001</f>
        <v>78.97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3"/>
      <c r="AT13" s="3"/>
      <c r="AU13" s="3"/>
      <c r="AV13" s="3"/>
      <c r="AW13" s="3"/>
      <c r="AX13" s="3"/>
    </row>
    <row r="14" spans="1:50" x14ac:dyDescent="0.3">
      <c r="A14">
        <v>47</v>
      </c>
      <c r="B14">
        <v>10</v>
      </c>
      <c r="C14">
        <v>10</v>
      </c>
      <c r="D14" t="s">
        <v>33</v>
      </c>
      <c r="E14" t="s">
        <v>28</v>
      </c>
      <c r="F14">
        <v>1</v>
      </c>
      <c r="G14" t="s">
        <v>29</v>
      </c>
      <c r="I14" s="5">
        <v>15.75231795</v>
      </c>
      <c r="J14" s="5">
        <v>1.217140745</v>
      </c>
      <c r="K14" s="5">
        <f t="shared" si="0"/>
        <v>12.942067722825268</v>
      </c>
      <c r="L14" s="5">
        <v>6.1</v>
      </c>
      <c r="M14" s="5">
        <v>1.3</v>
      </c>
      <c r="N14" s="5">
        <v>20.92</v>
      </c>
      <c r="O14" s="5">
        <v>45.88</v>
      </c>
      <c r="P14" s="5">
        <v>33.200000000000003</v>
      </c>
      <c r="Q14" s="5">
        <v>79.08</v>
      </c>
      <c r="R14" s="5">
        <v>307.84913349999999</v>
      </c>
      <c r="S14" s="5">
        <v>2880.7339449999999</v>
      </c>
      <c r="T14" s="5">
        <v>657.49235469999996</v>
      </c>
      <c r="U14" s="5">
        <v>1.9</v>
      </c>
      <c r="V14" s="5">
        <v>3</v>
      </c>
      <c r="W14" s="5">
        <v>10.1</v>
      </c>
      <c r="X14" s="5">
        <v>20.399999999999999</v>
      </c>
      <c r="Y14" s="5">
        <v>909.27</v>
      </c>
      <c r="Z14" s="5">
        <v>1160.865</v>
      </c>
      <c r="AA14" s="5">
        <v>974.66666669999995</v>
      </c>
      <c r="AB14" s="5">
        <v>6547</v>
      </c>
      <c r="AC14" s="5">
        <v>-13.7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3"/>
      <c r="AT14" s="3"/>
      <c r="AU14" s="3"/>
      <c r="AV14" s="3"/>
      <c r="AW14" s="3"/>
      <c r="AX14" s="3"/>
    </row>
    <row r="15" spans="1:50" x14ac:dyDescent="0.3">
      <c r="A15">
        <v>48</v>
      </c>
      <c r="C15">
        <v>10</v>
      </c>
      <c r="E15" t="s">
        <v>28</v>
      </c>
      <c r="F15">
        <v>2</v>
      </c>
      <c r="G15" t="s">
        <v>29</v>
      </c>
      <c r="I15" s="5">
        <v>14.629973509999999</v>
      </c>
      <c r="J15" s="5">
        <v>1.2551631240000001</v>
      </c>
      <c r="K15" s="5">
        <f t="shared" si="0"/>
        <v>11.655834393362881</v>
      </c>
      <c r="L15" s="5">
        <v>6</v>
      </c>
      <c r="M15" s="5">
        <v>1.2426746820000001</v>
      </c>
      <c r="N15" s="5">
        <v>20.92</v>
      </c>
      <c r="O15" s="5">
        <v>25.4</v>
      </c>
      <c r="P15" s="5">
        <v>17.079999999999998</v>
      </c>
      <c r="Q15" s="5">
        <v>42.48</v>
      </c>
      <c r="R15" s="5">
        <v>282.91391040000002</v>
      </c>
      <c r="S15" s="5">
        <v>2845.4807019999998</v>
      </c>
      <c r="T15" s="5">
        <v>411.60399239999998</v>
      </c>
      <c r="U15" s="5">
        <v>8.3000000000000007</v>
      </c>
      <c r="V15" s="5">
        <v>5</v>
      </c>
      <c r="W15" s="5">
        <v>12.7</v>
      </c>
      <c r="X15" s="5">
        <v>22.1</v>
      </c>
      <c r="Y15" s="5">
        <v>975.64499999999998</v>
      </c>
      <c r="Z15" s="5">
        <v>1303.605</v>
      </c>
      <c r="AA15" s="5">
        <v>843.18333329999996</v>
      </c>
      <c r="AB15" s="5">
        <v>7052.9</v>
      </c>
      <c r="AC15" s="5">
        <v>-14.2</v>
      </c>
      <c r="AD15" s="5">
        <v>-240.12158353066658</v>
      </c>
      <c r="AE15" s="5">
        <v>2135</v>
      </c>
      <c r="AF15" s="5">
        <v>58500</v>
      </c>
      <c r="AG15" s="5">
        <f>AF15*0.001</f>
        <v>58.5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3"/>
      <c r="AT15" s="3"/>
      <c r="AU15" s="3"/>
      <c r="AV15" s="3"/>
      <c r="AW15" s="3"/>
      <c r="AX15" s="3"/>
    </row>
    <row r="16" spans="1:50" x14ac:dyDescent="0.3">
      <c r="A16">
        <v>49</v>
      </c>
      <c r="C16">
        <v>10</v>
      </c>
      <c r="E16" t="s">
        <v>28</v>
      </c>
      <c r="F16">
        <v>3</v>
      </c>
      <c r="G16" t="s">
        <v>29</v>
      </c>
      <c r="I16" s="5">
        <v>16.695659419999998</v>
      </c>
      <c r="J16" s="5">
        <v>1.40743197</v>
      </c>
      <c r="K16" s="5">
        <f t="shared" si="0"/>
        <v>11.862498348676844</v>
      </c>
      <c r="L16" s="5">
        <v>6.9</v>
      </c>
      <c r="M16" s="5">
        <v>1.357872688</v>
      </c>
      <c r="N16" s="5">
        <v>20.92</v>
      </c>
      <c r="O16" s="5">
        <v>53.04</v>
      </c>
      <c r="P16" s="5">
        <v>33.04</v>
      </c>
      <c r="Q16" s="5">
        <v>86.08</v>
      </c>
      <c r="R16" s="5">
        <v>299.2224387</v>
      </c>
      <c r="S16" s="5">
        <v>2774.4230200000002</v>
      </c>
      <c r="T16" s="5">
        <v>274.7961171</v>
      </c>
      <c r="U16" s="5">
        <v>6.8</v>
      </c>
      <c r="V16" s="5">
        <v>9</v>
      </c>
      <c r="W16" s="5">
        <v>11.4</v>
      </c>
      <c r="X16" s="5">
        <v>16.7</v>
      </c>
      <c r="Y16" s="5">
        <v>853.06500000000005</v>
      </c>
      <c r="Z16" s="5">
        <v>1035.0899999999999</v>
      </c>
      <c r="AA16" s="5">
        <v>608.81666670000004</v>
      </c>
      <c r="AB16" s="5">
        <v>15933.53333</v>
      </c>
      <c r="AC16" s="5">
        <v>-13.8</v>
      </c>
      <c r="AD16" s="5"/>
      <c r="AE16" s="5"/>
      <c r="AF16" s="5">
        <v>39939.999999999993</v>
      </c>
      <c r="AG16" s="5">
        <f>AF16*0.001</f>
        <v>39.939999999999991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3"/>
      <c r="AT16" s="3"/>
      <c r="AU16" s="3"/>
      <c r="AV16" s="3"/>
      <c r="AW16" s="3"/>
      <c r="AX16" s="3"/>
    </row>
    <row r="17" spans="1:50" x14ac:dyDescent="0.3">
      <c r="A17">
        <v>52</v>
      </c>
      <c r="B17">
        <v>11</v>
      </c>
      <c r="C17">
        <v>11</v>
      </c>
      <c r="D17" t="s">
        <v>34</v>
      </c>
      <c r="E17" t="s">
        <v>28</v>
      </c>
      <c r="F17">
        <v>1</v>
      </c>
      <c r="G17" t="s">
        <v>29</v>
      </c>
      <c r="I17" s="5">
        <v>17.517045570000001</v>
      </c>
      <c r="J17" s="5">
        <v>1.213398178</v>
      </c>
      <c r="K17" s="5">
        <f t="shared" si="0"/>
        <v>14.436353941846779</v>
      </c>
      <c r="L17" s="5">
        <v>7.1</v>
      </c>
      <c r="M17" s="5">
        <v>1.3103381599999999</v>
      </c>
      <c r="N17" s="5">
        <v>18.440000000000001</v>
      </c>
      <c r="O17" s="5">
        <v>55.04</v>
      </c>
      <c r="P17" s="5">
        <v>26.52</v>
      </c>
      <c r="Q17" s="5">
        <v>81.56</v>
      </c>
      <c r="R17" s="5">
        <v>330.80338849999998</v>
      </c>
      <c r="S17" s="5">
        <v>3332.4624429999999</v>
      </c>
      <c r="T17" s="5">
        <v>440.73189919999999</v>
      </c>
      <c r="U17" s="5">
        <v>22.6</v>
      </c>
      <c r="V17" s="5">
        <v>72</v>
      </c>
      <c r="W17" s="5">
        <v>6.7</v>
      </c>
      <c r="X17" s="5">
        <v>20.9</v>
      </c>
      <c r="Y17" s="5">
        <v>193.45500000000001</v>
      </c>
      <c r="Z17" s="5">
        <v>281.61</v>
      </c>
      <c r="AA17" s="5">
        <v>514.9</v>
      </c>
      <c r="AB17" s="5">
        <v>4133.5166669999999</v>
      </c>
      <c r="AC17" s="5">
        <v>-16.5</v>
      </c>
      <c r="AD17" s="5">
        <v>-89.308586348196272</v>
      </c>
      <c r="AE17" s="5">
        <v>680</v>
      </c>
      <c r="AF17" s="5">
        <v>47610</v>
      </c>
      <c r="AG17" s="5">
        <f>AF17*0.001</f>
        <v>47.61</v>
      </c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3"/>
      <c r="AT17" s="3"/>
      <c r="AU17" s="3"/>
      <c r="AV17" s="3"/>
      <c r="AW17" s="3"/>
      <c r="AX17" s="3"/>
    </row>
    <row r="18" spans="1:50" x14ac:dyDescent="0.3">
      <c r="A18">
        <v>53</v>
      </c>
      <c r="C18">
        <v>11</v>
      </c>
      <c r="E18" t="s">
        <v>28</v>
      </c>
      <c r="F18">
        <v>2</v>
      </c>
      <c r="G18" t="s">
        <v>29</v>
      </c>
      <c r="I18" s="5">
        <v>16.431688309999998</v>
      </c>
      <c r="J18" s="5">
        <v>1.387660009</v>
      </c>
      <c r="K18" s="5">
        <f t="shared" si="0"/>
        <v>11.841292682233663</v>
      </c>
      <c r="L18" s="5">
        <v>6</v>
      </c>
      <c r="M18" s="5">
        <v>1.355266941</v>
      </c>
      <c r="N18" s="5">
        <v>19.559999999999999</v>
      </c>
      <c r="O18" s="5">
        <v>56.04</v>
      </c>
      <c r="P18" s="5">
        <v>24.4</v>
      </c>
      <c r="Q18" s="5">
        <v>80.44</v>
      </c>
      <c r="R18" s="5">
        <v>306.79707380000002</v>
      </c>
      <c r="S18" s="5">
        <v>2712.2492130000001</v>
      </c>
      <c r="T18" s="5">
        <v>399.54967740000001</v>
      </c>
      <c r="U18" s="5">
        <v>47.4</v>
      </c>
      <c r="V18" s="5">
        <v>64</v>
      </c>
      <c r="W18" s="5">
        <v>15.5</v>
      </c>
      <c r="X18" s="5">
        <v>19.899999999999999</v>
      </c>
      <c r="Y18" s="5">
        <v>334.755</v>
      </c>
      <c r="Z18" s="5">
        <v>514.89</v>
      </c>
      <c r="AA18" s="5">
        <v>606.4</v>
      </c>
      <c r="AB18" s="5">
        <v>4438.3166670000001</v>
      </c>
      <c r="AC18" s="5">
        <v>-17</v>
      </c>
      <c r="AD18" s="5"/>
      <c r="AE18" s="5"/>
      <c r="AF18" s="5">
        <v>65470</v>
      </c>
      <c r="AG18" s="5">
        <f>AF18*0.001</f>
        <v>65.47</v>
      </c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3"/>
      <c r="AT18" s="3"/>
      <c r="AU18" s="3"/>
      <c r="AV18" s="3"/>
      <c r="AW18" s="3"/>
      <c r="AX18" s="3"/>
    </row>
    <row r="19" spans="1:50" x14ac:dyDescent="0.3">
      <c r="A19">
        <v>54</v>
      </c>
      <c r="C19">
        <v>11</v>
      </c>
      <c r="E19" t="s">
        <v>28</v>
      </c>
      <c r="F19">
        <v>3</v>
      </c>
      <c r="G19" t="s">
        <v>29</v>
      </c>
      <c r="I19" s="5">
        <v>17.06043176</v>
      </c>
      <c r="J19" s="5">
        <v>1.3903554330000001</v>
      </c>
      <c r="K19" s="5">
        <f t="shared" si="0"/>
        <v>12.270554244671333</v>
      </c>
      <c r="L19" s="5">
        <v>6.6</v>
      </c>
      <c r="M19" s="5">
        <v>1.3372480010000001</v>
      </c>
      <c r="N19" s="5">
        <v>35.08</v>
      </c>
      <c r="O19" s="5">
        <v>45.68</v>
      </c>
      <c r="P19" s="5">
        <v>19.239999999999998</v>
      </c>
      <c r="Q19" s="5">
        <v>64.92</v>
      </c>
      <c r="R19" s="5">
        <v>254.26244389999999</v>
      </c>
      <c r="S19" s="5">
        <v>2640.2612180000001</v>
      </c>
      <c r="T19" s="5">
        <v>416.990408</v>
      </c>
      <c r="U19" s="5">
        <v>2</v>
      </c>
      <c r="V19" s="5">
        <v>26</v>
      </c>
      <c r="W19" s="5">
        <v>16.7</v>
      </c>
      <c r="X19" s="5">
        <v>17.399999999999999</v>
      </c>
      <c r="Y19" s="5">
        <v>637.51499999999999</v>
      </c>
      <c r="Z19" s="5">
        <v>1307.925</v>
      </c>
      <c r="AA19" s="5">
        <v>660.3666667</v>
      </c>
      <c r="AB19" s="5">
        <v>3874.916667</v>
      </c>
      <c r="AC19" s="5">
        <v>-15.6</v>
      </c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3"/>
      <c r="AT19" s="3"/>
      <c r="AU19" s="3"/>
      <c r="AV19" s="3"/>
      <c r="AW19" s="3"/>
      <c r="AX19" s="3"/>
    </row>
    <row r="20" spans="1:50" x14ac:dyDescent="0.3">
      <c r="A20">
        <v>67</v>
      </c>
      <c r="B20">
        <v>14</v>
      </c>
      <c r="C20">
        <v>14</v>
      </c>
      <c r="D20" t="s">
        <v>35</v>
      </c>
      <c r="E20" t="s">
        <v>28</v>
      </c>
      <c r="F20">
        <v>1</v>
      </c>
      <c r="G20" t="s">
        <v>29</v>
      </c>
      <c r="I20" s="5">
        <v>6.806335861</v>
      </c>
      <c r="J20" s="5">
        <v>0.79394202800000002</v>
      </c>
      <c r="K20" s="5">
        <f t="shared" si="0"/>
        <v>8.5728373369346311</v>
      </c>
      <c r="L20" s="5">
        <v>6.9</v>
      </c>
      <c r="M20" s="5">
        <v>1.208759986</v>
      </c>
      <c r="N20" s="5">
        <v>46.44</v>
      </c>
      <c r="O20" s="5">
        <v>30.92</v>
      </c>
      <c r="P20" s="5">
        <v>22.64</v>
      </c>
      <c r="Q20" s="5">
        <v>53.56</v>
      </c>
      <c r="R20" s="5">
        <v>510.39026250000001</v>
      </c>
      <c r="S20" s="5">
        <v>3474.6200079999999</v>
      </c>
      <c r="T20" s="5">
        <v>766.10726509999995</v>
      </c>
      <c r="U20" s="5">
        <v>4.2</v>
      </c>
      <c r="V20" s="5">
        <v>7</v>
      </c>
      <c r="W20" s="5">
        <v>6.9</v>
      </c>
      <c r="X20" s="5">
        <v>24.1</v>
      </c>
      <c r="Y20" s="5">
        <v>708.48</v>
      </c>
      <c r="Z20" s="5">
        <v>437.58</v>
      </c>
      <c r="AA20" s="5">
        <v>351.55</v>
      </c>
      <c r="AB20" s="5">
        <v>2665.0666670000001</v>
      </c>
      <c r="AC20" s="5">
        <v>-16.600000000000001</v>
      </c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3"/>
      <c r="AT20" s="3"/>
      <c r="AU20" s="3"/>
      <c r="AV20" s="3"/>
      <c r="AW20" s="3"/>
      <c r="AX20" s="3"/>
    </row>
    <row r="21" spans="1:50" x14ac:dyDescent="0.3">
      <c r="A21">
        <v>68</v>
      </c>
      <c r="C21">
        <v>14</v>
      </c>
      <c r="E21" t="s">
        <v>28</v>
      </c>
      <c r="F21">
        <v>2</v>
      </c>
      <c r="G21" t="s">
        <v>29</v>
      </c>
      <c r="I21" s="5">
        <v>6.3151248000000004</v>
      </c>
      <c r="J21" s="5">
        <v>0.70182893800000001</v>
      </c>
      <c r="K21" s="5">
        <f t="shared" si="0"/>
        <v>8.9980969123276591</v>
      </c>
      <c r="L21" s="5">
        <v>7</v>
      </c>
      <c r="M21" s="5">
        <v>1.186807894</v>
      </c>
      <c r="N21" s="5">
        <v>63.28</v>
      </c>
      <c r="O21" s="5">
        <v>10.4</v>
      </c>
      <c r="P21" s="5">
        <v>26.32</v>
      </c>
      <c r="Q21" s="5">
        <v>36.72</v>
      </c>
      <c r="R21" s="5">
        <v>610.31657480000001</v>
      </c>
      <c r="S21" s="5">
        <v>3802.4190720000001</v>
      </c>
      <c r="T21" s="5">
        <v>799.07427829999995</v>
      </c>
      <c r="U21" s="5">
        <v>2.9</v>
      </c>
      <c r="V21" s="5">
        <v>3</v>
      </c>
      <c r="W21" s="5">
        <v>4</v>
      </c>
      <c r="X21" s="5">
        <v>26.1</v>
      </c>
      <c r="Y21" s="5">
        <v>751.68</v>
      </c>
      <c r="Z21" s="5">
        <v>391.54500000000002</v>
      </c>
      <c r="AA21" s="5">
        <v>345.4</v>
      </c>
      <c r="AB21" s="5">
        <v>2445.0500000000002</v>
      </c>
      <c r="AC21" s="5">
        <v>-16.600000000000001</v>
      </c>
      <c r="AD21" s="5"/>
      <c r="AE21" s="5"/>
      <c r="AF21" s="5">
        <v>38030</v>
      </c>
      <c r="AG21" s="5">
        <f>AF21*0.001</f>
        <v>38.03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3"/>
      <c r="AT21" s="3"/>
      <c r="AU21" s="3"/>
      <c r="AV21" s="3"/>
      <c r="AW21" s="3"/>
      <c r="AX21" s="3"/>
    </row>
    <row r="22" spans="1:50" x14ac:dyDescent="0.3">
      <c r="A22">
        <v>69</v>
      </c>
      <c r="C22">
        <v>14</v>
      </c>
      <c r="E22" t="s">
        <v>28</v>
      </c>
      <c r="F22">
        <v>3</v>
      </c>
      <c r="G22" t="s">
        <v>29</v>
      </c>
      <c r="I22" s="5">
        <v>8.0018767079999993</v>
      </c>
      <c r="J22" s="5">
        <v>0.85508919400000005</v>
      </c>
      <c r="K22" s="5">
        <f t="shared" si="0"/>
        <v>9.3579439012300263</v>
      </c>
      <c r="L22" s="5">
        <v>6.8</v>
      </c>
      <c r="M22" s="5">
        <v>1.211770139</v>
      </c>
      <c r="N22" s="5">
        <v>41.28</v>
      </c>
      <c r="O22" s="5">
        <v>30.36</v>
      </c>
      <c r="P22" s="5">
        <v>28.36</v>
      </c>
      <c r="Q22" s="5">
        <v>58.72</v>
      </c>
      <c r="R22" s="5">
        <v>531.09888709999996</v>
      </c>
      <c r="S22" s="5">
        <v>3304.1488079999999</v>
      </c>
      <c r="T22" s="5">
        <v>705.33290939999995</v>
      </c>
      <c r="U22" s="5">
        <v>1.9</v>
      </c>
      <c r="V22" s="5">
        <v>5</v>
      </c>
      <c r="W22" s="5">
        <v>3.6</v>
      </c>
      <c r="X22" s="5">
        <v>22.7</v>
      </c>
      <c r="Y22" s="5">
        <v>771.75</v>
      </c>
      <c r="Z22" s="5">
        <v>412.56</v>
      </c>
      <c r="AA22" s="5">
        <v>349</v>
      </c>
      <c r="AB22" s="5">
        <v>2273.0166669999999</v>
      </c>
      <c r="AC22" s="5">
        <v>-16.5</v>
      </c>
      <c r="AD22" s="5"/>
      <c r="AE22" s="5"/>
      <c r="AF22" s="5">
        <v>28829.999999999996</v>
      </c>
      <c r="AG22" s="5">
        <f>AF22*0.001</f>
        <v>28.83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3"/>
      <c r="AT22" s="3"/>
      <c r="AU22" s="3"/>
      <c r="AV22" s="3"/>
      <c r="AW22" s="3"/>
      <c r="AX22" s="3"/>
    </row>
    <row r="23" spans="1:50" x14ac:dyDescent="0.3">
      <c r="A23">
        <v>72</v>
      </c>
      <c r="B23">
        <v>15</v>
      </c>
      <c r="C23">
        <v>15</v>
      </c>
      <c r="D23" t="s">
        <v>36</v>
      </c>
      <c r="E23" t="s">
        <v>28</v>
      </c>
      <c r="F23">
        <v>1</v>
      </c>
      <c r="G23" t="s">
        <v>29</v>
      </c>
      <c r="I23" s="5">
        <v>9.1934858419999994</v>
      </c>
      <c r="J23" s="5">
        <v>0.85034506700000001</v>
      </c>
      <c r="K23" s="5">
        <f t="shared" si="0"/>
        <v>10.811476656687654</v>
      </c>
      <c r="L23" s="5">
        <v>6.6</v>
      </c>
      <c r="M23" s="5">
        <v>1.338416821</v>
      </c>
      <c r="N23" s="5">
        <v>46.72</v>
      </c>
      <c r="O23" s="5">
        <v>26.72</v>
      </c>
      <c r="P23" s="5">
        <v>26.56</v>
      </c>
      <c r="Q23" s="5">
        <v>53.28</v>
      </c>
      <c r="R23" s="5">
        <v>492.53348599999998</v>
      </c>
      <c r="S23" s="5">
        <v>3096.0738409999999</v>
      </c>
      <c r="T23" s="5">
        <v>653.23297079999998</v>
      </c>
      <c r="U23" s="5">
        <v>1.7</v>
      </c>
      <c r="V23" s="5">
        <v>4</v>
      </c>
      <c r="W23" s="5">
        <v>6.9</v>
      </c>
      <c r="X23" s="5">
        <v>21.4</v>
      </c>
      <c r="Y23" s="5">
        <v>336.19499999999999</v>
      </c>
      <c r="Z23" s="5">
        <v>1236.2850000000001</v>
      </c>
      <c r="AA23" s="5">
        <v>282.46666670000002</v>
      </c>
      <c r="AB23" s="5">
        <v>7582.2333330000001</v>
      </c>
      <c r="AC23" s="5">
        <v>-15.4</v>
      </c>
      <c r="AD23" s="5">
        <v>-219.32702280595362</v>
      </c>
      <c r="AE23" s="5">
        <v>1920</v>
      </c>
      <c r="AF23" s="5">
        <v>29670.000000000004</v>
      </c>
      <c r="AG23" s="5">
        <f>AF23*0.001</f>
        <v>29.670000000000005</v>
      </c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3"/>
      <c r="AT23" s="3"/>
      <c r="AU23" s="3"/>
      <c r="AV23" s="3"/>
      <c r="AW23" s="3"/>
      <c r="AX23" s="3"/>
    </row>
    <row r="24" spans="1:50" x14ac:dyDescent="0.3">
      <c r="A24">
        <v>73</v>
      </c>
      <c r="C24">
        <v>15</v>
      </c>
      <c r="E24" t="s">
        <v>28</v>
      </c>
      <c r="F24">
        <v>2</v>
      </c>
      <c r="G24" t="s">
        <v>29</v>
      </c>
      <c r="I24" s="5">
        <v>8.4411489179999997</v>
      </c>
      <c r="J24" s="5">
        <v>0.79813510700000001</v>
      </c>
      <c r="K24" s="5">
        <f t="shared" si="0"/>
        <v>10.576090243327688</v>
      </c>
      <c r="L24" s="5">
        <v>6.6</v>
      </c>
      <c r="M24" s="5">
        <v>1.3659894960000001</v>
      </c>
      <c r="N24" s="5">
        <v>41.36</v>
      </c>
      <c r="O24" s="5">
        <v>32.36</v>
      </c>
      <c r="P24" s="5">
        <v>26.28</v>
      </c>
      <c r="Q24" s="5">
        <v>58.64</v>
      </c>
      <c r="R24" s="5">
        <v>494.286429</v>
      </c>
      <c r="S24" s="5">
        <v>2970.954659</v>
      </c>
      <c r="T24" s="5">
        <v>641.94402749999995</v>
      </c>
      <c r="U24" s="5">
        <v>2.6</v>
      </c>
      <c r="V24" s="5">
        <v>7</v>
      </c>
      <c r="W24" s="5">
        <v>7.6</v>
      </c>
      <c r="X24" s="5">
        <v>20.6</v>
      </c>
      <c r="Y24" s="5">
        <v>487.62</v>
      </c>
      <c r="Z24" s="5">
        <v>415.755</v>
      </c>
      <c r="AA24" s="5">
        <v>254.3833333</v>
      </c>
      <c r="AB24" s="5">
        <v>3356.3666669999998</v>
      </c>
      <c r="AC24" s="5">
        <v>-15.6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3"/>
      <c r="AT24" s="3"/>
      <c r="AU24" s="3"/>
      <c r="AV24" s="3"/>
      <c r="AW24" s="3"/>
      <c r="AX24" s="3"/>
    </row>
    <row r="25" spans="1:50" x14ac:dyDescent="0.3">
      <c r="A25">
        <v>74</v>
      </c>
      <c r="C25">
        <v>15</v>
      </c>
      <c r="E25" t="s">
        <v>28</v>
      </c>
      <c r="F25">
        <v>3</v>
      </c>
      <c r="G25" t="s">
        <v>29</v>
      </c>
      <c r="I25" s="5">
        <v>9.8756207800000002</v>
      </c>
      <c r="J25" s="5">
        <v>0.91443942600000006</v>
      </c>
      <c r="K25" s="5">
        <f t="shared" si="0"/>
        <v>10.799644568255962</v>
      </c>
      <c r="L25" s="5">
        <v>6.5</v>
      </c>
      <c r="M25" s="5">
        <v>1.3611765149999999</v>
      </c>
      <c r="N25" s="5">
        <v>47.32</v>
      </c>
      <c r="O25" s="5">
        <v>28.32</v>
      </c>
      <c r="P25" s="5">
        <v>24.36</v>
      </c>
      <c r="Q25" s="5">
        <v>52.68</v>
      </c>
      <c r="R25" s="5">
        <v>461.49877980000002</v>
      </c>
      <c r="S25" s="5">
        <v>2896.374695</v>
      </c>
      <c r="T25" s="5">
        <v>583.66022150000003</v>
      </c>
      <c r="U25" s="5">
        <v>2.5</v>
      </c>
      <c r="V25" s="5">
        <v>6</v>
      </c>
      <c r="W25" s="5">
        <v>5.2</v>
      </c>
      <c r="X25" s="5">
        <v>20.3</v>
      </c>
      <c r="Y25" s="5">
        <v>433.125</v>
      </c>
      <c r="Z25" s="5">
        <v>453.6</v>
      </c>
      <c r="AA25" s="5">
        <v>228.3666667</v>
      </c>
      <c r="AB25" s="5">
        <v>2995.0666670000001</v>
      </c>
      <c r="AC25" s="5">
        <v>-15.4</v>
      </c>
      <c r="AD25" s="5"/>
      <c r="AE25" s="5"/>
      <c r="AF25" s="5">
        <v>25970</v>
      </c>
      <c r="AG25" s="5">
        <f>AF25*0.001</f>
        <v>25.97</v>
      </c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3"/>
      <c r="AT25" s="3"/>
      <c r="AU25" s="3"/>
      <c r="AV25" s="3"/>
      <c r="AW25" s="3"/>
      <c r="AX25" s="3"/>
    </row>
    <row r="26" spans="1:50" x14ac:dyDescent="0.3">
      <c r="A26">
        <v>82</v>
      </c>
      <c r="B26">
        <v>17</v>
      </c>
      <c r="C26">
        <v>17</v>
      </c>
      <c r="D26" t="s">
        <v>37</v>
      </c>
      <c r="E26" t="s">
        <v>28</v>
      </c>
      <c r="F26">
        <v>1</v>
      </c>
      <c r="G26" t="s">
        <v>29</v>
      </c>
      <c r="I26" s="5">
        <v>12.488638890000001</v>
      </c>
      <c r="J26" s="5">
        <v>1.240155468</v>
      </c>
      <c r="K26" s="5">
        <f t="shared" si="0"/>
        <v>10.070220397560671</v>
      </c>
      <c r="L26" s="5">
        <v>6.1</v>
      </c>
      <c r="M26" s="5">
        <v>1.0109709069999999</v>
      </c>
      <c r="N26" s="5">
        <v>33.04</v>
      </c>
      <c r="O26" s="5">
        <v>32.479999999999997</v>
      </c>
      <c r="P26" s="5">
        <v>34.479999999999997</v>
      </c>
      <c r="Q26" s="5">
        <v>66.959999999999994</v>
      </c>
      <c r="R26" s="5">
        <v>1093.8540479999999</v>
      </c>
      <c r="S26" s="5">
        <v>3519.174458</v>
      </c>
      <c r="T26" s="5">
        <v>910.67274799999996</v>
      </c>
      <c r="U26" s="5">
        <v>16.5</v>
      </c>
      <c r="V26" s="5">
        <v>115</v>
      </c>
      <c r="W26" s="5">
        <v>11</v>
      </c>
      <c r="X26" s="5">
        <v>29.5</v>
      </c>
      <c r="Y26" s="5">
        <v>828</v>
      </c>
      <c r="Z26" s="5">
        <v>940.5</v>
      </c>
      <c r="AA26" s="5">
        <v>529.33333330000005</v>
      </c>
      <c r="AB26" s="5">
        <v>2172.7333330000001</v>
      </c>
      <c r="AC26" s="5">
        <v>-16.399999999999999</v>
      </c>
      <c r="AD26" s="5">
        <v>-60.27344095913034</v>
      </c>
      <c r="AE26" s="5">
        <v>430</v>
      </c>
      <c r="AF26" s="5">
        <v>94950</v>
      </c>
      <c r="AG26" s="5">
        <f>AF26*0.001</f>
        <v>94.95</v>
      </c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3"/>
      <c r="AT26" s="3"/>
      <c r="AU26" s="3"/>
      <c r="AV26" s="3"/>
      <c r="AW26" s="3"/>
      <c r="AX26" s="3"/>
    </row>
    <row r="27" spans="1:50" x14ac:dyDescent="0.3">
      <c r="A27">
        <v>83</v>
      </c>
      <c r="C27">
        <v>17</v>
      </c>
      <c r="E27" t="s">
        <v>28</v>
      </c>
      <c r="F27">
        <v>2</v>
      </c>
      <c r="G27" t="s">
        <v>29</v>
      </c>
      <c r="I27" s="5">
        <v>15.69499145</v>
      </c>
      <c r="J27" s="5">
        <v>1.4202901100000001</v>
      </c>
      <c r="K27" s="5">
        <f t="shared" si="0"/>
        <v>11.050553221130293</v>
      </c>
      <c r="L27" s="5">
        <v>5.5</v>
      </c>
      <c r="M27" s="5">
        <v>1.0109709069999999</v>
      </c>
      <c r="N27" s="5">
        <v>41.44</v>
      </c>
      <c r="O27" s="5">
        <v>34.04</v>
      </c>
      <c r="P27" s="5">
        <v>24.52</v>
      </c>
      <c r="Q27" s="5">
        <v>58.56</v>
      </c>
      <c r="R27" s="5">
        <v>821.69897379999998</v>
      </c>
      <c r="S27" s="5">
        <v>2223.2976050000002</v>
      </c>
      <c r="T27" s="5">
        <v>503.48688709999999</v>
      </c>
      <c r="U27" s="5">
        <v>5.6</v>
      </c>
      <c r="V27" s="5">
        <v>98</v>
      </c>
      <c r="W27" s="5">
        <v>11</v>
      </c>
      <c r="X27" s="5">
        <v>25</v>
      </c>
      <c r="Y27" s="5">
        <v>819</v>
      </c>
      <c r="Z27" s="5">
        <v>819</v>
      </c>
      <c r="AA27" s="5">
        <v>382.6333333</v>
      </c>
      <c r="AB27" s="5">
        <v>1171.3166670000001</v>
      </c>
      <c r="AC27" s="5">
        <v>-15.2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3"/>
      <c r="AT27" s="3"/>
      <c r="AU27" s="3"/>
      <c r="AV27" s="3"/>
      <c r="AW27" s="3"/>
      <c r="AX27" s="3"/>
    </row>
    <row r="28" spans="1:50" x14ac:dyDescent="0.3">
      <c r="A28">
        <v>84</v>
      </c>
      <c r="C28">
        <v>17</v>
      </c>
      <c r="E28" t="s">
        <v>28</v>
      </c>
      <c r="F28">
        <v>3</v>
      </c>
      <c r="G28" t="s">
        <v>29</v>
      </c>
      <c r="I28" s="5">
        <v>14.81373748</v>
      </c>
      <c r="J28" s="5">
        <v>1.379179632</v>
      </c>
      <c r="K28" s="5">
        <f t="shared" si="0"/>
        <v>10.740977561072334</v>
      </c>
      <c r="L28" s="5">
        <v>5.5</v>
      </c>
      <c r="M28" s="5">
        <v>1.115041441</v>
      </c>
      <c r="N28" s="5">
        <v>38.76</v>
      </c>
      <c r="O28" s="5">
        <v>28.72</v>
      </c>
      <c r="P28" s="5">
        <v>32.520000000000003</v>
      </c>
      <c r="Q28" s="5">
        <v>61.24</v>
      </c>
      <c r="R28" s="5">
        <v>533.5516179</v>
      </c>
      <c r="S28" s="5">
        <v>2923.6132510000002</v>
      </c>
      <c r="T28" s="5">
        <v>694.76117099999999</v>
      </c>
      <c r="U28" s="5">
        <v>4.8</v>
      </c>
      <c r="V28" s="5">
        <v>85</v>
      </c>
      <c r="W28" s="5">
        <v>12.5</v>
      </c>
      <c r="X28" s="5">
        <v>27.6</v>
      </c>
      <c r="Y28" s="5">
        <v>949.5</v>
      </c>
      <c r="Z28" s="5">
        <v>868.5</v>
      </c>
      <c r="AA28" s="5">
        <v>540.23333330000003</v>
      </c>
      <c r="AB28" s="5">
        <v>1395.15</v>
      </c>
      <c r="AC28" s="5">
        <v>-15.4</v>
      </c>
      <c r="AD28" s="5"/>
      <c r="AE28" s="5"/>
      <c r="AF28" s="5">
        <v>32340</v>
      </c>
      <c r="AG28" s="5">
        <f>AF28*0.001</f>
        <v>32.340000000000003</v>
      </c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3"/>
      <c r="AT28" s="3"/>
      <c r="AU28" s="3"/>
      <c r="AV28" s="3"/>
      <c r="AW28" s="3"/>
      <c r="AX28" s="3"/>
    </row>
    <row r="29" spans="1:50" x14ac:dyDescent="0.3">
      <c r="A29">
        <v>92</v>
      </c>
      <c r="B29">
        <v>19</v>
      </c>
      <c r="C29">
        <v>19</v>
      </c>
      <c r="D29" t="s">
        <v>38</v>
      </c>
      <c r="E29" t="s">
        <v>28</v>
      </c>
      <c r="F29">
        <v>1</v>
      </c>
      <c r="G29" t="s">
        <v>29</v>
      </c>
      <c r="I29" s="5">
        <v>20.07575022</v>
      </c>
      <c r="J29" s="5">
        <v>1.8494921120000001</v>
      </c>
      <c r="K29" s="5">
        <f t="shared" si="0"/>
        <v>10.854736870594449</v>
      </c>
      <c r="L29" s="5">
        <v>6.2</v>
      </c>
      <c r="M29" s="5">
        <v>0.82320343399999996</v>
      </c>
      <c r="N29" s="5">
        <v>50.32</v>
      </c>
      <c r="O29" s="5">
        <v>25.28</v>
      </c>
      <c r="P29" s="5">
        <v>24.4</v>
      </c>
      <c r="Q29" s="5">
        <v>49.68</v>
      </c>
      <c r="R29" s="5">
        <v>531.21305840000002</v>
      </c>
      <c r="S29" s="5">
        <v>2944.7903780000001</v>
      </c>
      <c r="T29" s="5">
        <v>471.6185567</v>
      </c>
      <c r="U29" s="5">
        <v>9.1</v>
      </c>
      <c r="V29" s="5">
        <v>29</v>
      </c>
      <c r="W29" s="5">
        <v>15.3</v>
      </c>
      <c r="X29" s="5">
        <v>20.3</v>
      </c>
      <c r="Y29" s="5">
        <v>708.43499999999995</v>
      </c>
      <c r="Z29" s="5">
        <v>874.93499999999995</v>
      </c>
      <c r="AA29" s="5">
        <v>634.98333330000003</v>
      </c>
      <c r="AB29" s="5">
        <v>4122.2666669999999</v>
      </c>
      <c r="AC29" s="5">
        <v>-13.6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3"/>
      <c r="AT29" s="3"/>
      <c r="AU29" s="3"/>
      <c r="AV29" s="3"/>
      <c r="AW29" s="3"/>
      <c r="AX29" s="3"/>
    </row>
    <row r="30" spans="1:50" x14ac:dyDescent="0.3">
      <c r="A30">
        <v>93</v>
      </c>
      <c r="C30">
        <v>19</v>
      </c>
      <c r="E30" t="s">
        <v>28</v>
      </c>
      <c r="F30">
        <v>2</v>
      </c>
      <c r="G30" t="s">
        <v>29</v>
      </c>
      <c r="I30" s="5">
        <v>17.204561500000001</v>
      </c>
      <c r="J30" s="5">
        <v>1.5139383239999999</v>
      </c>
      <c r="K30" s="5">
        <f t="shared" si="0"/>
        <v>11.364109902802092</v>
      </c>
      <c r="L30" s="5">
        <v>5.7</v>
      </c>
      <c r="M30" s="5">
        <v>1.2583908020000001</v>
      </c>
      <c r="N30" s="5">
        <v>55.04</v>
      </c>
      <c r="O30" s="5">
        <v>22.6</v>
      </c>
      <c r="P30" s="5">
        <v>22.36</v>
      </c>
      <c r="Q30" s="5">
        <v>44.96</v>
      </c>
      <c r="R30" s="5">
        <v>469.96774190000002</v>
      </c>
      <c r="S30" s="5">
        <v>2610.9319</v>
      </c>
      <c r="T30" s="5">
        <v>486.35005969999997</v>
      </c>
      <c r="U30" s="5">
        <v>8.5</v>
      </c>
      <c r="V30" s="5">
        <v>29</v>
      </c>
      <c r="W30" s="5">
        <v>12.4</v>
      </c>
      <c r="X30" s="5">
        <v>22</v>
      </c>
      <c r="Y30" s="5">
        <v>750.15</v>
      </c>
      <c r="Z30" s="5">
        <v>790.38</v>
      </c>
      <c r="AA30" s="5">
        <v>706.8833333</v>
      </c>
      <c r="AB30" s="5">
        <v>4101.8999999999996</v>
      </c>
      <c r="AC30" s="5">
        <v>-12.8</v>
      </c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3"/>
      <c r="AT30" s="3"/>
      <c r="AU30" s="3"/>
      <c r="AV30" s="3"/>
      <c r="AW30" s="3"/>
      <c r="AX30" s="3"/>
    </row>
    <row r="31" spans="1:50" x14ac:dyDescent="0.3">
      <c r="A31">
        <v>94</v>
      </c>
      <c r="C31">
        <v>19</v>
      </c>
      <c r="E31" t="s">
        <v>28</v>
      </c>
      <c r="F31">
        <v>3</v>
      </c>
      <c r="G31" t="s">
        <v>29</v>
      </c>
      <c r="I31" s="5">
        <v>14.8985485</v>
      </c>
      <c r="J31" s="5">
        <v>1.4401247850000001</v>
      </c>
      <c r="K31" s="5">
        <f t="shared" si="0"/>
        <v>10.345317749669865</v>
      </c>
      <c r="L31" s="5">
        <v>5.3</v>
      </c>
      <c r="M31" s="5">
        <v>1.101826135</v>
      </c>
      <c r="N31" s="5">
        <v>53.08</v>
      </c>
      <c r="O31" s="5">
        <v>22.6</v>
      </c>
      <c r="P31" s="5">
        <v>24.32</v>
      </c>
      <c r="Q31" s="5">
        <v>46.92</v>
      </c>
      <c r="R31" s="5">
        <v>495.35820899999999</v>
      </c>
      <c r="S31" s="5">
        <v>2845.4776120000001</v>
      </c>
      <c r="T31" s="5">
        <v>520.0746269</v>
      </c>
      <c r="U31" s="5">
        <v>34.799999999999997</v>
      </c>
      <c r="V31" s="5">
        <v>23</v>
      </c>
      <c r="W31" s="5">
        <v>17.399999999999999</v>
      </c>
      <c r="X31" s="5">
        <v>24.7</v>
      </c>
      <c r="Y31" s="5">
        <v>785.56500000000005</v>
      </c>
      <c r="Z31" s="5">
        <v>718.65</v>
      </c>
      <c r="AA31" s="5">
        <v>424.16666670000001</v>
      </c>
      <c r="AB31" s="5">
        <v>2084.75</v>
      </c>
      <c r="AC31" s="5">
        <v>-13.6</v>
      </c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3"/>
      <c r="AT31" s="3"/>
      <c r="AU31" s="3"/>
      <c r="AV31" s="3"/>
      <c r="AW31" s="3"/>
      <c r="AX31" s="3"/>
    </row>
    <row r="32" spans="1:50" x14ac:dyDescent="0.3">
      <c r="A32">
        <v>107</v>
      </c>
      <c r="B32">
        <v>22</v>
      </c>
      <c r="C32">
        <v>22</v>
      </c>
      <c r="D32" t="s">
        <v>39</v>
      </c>
      <c r="E32" t="s">
        <v>28</v>
      </c>
      <c r="F32">
        <v>1</v>
      </c>
      <c r="G32" t="s">
        <v>29</v>
      </c>
      <c r="I32" s="5">
        <v>15.166052430000001</v>
      </c>
      <c r="J32" s="5">
        <v>1.3677727639999999</v>
      </c>
      <c r="K32" s="5">
        <f t="shared" si="0"/>
        <v>11.088137466378152</v>
      </c>
      <c r="L32" s="5">
        <v>6</v>
      </c>
      <c r="M32" s="5">
        <v>1.2558211589999999</v>
      </c>
      <c r="N32" s="5">
        <v>46.6</v>
      </c>
      <c r="O32" s="5">
        <v>31.04</v>
      </c>
      <c r="P32" s="5">
        <v>22.36</v>
      </c>
      <c r="Q32" s="5">
        <v>53.4</v>
      </c>
      <c r="R32" s="5">
        <v>288.6306525</v>
      </c>
      <c r="S32" s="5">
        <v>3261.111077</v>
      </c>
      <c r="T32" s="5">
        <v>544.03763279999998</v>
      </c>
      <c r="U32" s="5">
        <v>5.3</v>
      </c>
      <c r="V32" s="5">
        <v>62</v>
      </c>
      <c r="W32" s="5">
        <v>7.3</v>
      </c>
      <c r="X32" s="5">
        <v>25.3</v>
      </c>
      <c r="Y32" s="5">
        <v>745.69500000000005</v>
      </c>
      <c r="Z32" s="5">
        <v>1034.01</v>
      </c>
      <c r="AA32" s="5">
        <v>398.33333329999999</v>
      </c>
      <c r="AB32" s="5">
        <v>1751.1</v>
      </c>
      <c r="AC32" s="5">
        <v>-15.7</v>
      </c>
      <c r="AD32" s="5">
        <v>-106.51186299115145</v>
      </c>
      <c r="AE32" s="5">
        <v>835</v>
      </c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3"/>
      <c r="AT32" s="3"/>
      <c r="AU32" s="3"/>
      <c r="AV32" s="3"/>
      <c r="AW32" s="3"/>
      <c r="AX32" s="3"/>
    </row>
    <row r="33" spans="1:50" x14ac:dyDescent="0.3">
      <c r="A33">
        <v>108</v>
      </c>
      <c r="C33">
        <v>22</v>
      </c>
      <c r="E33" t="s">
        <v>28</v>
      </c>
      <c r="F33">
        <v>2</v>
      </c>
      <c r="G33" t="s">
        <v>29</v>
      </c>
      <c r="I33" s="5">
        <v>17.538127070000002</v>
      </c>
      <c r="J33" s="5">
        <v>1.6058500579999999</v>
      </c>
      <c r="K33" s="5">
        <f t="shared" si="0"/>
        <v>10.921397662645289</v>
      </c>
      <c r="L33" s="5">
        <v>6.1</v>
      </c>
      <c r="M33" s="5">
        <v>1.2962012599999999</v>
      </c>
      <c r="N33" s="5">
        <v>43.04</v>
      </c>
      <c r="O33" s="5">
        <v>32.68</v>
      </c>
      <c r="P33" s="5">
        <v>24.28</v>
      </c>
      <c r="Q33" s="5">
        <v>56.96</v>
      </c>
      <c r="R33" s="5">
        <v>265.39518500000003</v>
      </c>
      <c r="S33" s="5">
        <v>3150.5311219999999</v>
      </c>
      <c r="T33" s="5">
        <v>569.14826779999999</v>
      </c>
      <c r="U33" s="5">
        <v>5.9</v>
      </c>
      <c r="V33" s="5">
        <v>67</v>
      </c>
      <c r="W33" s="5">
        <v>9.6</v>
      </c>
      <c r="X33" s="5">
        <v>23.1</v>
      </c>
      <c r="Y33" s="5">
        <v>742.27499999999998</v>
      </c>
      <c r="Z33" s="5">
        <v>991.03499999999997</v>
      </c>
      <c r="AA33" s="5">
        <v>147.19999999999999</v>
      </c>
      <c r="AB33" s="5">
        <v>706.26666669999997</v>
      </c>
      <c r="AC33" s="5">
        <v>-15.4</v>
      </c>
      <c r="AD33" s="5"/>
      <c r="AE33" s="5"/>
      <c r="AF33" s="5">
        <v>83459.999999999985</v>
      </c>
      <c r="AG33" s="5">
        <f>AF33*0.001</f>
        <v>83.46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3"/>
      <c r="AT33" s="3"/>
      <c r="AU33" s="3"/>
      <c r="AV33" s="3"/>
      <c r="AW33" s="3"/>
      <c r="AX33" s="3"/>
    </row>
    <row r="34" spans="1:50" x14ac:dyDescent="0.3">
      <c r="A34">
        <v>109</v>
      </c>
      <c r="C34">
        <v>22</v>
      </c>
      <c r="E34" t="s">
        <v>28</v>
      </c>
      <c r="F34">
        <v>3</v>
      </c>
      <c r="G34" t="s">
        <v>29</v>
      </c>
      <c r="I34" s="5">
        <v>22.16105876</v>
      </c>
      <c r="J34" s="5">
        <v>1.746399415</v>
      </c>
      <c r="K34" s="5">
        <f t="shared" si="0"/>
        <v>12.689570650136757</v>
      </c>
      <c r="L34" s="5">
        <v>6.3</v>
      </c>
      <c r="M34" s="5">
        <v>1.281334041</v>
      </c>
      <c r="N34" s="5">
        <v>37.159999999999997</v>
      </c>
      <c r="O34" s="5">
        <v>38.56</v>
      </c>
      <c r="P34" s="5">
        <v>24.28</v>
      </c>
      <c r="Q34" s="5">
        <v>62.84</v>
      </c>
      <c r="R34" s="5">
        <v>273.02910880000002</v>
      </c>
      <c r="S34" s="5">
        <v>3086.687864</v>
      </c>
      <c r="T34" s="5">
        <v>532.51097179999999</v>
      </c>
      <c r="U34" s="5">
        <v>2.9</v>
      </c>
      <c r="V34" s="5">
        <v>49</v>
      </c>
      <c r="W34" s="5">
        <v>5.8</v>
      </c>
      <c r="X34" s="5">
        <v>22.2</v>
      </c>
      <c r="Y34" s="5">
        <v>783</v>
      </c>
      <c r="Z34" s="5">
        <v>1066.5</v>
      </c>
      <c r="AA34" s="5">
        <v>168.18333329999999</v>
      </c>
      <c r="AB34" s="5">
        <v>968.65</v>
      </c>
      <c r="AC34" s="5">
        <v>-15.8</v>
      </c>
      <c r="AD34" s="5"/>
      <c r="AE34" s="5"/>
      <c r="AF34" s="5">
        <v>98560.000000000015</v>
      </c>
      <c r="AG34" s="5">
        <f>AF34*0.001</f>
        <v>98.560000000000016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3"/>
      <c r="AT34" s="3"/>
      <c r="AU34" s="3"/>
      <c r="AV34" s="3"/>
      <c r="AW34" s="3"/>
      <c r="AX34" s="3"/>
    </row>
    <row r="35" spans="1:50" x14ac:dyDescent="0.3"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3"/>
      <c r="AT35" s="3"/>
      <c r="AU35" s="3"/>
      <c r="AV35" s="3"/>
      <c r="AW35" s="3"/>
      <c r="AX35" s="3"/>
    </row>
    <row r="36" spans="1:50" x14ac:dyDescent="0.3"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3"/>
      <c r="AT36" s="3"/>
      <c r="AU36" s="3"/>
      <c r="AV36" s="3"/>
      <c r="AW36" s="3"/>
      <c r="AX36" s="3"/>
    </row>
    <row r="37" spans="1:50" x14ac:dyDescent="0.3"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3"/>
      <c r="AT37" s="3"/>
      <c r="AU37" s="3"/>
      <c r="AV37" s="3"/>
      <c r="AW37" s="3"/>
      <c r="AX3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2AA0-7CD4-4051-A3A6-1216290C1BB6}">
  <dimension ref="A2:D16"/>
  <sheetViews>
    <sheetView workbookViewId="0">
      <selection activeCell="H6" sqref="H6"/>
    </sheetView>
  </sheetViews>
  <sheetFormatPr defaultRowHeight="14.4" x14ac:dyDescent="0.3"/>
  <cols>
    <col min="2" max="2" width="23.33203125" bestFit="1" customWidth="1"/>
    <col min="3" max="3" width="20.6640625" customWidth="1"/>
    <col min="4" max="4" width="18" customWidth="1"/>
  </cols>
  <sheetData>
    <row r="2" spans="1:4" x14ac:dyDescent="0.3">
      <c r="B2" s="2" t="s">
        <v>43</v>
      </c>
      <c r="C2" s="2" t="s">
        <v>44</v>
      </c>
      <c r="D2" s="2" t="s">
        <v>45</v>
      </c>
    </row>
    <row r="3" spans="1:4" x14ac:dyDescent="0.3">
      <c r="A3">
        <v>1</v>
      </c>
      <c r="B3" t="s">
        <v>27</v>
      </c>
      <c r="C3">
        <v>8.7790620778306714</v>
      </c>
      <c r="D3">
        <v>0.84727956048410835</v>
      </c>
    </row>
    <row r="4" spans="1:4" x14ac:dyDescent="0.3">
      <c r="A4">
        <v>2</v>
      </c>
      <c r="B4" t="s">
        <v>32</v>
      </c>
      <c r="C4">
        <v>2.4261489690759417</v>
      </c>
      <c r="D4">
        <v>0.2222737722839844</v>
      </c>
    </row>
    <row r="5" spans="1:4" x14ac:dyDescent="0.3">
      <c r="A5">
        <v>3</v>
      </c>
      <c r="B5" t="s">
        <v>31</v>
      </c>
      <c r="C5">
        <v>2.7538021797194077</v>
      </c>
      <c r="D5">
        <v>0.30246606671237414</v>
      </c>
    </row>
    <row r="6" spans="1:4" x14ac:dyDescent="0.3">
      <c r="A6">
        <v>4</v>
      </c>
      <c r="B6" t="s">
        <v>34</v>
      </c>
      <c r="C6">
        <v>10.139914715479049</v>
      </c>
      <c r="D6">
        <v>0.79023221122743348</v>
      </c>
    </row>
    <row r="7" spans="1:4" x14ac:dyDescent="0.3">
      <c r="A7">
        <v>5</v>
      </c>
      <c r="B7" t="s">
        <v>33</v>
      </c>
      <c r="C7">
        <v>4.6625348897371763</v>
      </c>
      <c r="D7">
        <v>0.39009629125769635</v>
      </c>
    </row>
    <row r="8" spans="1:4" x14ac:dyDescent="0.3">
      <c r="A8">
        <v>6</v>
      </c>
      <c r="B8" t="s">
        <v>36</v>
      </c>
      <c r="C8">
        <v>5.7132548388446667</v>
      </c>
      <c r="D8">
        <v>0.53082502613314919</v>
      </c>
    </row>
    <row r="9" spans="1:4" x14ac:dyDescent="0.3">
      <c r="A9">
        <v>7</v>
      </c>
      <c r="B9" t="s">
        <v>37</v>
      </c>
      <c r="C9">
        <v>3.1788302533926953</v>
      </c>
      <c r="D9">
        <v>0.29706459230324245</v>
      </c>
    </row>
    <row r="10" spans="1:4" x14ac:dyDescent="0.3">
      <c r="A10">
        <v>8</v>
      </c>
      <c r="B10" t="s">
        <v>30</v>
      </c>
      <c r="C10">
        <v>4.2730719990141557</v>
      </c>
      <c r="D10">
        <v>0.38071664279170658</v>
      </c>
    </row>
    <row r="11" spans="1:4" x14ac:dyDescent="0.3">
      <c r="A11">
        <v>9</v>
      </c>
      <c r="B11" t="s">
        <v>35</v>
      </c>
      <c r="C11">
        <v>2.2529024097313997</v>
      </c>
      <c r="D11">
        <v>0.25071497011830557</v>
      </c>
    </row>
    <row r="12" spans="1:4" x14ac:dyDescent="0.3">
      <c r="A12">
        <v>10</v>
      </c>
      <c r="B12" t="s">
        <v>38</v>
      </c>
      <c r="C12">
        <v>2.3102001282512492</v>
      </c>
      <c r="D12">
        <v>0.21242989797172482</v>
      </c>
    </row>
    <row r="13" spans="1:4" x14ac:dyDescent="0.3">
      <c r="A13">
        <v>11</v>
      </c>
      <c r="B13" t="s">
        <v>39</v>
      </c>
      <c r="C13">
        <v>11.955064577279432</v>
      </c>
      <c r="D13">
        <v>1.0167139358213548</v>
      </c>
    </row>
    <row r="16" spans="1:4" x14ac:dyDescent="0.3">
      <c r="C16" s="1">
        <f>AVERAGE(C3:C13)</f>
        <v>5.3131624580323491</v>
      </c>
      <c r="D16" s="1">
        <f>AVERAGE(D3:D13)</f>
        <v>0.47643754246409825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carbon and all A AG(26305)</vt:lpstr>
      <vt:lpstr>SOC and N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Ogochukwu Christopher Anuo</dc:creator>
  <cp:lastModifiedBy>Ogochukwu Christopher Anuo</cp:lastModifiedBy>
  <dcterms:created xsi:type="dcterms:W3CDTF">2022-09-29T14:37:00Z</dcterms:created>
  <dcterms:modified xsi:type="dcterms:W3CDTF">2024-06-16T15:05:11Z</dcterms:modified>
</cp:coreProperties>
</file>