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640" yWindow="0" windowWidth="49560" windowHeight="27960" tabRatio="500"/>
  </bookViews>
  <sheets>
    <sheet name="Sheet1" sheetId="1" r:id="rId1"/>
  </sheets>
  <externalReferences>
    <externalReference r:id="rId2"/>
    <externalReference r:id="rId3"/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45" i="1" l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G47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S47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Q9" i="1"/>
  <c r="P9" i="1"/>
  <c r="O9" i="1"/>
  <c r="N9" i="1"/>
  <c r="M9" i="1"/>
  <c r="L9" i="1"/>
  <c r="K9" i="1"/>
  <c r="J9" i="1"/>
  <c r="I9" i="1"/>
  <c r="H9" i="1"/>
  <c r="G9" i="1"/>
  <c r="F9" i="1"/>
  <c r="E9" i="1"/>
  <c r="Q8" i="1"/>
  <c r="P8" i="1"/>
  <c r="O8" i="1"/>
  <c r="N8" i="1"/>
  <c r="M8" i="1"/>
  <c r="L8" i="1"/>
  <c r="K8" i="1"/>
  <c r="J8" i="1"/>
  <c r="I8" i="1"/>
  <c r="H8" i="1"/>
  <c r="G8" i="1"/>
  <c r="F8" i="1"/>
  <c r="E8" i="1"/>
  <c r="Q7" i="1"/>
  <c r="P7" i="1"/>
  <c r="O7" i="1"/>
  <c r="N7" i="1"/>
  <c r="M7" i="1"/>
  <c r="L7" i="1"/>
  <c r="K7" i="1"/>
  <c r="J7" i="1"/>
  <c r="I7" i="1"/>
  <c r="H7" i="1"/>
  <c r="G7" i="1"/>
  <c r="F7" i="1"/>
  <c r="E7" i="1"/>
  <c r="Q6" i="1"/>
  <c r="P6" i="1"/>
  <c r="O6" i="1"/>
  <c r="N6" i="1"/>
  <c r="M6" i="1"/>
  <c r="L6" i="1"/>
  <c r="K6" i="1"/>
  <c r="J6" i="1"/>
  <c r="I6" i="1"/>
  <c r="H6" i="1"/>
  <c r="G6" i="1"/>
  <c r="F6" i="1"/>
  <c r="E6" i="1"/>
  <c r="Q5" i="1"/>
  <c r="P5" i="1"/>
  <c r="O5" i="1"/>
  <c r="N5" i="1"/>
  <c r="M5" i="1"/>
  <c r="L5" i="1"/>
  <c r="K5" i="1"/>
  <c r="J5" i="1"/>
  <c r="I5" i="1"/>
  <c r="H5" i="1"/>
  <c r="G5" i="1"/>
  <c r="F5" i="1"/>
  <c r="E5" i="1"/>
  <c r="Q4" i="1"/>
  <c r="P4" i="1"/>
  <c r="O4" i="1"/>
  <c r="N4" i="1"/>
  <c r="M4" i="1"/>
  <c r="L4" i="1"/>
  <c r="K4" i="1"/>
  <c r="J4" i="1"/>
  <c r="I4" i="1"/>
  <c r="H4" i="1"/>
  <c r="G4" i="1"/>
  <c r="F4" i="1"/>
  <c r="E4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<sst xmlns="http://schemas.openxmlformats.org/spreadsheetml/2006/main" count="151" uniqueCount="76">
  <si>
    <t>name</t>
  </si>
  <si>
    <t>Argentina</t>
  </si>
  <si>
    <t>Australia</t>
  </si>
  <si>
    <t>Austria</t>
  </si>
  <si>
    <t>Belgium</t>
  </si>
  <si>
    <t>Brazil</t>
  </si>
  <si>
    <t>Canada</t>
  </si>
  <si>
    <t>China</t>
  </si>
  <si>
    <t>Czech Republic</t>
  </si>
  <si>
    <t>Denmark</t>
  </si>
  <si>
    <t>Finland</t>
  </si>
  <si>
    <t>France</t>
  </si>
  <si>
    <t>Germany</t>
  </si>
  <si>
    <t>Greece</t>
  </si>
  <si>
    <t>Hong Kong SAR</t>
  </si>
  <si>
    <t>Hungary</t>
  </si>
  <si>
    <t>India</t>
  </si>
  <si>
    <t>Indonesia</t>
  </si>
  <si>
    <t>Ireland</t>
  </si>
  <si>
    <t>Italy</t>
  </si>
  <si>
    <t>Japan</t>
  </si>
  <si>
    <t>Korea</t>
  </si>
  <si>
    <t>Luxembourg</t>
  </si>
  <si>
    <t>Malaysia</t>
  </si>
  <si>
    <t>Mexico</t>
  </si>
  <si>
    <t>Netherlands</t>
  </si>
  <si>
    <t>Norway</t>
  </si>
  <si>
    <t>Poland</t>
  </si>
  <si>
    <t>Portugal</t>
  </si>
  <si>
    <t>Russia</t>
  </si>
  <si>
    <t>Saudi Arabia</t>
  </si>
  <si>
    <t>Singapore</t>
  </si>
  <si>
    <t>South Africa</t>
  </si>
  <si>
    <t>Spain</t>
  </si>
  <si>
    <t>Sweden</t>
  </si>
  <si>
    <t>Switzerland</t>
  </si>
  <si>
    <t>Thailand</t>
  </si>
  <si>
    <t>Turkey</t>
  </si>
  <si>
    <t>United Kingdom</t>
  </si>
  <si>
    <t>United States</t>
  </si>
  <si>
    <t>region</t>
  </si>
  <si>
    <t>type</t>
  </si>
  <si>
    <t>pub2000</t>
  </si>
  <si>
    <t>gdp</t>
  </si>
  <si>
    <t>pub</t>
  </si>
  <si>
    <t>pri</t>
  </si>
  <si>
    <t>AM</t>
  </si>
  <si>
    <t>AS</t>
  </si>
  <si>
    <t>EU</t>
  </si>
  <si>
    <t>id</t>
  </si>
  <si>
    <t>Median</t>
  </si>
  <si>
    <t>pub2001</t>
  </si>
  <si>
    <t>pub2002</t>
  </si>
  <si>
    <t>pub2003</t>
  </si>
  <si>
    <t>pub2004</t>
  </si>
  <si>
    <t>pub2005</t>
  </si>
  <si>
    <t>pub2006</t>
  </si>
  <si>
    <t>pub2007</t>
  </si>
  <si>
    <t>pub2008</t>
  </si>
  <si>
    <t>pub2009</t>
  </si>
  <si>
    <t>pub2010</t>
  </si>
  <si>
    <t>pub2011</t>
  </si>
  <si>
    <t>pub2012</t>
  </si>
  <si>
    <t>pri2000</t>
  </si>
  <si>
    <t>pri2001</t>
  </si>
  <si>
    <t>pri2002</t>
  </si>
  <si>
    <t>pri2003</t>
  </si>
  <si>
    <t>pri2004</t>
  </si>
  <si>
    <t>pri2005</t>
  </si>
  <si>
    <t>pri2006</t>
  </si>
  <si>
    <t>pri2007</t>
  </si>
  <si>
    <t>pri2008</t>
  </si>
  <si>
    <t>pri2009</t>
  </si>
  <si>
    <t>pri2010</t>
  </si>
  <si>
    <t>pri2011</t>
  </si>
  <si>
    <t>pri2012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</si>
</sst>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14999847407452621"/>
      <name val="Calibri"/>
      <scheme val="minor"/>
    </font>
    <font>
      <b/>
      <sz val="12"/>
      <color theme="7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0" fillId="2" borderId="0" xfId="0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BT_0513/GDP_1990_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BT_0513/gross_general_IMF_WE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EBT_0513/WEBSTATS_TOTAL_CREDIT_DATAFLOW-13666640206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DP_USD"/>
    </sheetNames>
    <sheetDataSet>
      <sheetData sheetId="0">
        <row r="2">
          <cell r="A2" t="str">
            <v>Argentina</v>
          </cell>
          <cell r="B2" t="str">
            <v>Gross domestic product, current prices</v>
          </cell>
          <cell r="C2" t="str">
            <v>U.S. dollars</v>
          </cell>
          <cell r="D2" t="str">
            <v>Billions</v>
          </cell>
          <cell r="E2" t="str">
            <v>See notes for:  Gross domestic product, current prices (National currency).</v>
          </cell>
          <cell r="F2">
            <v>141.346</v>
          </cell>
          <cell r="G2">
            <v>189.60599999999999</v>
          </cell>
          <cell r="H2">
            <v>228.791</v>
          </cell>
          <cell r="I2">
            <v>236.52</v>
          </cell>
          <cell r="J2">
            <v>257.35899999999998</v>
          </cell>
          <cell r="K2">
            <v>258.21699999999998</v>
          </cell>
          <cell r="L2">
            <v>272.08300000000003</v>
          </cell>
          <cell r="M2">
            <v>292.76100000000002</v>
          </cell>
          <cell r="N2">
            <v>298.93099999999998</v>
          </cell>
          <cell r="O2">
            <v>283.65499999999997</v>
          </cell>
          <cell r="P2">
            <v>284.41000000000003</v>
          </cell>
          <cell r="Q2">
            <v>268.964</v>
          </cell>
          <cell r="R2">
            <v>97.403000000000006</v>
          </cell>
          <cell r="S2">
            <v>127.545</v>
          </cell>
          <cell r="T2">
            <v>151.82300000000001</v>
          </cell>
          <cell r="U2">
            <v>181.357</v>
          </cell>
          <cell r="V2">
            <v>212.50700000000001</v>
          </cell>
          <cell r="W2">
            <v>260.07100000000003</v>
          </cell>
          <cell r="X2">
            <v>324.40499999999997</v>
          </cell>
          <cell r="Y2">
            <v>305.76299999999998</v>
          </cell>
          <cell r="Z2">
            <v>367.565</v>
          </cell>
          <cell r="AA2">
            <v>444.61200000000002</v>
          </cell>
          <cell r="AB2">
            <v>474.95400000000001</v>
          </cell>
        </row>
        <row r="3">
          <cell r="A3" t="str">
            <v>Australia</v>
          </cell>
          <cell r="B3" t="str">
            <v>Gross domestic product, current prices</v>
          </cell>
          <cell r="C3" t="str">
            <v>U.S. dollars</v>
          </cell>
          <cell r="D3" t="str">
            <v>Billions</v>
          </cell>
          <cell r="E3" t="str">
            <v>See notes for:  Gross domestic product, current prices (National currency).</v>
          </cell>
          <cell r="F3">
            <v>323.798</v>
          </cell>
          <cell r="G3">
            <v>324.43799999999999</v>
          </cell>
          <cell r="H3">
            <v>317.59699999999998</v>
          </cell>
          <cell r="I3">
            <v>308.83999999999997</v>
          </cell>
          <cell r="J3">
            <v>352.96300000000002</v>
          </cell>
          <cell r="K3">
            <v>379.24799999999999</v>
          </cell>
          <cell r="L3">
            <v>425.28899999999999</v>
          </cell>
          <cell r="M3">
            <v>426.06099999999998</v>
          </cell>
          <cell r="N3">
            <v>380.48899999999998</v>
          </cell>
          <cell r="O3">
            <v>412.04700000000003</v>
          </cell>
          <cell r="P3">
            <v>399.60399999999998</v>
          </cell>
          <cell r="Q3">
            <v>376.654</v>
          </cell>
          <cell r="R3">
            <v>423.68599999999998</v>
          </cell>
          <cell r="S3">
            <v>539.17200000000003</v>
          </cell>
          <cell r="T3">
            <v>654.98</v>
          </cell>
          <cell r="U3">
            <v>730.74699999999996</v>
          </cell>
          <cell r="V3">
            <v>777.94200000000001</v>
          </cell>
          <cell r="W3">
            <v>945.38099999999997</v>
          </cell>
          <cell r="X3">
            <v>1051.2550000000001</v>
          </cell>
          <cell r="Y3">
            <v>993.24</v>
          </cell>
          <cell r="Z3">
            <v>1247.1130000000001</v>
          </cell>
          <cell r="AA3">
            <v>1490.521</v>
          </cell>
          <cell r="AB3">
            <v>1541.797</v>
          </cell>
        </row>
        <row r="4">
          <cell r="A4" t="str">
            <v>Austria</v>
          </cell>
          <cell r="B4" t="str">
            <v>Gross domestic product, current prices</v>
          </cell>
          <cell r="C4" t="str">
            <v>U.S. dollars</v>
          </cell>
          <cell r="D4" t="str">
            <v>Billions</v>
          </cell>
          <cell r="E4" t="str">
            <v>See notes for:  Gross domestic product, current prices (National currency).</v>
          </cell>
          <cell r="F4">
            <v>165.16499999999999</v>
          </cell>
          <cell r="G4">
            <v>172.62100000000001</v>
          </cell>
          <cell r="H4">
            <v>193.49299999999999</v>
          </cell>
          <cell r="I4">
            <v>188.52500000000001</v>
          </cell>
          <cell r="J4">
            <v>201.89</v>
          </cell>
          <cell r="K4">
            <v>238.798</v>
          </cell>
          <cell r="L4">
            <v>234.767</v>
          </cell>
          <cell r="M4">
            <v>208.07499999999999</v>
          </cell>
          <cell r="N4">
            <v>213.62</v>
          </cell>
          <cell r="O4">
            <v>212.58</v>
          </cell>
          <cell r="P4">
            <v>192.63399999999999</v>
          </cell>
          <cell r="Q4">
            <v>191.84299999999999</v>
          </cell>
          <cell r="R4">
            <v>208.27199999999999</v>
          </cell>
          <cell r="S4">
            <v>254.43199999999999</v>
          </cell>
          <cell r="T4">
            <v>291.81299999999999</v>
          </cell>
          <cell r="U4">
            <v>305.51299999999998</v>
          </cell>
          <cell r="V4">
            <v>325.25599999999997</v>
          </cell>
          <cell r="W4">
            <v>375.58100000000002</v>
          </cell>
          <cell r="X4">
            <v>416.11900000000003</v>
          </cell>
          <cell r="Y4">
            <v>384.62200000000001</v>
          </cell>
          <cell r="Z4">
            <v>380.01799999999997</v>
          </cell>
          <cell r="AA4">
            <v>418.41399999999999</v>
          </cell>
          <cell r="AB4">
            <v>398.59399999999999</v>
          </cell>
        </row>
        <row r="5">
          <cell r="A5" t="str">
            <v>Belgium</v>
          </cell>
          <cell r="B5" t="str">
            <v>Gross domestic product, current prices</v>
          </cell>
          <cell r="C5" t="str">
            <v>U.S. dollars</v>
          </cell>
          <cell r="D5" t="str">
            <v>Billions</v>
          </cell>
          <cell r="E5" t="str">
            <v>See notes for:  Gross domestic product, current prices (National currency).</v>
          </cell>
          <cell r="F5">
            <v>197.71299999999999</v>
          </cell>
          <cell r="G5">
            <v>202.87</v>
          </cell>
          <cell r="H5">
            <v>225.94800000000001</v>
          </cell>
          <cell r="I5">
            <v>216.05799999999999</v>
          </cell>
          <cell r="J5">
            <v>235.71799999999999</v>
          </cell>
          <cell r="K5">
            <v>284.79000000000002</v>
          </cell>
          <cell r="L5">
            <v>275.88499999999999</v>
          </cell>
          <cell r="M5">
            <v>250.078</v>
          </cell>
          <cell r="N5">
            <v>255.94200000000001</v>
          </cell>
          <cell r="O5">
            <v>254.83799999999999</v>
          </cell>
          <cell r="P5">
            <v>233.35400000000001</v>
          </cell>
          <cell r="Q5">
            <v>232.68600000000001</v>
          </cell>
          <cell r="R5">
            <v>253.68899999999999</v>
          </cell>
          <cell r="S5">
            <v>312.28500000000003</v>
          </cell>
          <cell r="T5">
            <v>362.16</v>
          </cell>
          <cell r="U5">
            <v>378.00599999999997</v>
          </cell>
          <cell r="V5">
            <v>400.33699999999999</v>
          </cell>
          <cell r="W5">
            <v>460.28</v>
          </cell>
          <cell r="X5">
            <v>509.76499999999999</v>
          </cell>
          <cell r="Y5">
            <v>474.63299999999998</v>
          </cell>
          <cell r="Z5">
            <v>472.54</v>
          </cell>
          <cell r="AA5">
            <v>514.59500000000003</v>
          </cell>
          <cell r="AB5">
            <v>484.69200000000001</v>
          </cell>
        </row>
        <row r="6">
          <cell r="A6" t="str">
            <v>Brazil</v>
          </cell>
          <cell r="B6" t="str">
            <v>Gross domestic product, current prices</v>
          </cell>
          <cell r="C6" t="str">
            <v>U.S. dollars</v>
          </cell>
          <cell r="D6" t="str">
            <v>Billions</v>
          </cell>
          <cell r="E6" t="str">
            <v>See notes for:  Gross domestic product, current prices (National currency).</v>
          </cell>
          <cell r="F6">
            <v>465.00400000000002</v>
          </cell>
          <cell r="G6">
            <v>407.72699999999998</v>
          </cell>
          <cell r="H6">
            <v>390.58600000000001</v>
          </cell>
          <cell r="I6">
            <v>438.298</v>
          </cell>
          <cell r="J6">
            <v>546.48699999999997</v>
          </cell>
          <cell r="K6">
            <v>769.74099999999999</v>
          </cell>
          <cell r="L6">
            <v>840.05200000000002</v>
          </cell>
          <cell r="M6">
            <v>871.524</v>
          </cell>
          <cell r="N6">
            <v>844.12599999999998</v>
          </cell>
          <cell r="O6">
            <v>586.92200000000003</v>
          </cell>
          <cell r="P6">
            <v>644.28300000000002</v>
          </cell>
          <cell r="Q6">
            <v>554.41</v>
          </cell>
          <cell r="R6">
            <v>505.71199999999999</v>
          </cell>
          <cell r="S6">
            <v>552.23900000000003</v>
          </cell>
          <cell r="T6">
            <v>663.55200000000002</v>
          </cell>
          <cell r="U6">
            <v>881.75400000000002</v>
          </cell>
          <cell r="V6">
            <v>1089.1569999999999</v>
          </cell>
          <cell r="W6">
            <v>1366.22</v>
          </cell>
          <cell r="X6">
            <v>1650.3920000000001</v>
          </cell>
          <cell r="Y6">
            <v>1622.3109999999999</v>
          </cell>
          <cell r="Z6">
            <v>2142.9259999999999</v>
          </cell>
          <cell r="AA6">
            <v>2492.9070000000002</v>
          </cell>
          <cell r="AB6">
            <v>2395.9679999999998</v>
          </cell>
        </row>
        <row r="7">
          <cell r="A7" t="str">
            <v>Canada</v>
          </cell>
          <cell r="B7" t="str">
            <v>Gross domestic product, current prices</v>
          </cell>
          <cell r="C7" t="str">
            <v>U.S. dollars</v>
          </cell>
          <cell r="D7" t="str">
            <v>Billions</v>
          </cell>
          <cell r="E7" t="str">
            <v>See notes for:  Gross domestic product, current prices (National currency).</v>
          </cell>
          <cell r="F7">
            <v>594.73299999999995</v>
          </cell>
          <cell r="G7">
            <v>610.51499999999999</v>
          </cell>
          <cell r="H7">
            <v>591.45100000000002</v>
          </cell>
          <cell r="I7">
            <v>575.28099999999995</v>
          </cell>
          <cell r="J7">
            <v>576.1</v>
          </cell>
          <cell r="K7">
            <v>602.13099999999997</v>
          </cell>
          <cell r="L7">
            <v>627.053</v>
          </cell>
          <cell r="M7">
            <v>651.06100000000004</v>
          </cell>
          <cell r="N7">
            <v>631.51800000000003</v>
          </cell>
          <cell r="O7">
            <v>674.39400000000001</v>
          </cell>
          <cell r="P7">
            <v>739.65700000000004</v>
          </cell>
          <cell r="Q7">
            <v>732.904</v>
          </cell>
          <cell r="R7">
            <v>752.63099999999997</v>
          </cell>
          <cell r="S7">
            <v>887.80499999999995</v>
          </cell>
          <cell r="T7">
            <v>1018.123</v>
          </cell>
          <cell r="U7">
            <v>1164.213</v>
          </cell>
          <cell r="V7">
            <v>1309.9159999999999</v>
          </cell>
          <cell r="W7">
            <v>1457.98</v>
          </cell>
          <cell r="X7">
            <v>1542.4680000000001</v>
          </cell>
          <cell r="Y7">
            <v>1368.9</v>
          </cell>
          <cell r="Z7">
            <v>1616.018</v>
          </cell>
          <cell r="AA7">
            <v>1781.079</v>
          </cell>
          <cell r="AB7">
            <v>1819.0809999999999</v>
          </cell>
        </row>
        <row r="8">
          <cell r="A8" t="str">
            <v>China</v>
          </cell>
          <cell r="B8" t="str">
            <v>Gross domestic product, current prices</v>
          </cell>
          <cell r="C8" t="str">
            <v>U.S. dollars</v>
          </cell>
          <cell r="D8" t="str">
            <v>Billions</v>
          </cell>
          <cell r="E8" t="str">
            <v>See notes for:  Gross domestic product, current prices (National currency).</v>
          </cell>
          <cell r="F8">
            <v>390.279</v>
          </cell>
          <cell r="G8">
            <v>409.16500000000002</v>
          </cell>
          <cell r="H8">
            <v>488.22199999999998</v>
          </cell>
          <cell r="I8">
            <v>613.22299999999996</v>
          </cell>
          <cell r="J8">
            <v>559.22400000000005</v>
          </cell>
          <cell r="K8">
            <v>727.947</v>
          </cell>
          <cell r="L8">
            <v>856.08399999999995</v>
          </cell>
          <cell r="M8">
            <v>952.649</v>
          </cell>
          <cell r="N8">
            <v>1019.48</v>
          </cell>
          <cell r="O8">
            <v>1083.2840000000001</v>
          </cell>
          <cell r="P8">
            <v>1198.4770000000001</v>
          </cell>
          <cell r="Q8">
            <v>1324.8140000000001</v>
          </cell>
          <cell r="R8">
            <v>1453.8330000000001</v>
          </cell>
          <cell r="S8">
            <v>1640.961</v>
          </cell>
          <cell r="T8">
            <v>1931.646</v>
          </cell>
          <cell r="U8">
            <v>2256.9189999999999</v>
          </cell>
          <cell r="V8">
            <v>2712.9169999999999</v>
          </cell>
          <cell r="W8">
            <v>3494.2350000000001</v>
          </cell>
          <cell r="X8">
            <v>4519.951</v>
          </cell>
          <cell r="Y8">
            <v>4990.5259999999998</v>
          </cell>
          <cell r="Z8">
            <v>5930.393</v>
          </cell>
          <cell r="AA8">
            <v>7321.9859999999999</v>
          </cell>
          <cell r="AB8">
            <v>8227.0370000000003</v>
          </cell>
        </row>
        <row r="9">
          <cell r="A9" t="str">
            <v>Czech Republic</v>
          </cell>
          <cell r="B9" t="str">
            <v>Gross domestic product, current prices</v>
          </cell>
          <cell r="C9" t="str">
            <v>U.S. dollars</v>
          </cell>
          <cell r="D9" t="str">
            <v>Billions</v>
          </cell>
          <cell r="E9" t="str">
            <v>See notes for:  Gross domestic product, current prices (National currency).</v>
          </cell>
          <cell r="F9" t="str">
            <v>n/a</v>
          </cell>
          <cell r="G9" t="str">
            <v>n/a</v>
          </cell>
          <cell r="H9" t="str">
            <v>n/a</v>
          </cell>
          <cell r="I9" t="str">
            <v>n/a</v>
          </cell>
          <cell r="J9" t="str">
            <v>n/a</v>
          </cell>
          <cell r="K9">
            <v>57.786000000000001</v>
          </cell>
          <cell r="L9">
            <v>64.894999999999996</v>
          </cell>
          <cell r="M9">
            <v>59.463999999999999</v>
          </cell>
          <cell r="N9">
            <v>63.863</v>
          </cell>
          <cell r="O9">
            <v>62.165999999999997</v>
          </cell>
          <cell r="P9">
            <v>58.802999999999997</v>
          </cell>
          <cell r="Q9">
            <v>64.376000000000005</v>
          </cell>
          <cell r="R9">
            <v>78.424999999999997</v>
          </cell>
          <cell r="S9">
            <v>95.293000000000006</v>
          </cell>
          <cell r="T9">
            <v>113.977</v>
          </cell>
          <cell r="U9">
            <v>130.066</v>
          </cell>
          <cell r="V9">
            <v>148.374</v>
          </cell>
          <cell r="W9">
            <v>180.47900000000001</v>
          </cell>
          <cell r="X9">
            <v>225.42699999999999</v>
          </cell>
          <cell r="Y9">
            <v>197.18700000000001</v>
          </cell>
          <cell r="Z9">
            <v>198.947</v>
          </cell>
          <cell r="AA9">
            <v>217.077</v>
          </cell>
          <cell r="AB9">
            <v>196.072</v>
          </cell>
        </row>
        <row r="10">
          <cell r="A10" t="str">
            <v>Denmark</v>
          </cell>
          <cell r="B10" t="str">
            <v>Gross domestic product, current prices</v>
          </cell>
          <cell r="C10" t="str">
            <v>U.S. dollars</v>
          </cell>
          <cell r="D10" t="str">
            <v>Billions</v>
          </cell>
          <cell r="E10" t="str">
            <v>See notes for:  Gross domestic product, current prices (National currency).</v>
          </cell>
          <cell r="F10">
            <v>135.839</v>
          </cell>
          <cell r="G10">
            <v>136.69499999999999</v>
          </cell>
          <cell r="H10">
            <v>150.19499999999999</v>
          </cell>
          <cell r="I10">
            <v>140.626</v>
          </cell>
          <cell r="J10">
            <v>153.59399999999999</v>
          </cell>
          <cell r="K10">
            <v>181.98500000000001</v>
          </cell>
          <cell r="L10">
            <v>184.43700000000001</v>
          </cell>
          <cell r="M10">
            <v>170.43700000000001</v>
          </cell>
          <cell r="N10">
            <v>173.65299999999999</v>
          </cell>
          <cell r="O10">
            <v>173.94399999999999</v>
          </cell>
          <cell r="P10">
            <v>160.08199999999999</v>
          </cell>
          <cell r="Q10">
            <v>160.476</v>
          </cell>
          <cell r="R10">
            <v>173.881</v>
          </cell>
          <cell r="S10">
            <v>212.62299999999999</v>
          </cell>
          <cell r="T10">
            <v>244.72800000000001</v>
          </cell>
          <cell r="U10">
            <v>257.67599999999999</v>
          </cell>
          <cell r="V10">
            <v>274.37700000000001</v>
          </cell>
          <cell r="W10">
            <v>311.41800000000001</v>
          </cell>
          <cell r="X10">
            <v>343.88099999999997</v>
          </cell>
          <cell r="Y10">
            <v>310.54500000000002</v>
          </cell>
          <cell r="Z10">
            <v>313.13900000000001</v>
          </cell>
          <cell r="AA10">
            <v>333.69600000000003</v>
          </cell>
          <cell r="AB10">
            <v>313.637</v>
          </cell>
        </row>
        <row r="11">
          <cell r="A11" t="str">
            <v>Finland</v>
          </cell>
          <cell r="B11" t="str">
            <v>Gross domestic product, current prices</v>
          </cell>
          <cell r="C11" t="str">
            <v>U.S. dollars</v>
          </cell>
          <cell r="D11" t="str">
            <v>Billions</v>
          </cell>
          <cell r="E11" t="str">
            <v>See notes for:  Gross domestic product, current prices (National currency).</v>
          </cell>
          <cell r="F11">
            <v>139.232</v>
          </cell>
          <cell r="G11">
            <v>125.75700000000001</v>
          </cell>
          <cell r="H11">
            <v>110.807</v>
          </cell>
          <cell r="I11">
            <v>87.456999999999994</v>
          </cell>
          <cell r="J11">
            <v>101.07</v>
          </cell>
          <cell r="K11">
            <v>130.952</v>
          </cell>
          <cell r="L11">
            <v>128.37899999999999</v>
          </cell>
          <cell r="M11">
            <v>123.16800000000001</v>
          </cell>
          <cell r="N11">
            <v>129.94399999999999</v>
          </cell>
          <cell r="O11">
            <v>130.494</v>
          </cell>
          <cell r="P11">
            <v>122.151</v>
          </cell>
          <cell r="Q11">
            <v>124.75</v>
          </cell>
          <cell r="R11">
            <v>135.66200000000001</v>
          </cell>
          <cell r="S11">
            <v>164.57</v>
          </cell>
          <cell r="T11">
            <v>189.31299999999999</v>
          </cell>
          <cell r="U11">
            <v>196.11799999999999</v>
          </cell>
          <cell r="V11">
            <v>208.143</v>
          </cell>
          <cell r="W11">
            <v>246.48099999999999</v>
          </cell>
          <cell r="X11">
            <v>273.25299999999999</v>
          </cell>
          <cell r="Y11">
            <v>240.00399999999999</v>
          </cell>
          <cell r="Z11">
            <v>237.24299999999999</v>
          </cell>
          <cell r="AA11">
            <v>263.65600000000001</v>
          </cell>
          <cell r="AB11">
            <v>250.126</v>
          </cell>
        </row>
        <row r="12">
          <cell r="A12" t="str">
            <v>France</v>
          </cell>
          <cell r="B12" t="str">
            <v>Gross domestic product, current prices</v>
          </cell>
          <cell r="C12" t="str">
            <v>U.S. dollars</v>
          </cell>
          <cell r="D12" t="str">
            <v>Billions</v>
          </cell>
          <cell r="E12" t="str">
            <v>See notes for:  Gross domestic product, current prices (National currency).</v>
          </cell>
          <cell r="F12">
            <v>1247.377</v>
          </cell>
          <cell r="G12">
            <v>1249.673</v>
          </cell>
          <cell r="H12">
            <v>1375.8520000000001</v>
          </cell>
          <cell r="I12">
            <v>1298.3579999999999</v>
          </cell>
          <cell r="J12">
            <v>1370.65</v>
          </cell>
          <cell r="K12">
            <v>1573.1020000000001</v>
          </cell>
          <cell r="L12">
            <v>1573.1179999999999</v>
          </cell>
          <cell r="M12">
            <v>1423.077</v>
          </cell>
          <cell r="N12">
            <v>1470.896</v>
          </cell>
          <cell r="O12">
            <v>1458.336</v>
          </cell>
          <cell r="P12">
            <v>1330.222</v>
          </cell>
          <cell r="Q12">
            <v>1339.4939999999999</v>
          </cell>
          <cell r="R12">
            <v>1457.144</v>
          </cell>
          <cell r="S12">
            <v>1795.6410000000001</v>
          </cell>
          <cell r="T12">
            <v>2058.4140000000002</v>
          </cell>
          <cell r="U12">
            <v>2140.2069999999999</v>
          </cell>
          <cell r="V12">
            <v>2257.7809999999999</v>
          </cell>
          <cell r="W12">
            <v>2586.1149999999998</v>
          </cell>
          <cell r="X12">
            <v>2845.1190000000001</v>
          </cell>
          <cell r="Y12">
            <v>2626.5369999999998</v>
          </cell>
          <cell r="Z12">
            <v>2570.5920000000001</v>
          </cell>
          <cell r="AA12">
            <v>2778.085</v>
          </cell>
          <cell r="AB12">
            <v>2608.6990000000001</v>
          </cell>
        </row>
        <row r="13">
          <cell r="A13" t="str">
            <v>Germany</v>
          </cell>
          <cell r="B13" t="str">
            <v>Gross domestic product, current prices</v>
          </cell>
          <cell r="C13" t="str">
            <v>U.S. dollars</v>
          </cell>
          <cell r="D13" t="str">
            <v>Billions</v>
          </cell>
          <cell r="E13" t="str">
            <v>See notes for:  Gross domestic product, current prices (National currency).</v>
          </cell>
          <cell r="F13">
            <v>1547.0260000000001</v>
          </cell>
          <cell r="G13">
            <v>1815.0609999999999</v>
          </cell>
          <cell r="H13">
            <v>2068.9630000000002</v>
          </cell>
          <cell r="I13">
            <v>2008.5519999999999</v>
          </cell>
          <cell r="J13">
            <v>2152.7399999999998</v>
          </cell>
          <cell r="K13">
            <v>2525.0169999999998</v>
          </cell>
          <cell r="L13">
            <v>2437.8119999999999</v>
          </cell>
          <cell r="M13">
            <v>2159.8679999999999</v>
          </cell>
          <cell r="N13">
            <v>2181.1619999999998</v>
          </cell>
          <cell r="O13">
            <v>2133.8440000000001</v>
          </cell>
          <cell r="P13">
            <v>1891.934</v>
          </cell>
          <cell r="Q13">
            <v>1882.511</v>
          </cell>
          <cell r="R13">
            <v>2013.691</v>
          </cell>
          <cell r="S13">
            <v>2428.4520000000002</v>
          </cell>
          <cell r="T13">
            <v>2729.9229999999998</v>
          </cell>
          <cell r="U13">
            <v>2771.0569999999998</v>
          </cell>
          <cell r="V13">
            <v>2905.4450000000002</v>
          </cell>
          <cell r="W13">
            <v>3328.5889999999999</v>
          </cell>
          <cell r="X13">
            <v>3640.7269999999999</v>
          </cell>
          <cell r="Y13">
            <v>3307.1970000000001</v>
          </cell>
          <cell r="Z13">
            <v>3312.1930000000002</v>
          </cell>
          <cell r="AA13">
            <v>3607.364</v>
          </cell>
          <cell r="AB13">
            <v>3400.5790000000002</v>
          </cell>
        </row>
        <row r="14">
          <cell r="A14" t="str">
            <v>Greece</v>
          </cell>
          <cell r="B14" t="str">
            <v>Gross domestic product, current prices</v>
          </cell>
          <cell r="C14" t="str">
            <v>U.S. dollars</v>
          </cell>
          <cell r="D14" t="str">
            <v>Billions</v>
          </cell>
          <cell r="E14" t="str">
            <v>See notes for:  Gross domestic product, current prices (National currency).</v>
          </cell>
          <cell r="F14">
            <v>92.194999999999993</v>
          </cell>
          <cell r="G14">
            <v>99.421999999999997</v>
          </cell>
          <cell r="H14">
            <v>109.557</v>
          </cell>
          <cell r="I14">
            <v>102.60899999999999</v>
          </cell>
          <cell r="J14">
            <v>109.825</v>
          </cell>
          <cell r="K14">
            <v>131.81800000000001</v>
          </cell>
          <cell r="L14">
            <v>139.31200000000001</v>
          </cell>
          <cell r="M14">
            <v>136.071</v>
          </cell>
          <cell r="N14">
            <v>136.77099999999999</v>
          </cell>
          <cell r="O14">
            <v>140.839</v>
          </cell>
          <cell r="P14">
            <v>127.604</v>
          </cell>
          <cell r="Q14">
            <v>131.14400000000001</v>
          </cell>
          <cell r="R14">
            <v>147.91</v>
          </cell>
          <cell r="S14">
            <v>194.99</v>
          </cell>
          <cell r="T14">
            <v>230.34100000000001</v>
          </cell>
          <cell r="U14">
            <v>240.49299999999999</v>
          </cell>
          <cell r="V14">
            <v>261.95600000000002</v>
          </cell>
          <cell r="W14">
            <v>305.87099999999998</v>
          </cell>
          <cell r="X14">
            <v>343.2</v>
          </cell>
          <cell r="Y14">
            <v>321.84899999999999</v>
          </cell>
          <cell r="Z14">
            <v>294.77100000000002</v>
          </cell>
          <cell r="AA14">
            <v>290.15300000000002</v>
          </cell>
          <cell r="AB14">
            <v>249.20099999999999</v>
          </cell>
        </row>
        <row r="15">
          <cell r="A15" t="str">
            <v>Hong Kong SAR</v>
          </cell>
          <cell r="B15" t="str">
            <v>Gross domestic product, current prices</v>
          </cell>
          <cell r="C15" t="str">
            <v>U.S. dollars</v>
          </cell>
          <cell r="D15" t="str">
            <v>Billions</v>
          </cell>
          <cell r="E15" t="str">
            <v>See notes for:  Gross domestic product, current prices (National currency).</v>
          </cell>
          <cell r="F15">
            <v>78.048000000000002</v>
          </cell>
          <cell r="G15">
            <v>90.17</v>
          </cell>
          <cell r="H15">
            <v>105.575</v>
          </cell>
          <cell r="I15">
            <v>121.77200000000001</v>
          </cell>
          <cell r="J15">
            <v>137.577</v>
          </cell>
          <cell r="K15">
            <v>146.40299999999999</v>
          </cell>
          <cell r="L15">
            <v>161.36099999999999</v>
          </cell>
          <cell r="M15">
            <v>178.96899999999999</v>
          </cell>
          <cell r="N15">
            <v>169.423</v>
          </cell>
          <cell r="O15">
            <v>165.74299999999999</v>
          </cell>
          <cell r="P15">
            <v>171.66900000000001</v>
          </cell>
          <cell r="Q15">
            <v>169.404</v>
          </cell>
          <cell r="R15">
            <v>166.34899999999999</v>
          </cell>
          <cell r="S15">
            <v>161.386</v>
          </cell>
          <cell r="T15">
            <v>169.1</v>
          </cell>
          <cell r="U15">
            <v>181.57</v>
          </cell>
          <cell r="V15">
            <v>193.53399999999999</v>
          </cell>
          <cell r="W15">
            <v>211.59899999999999</v>
          </cell>
          <cell r="X15">
            <v>219.28</v>
          </cell>
          <cell r="Y15">
            <v>214.04599999999999</v>
          </cell>
          <cell r="Z15">
            <v>228.69499999999999</v>
          </cell>
          <cell r="AA15">
            <v>248.72300000000001</v>
          </cell>
          <cell r="AB15">
            <v>263.02100000000002</v>
          </cell>
        </row>
        <row r="16">
          <cell r="A16" t="str">
            <v>Hungary</v>
          </cell>
          <cell r="B16" t="str">
            <v>Gross domestic product, current prices</v>
          </cell>
          <cell r="C16" t="str">
            <v>U.S. dollars</v>
          </cell>
          <cell r="D16" t="str">
            <v>Billions</v>
          </cell>
          <cell r="E16" t="str">
            <v>See notes for:  Gross domestic product, current prices (National currency).</v>
          </cell>
          <cell r="F16">
            <v>33.725999999999999</v>
          </cell>
          <cell r="G16">
            <v>34.106000000000002</v>
          </cell>
          <cell r="H16">
            <v>38.01</v>
          </cell>
          <cell r="I16">
            <v>39.378</v>
          </cell>
          <cell r="J16">
            <v>42.347000000000001</v>
          </cell>
          <cell r="K16">
            <v>45.573999999999998</v>
          </cell>
          <cell r="L16">
            <v>45.930999999999997</v>
          </cell>
          <cell r="M16">
            <v>46.533000000000001</v>
          </cell>
          <cell r="N16">
            <v>47.951999999999998</v>
          </cell>
          <cell r="O16">
            <v>48.255000000000003</v>
          </cell>
          <cell r="P16">
            <v>46.386000000000003</v>
          </cell>
          <cell r="Q16">
            <v>52.720999999999997</v>
          </cell>
          <cell r="R16">
            <v>66.388999999999996</v>
          </cell>
          <cell r="S16">
            <v>83.537999999999997</v>
          </cell>
          <cell r="T16">
            <v>101.926</v>
          </cell>
          <cell r="U16">
            <v>110.322</v>
          </cell>
          <cell r="V16">
            <v>112.529</v>
          </cell>
          <cell r="W16">
            <v>136.09200000000001</v>
          </cell>
          <cell r="X16">
            <v>154.22</v>
          </cell>
          <cell r="Y16">
            <v>126.65</v>
          </cell>
          <cell r="Z16">
            <v>127.956</v>
          </cell>
          <cell r="AA16">
            <v>138.96799999999999</v>
          </cell>
          <cell r="AB16">
            <v>126.873</v>
          </cell>
        </row>
        <row r="17">
          <cell r="A17" t="str">
            <v>India</v>
          </cell>
          <cell r="B17" t="str">
            <v>Gross domestic product, current prices</v>
          </cell>
          <cell r="C17" t="str">
            <v>U.S. dollars</v>
          </cell>
          <cell r="D17" t="str">
            <v>Billions</v>
          </cell>
          <cell r="E17" t="str">
            <v>See notes for:  Gross domestic product, current prices (National currency).</v>
          </cell>
          <cell r="F17">
            <v>323.52699999999999</v>
          </cell>
          <cell r="G17">
            <v>287.233</v>
          </cell>
          <cell r="H17">
            <v>289.70800000000003</v>
          </cell>
          <cell r="I17">
            <v>283.23099999999999</v>
          </cell>
          <cell r="J17">
            <v>321.553</v>
          </cell>
          <cell r="K17">
            <v>365.02</v>
          </cell>
          <cell r="L17">
            <v>376.22</v>
          </cell>
          <cell r="M17">
            <v>421.04199999999997</v>
          </cell>
          <cell r="N17">
            <v>424.435</v>
          </cell>
          <cell r="O17">
            <v>453.65899999999999</v>
          </cell>
          <cell r="P17">
            <v>476.35</v>
          </cell>
          <cell r="Q17">
            <v>487.79899999999998</v>
          </cell>
          <cell r="R17">
            <v>510.28500000000003</v>
          </cell>
          <cell r="S17">
            <v>590.96799999999996</v>
          </cell>
          <cell r="T17">
            <v>689.02800000000002</v>
          </cell>
          <cell r="U17">
            <v>806.78300000000002</v>
          </cell>
          <cell r="V17">
            <v>909.47400000000005</v>
          </cell>
          <cell r="W17">
            <v>1160.146</v>
          </cell>
          <cell r="X17">
            <v>1275.7329999999999</v>
          </cell>
          <cell r="Y17">
            <v>1259.0650000000001</v>
          </cell>
          <cell r="Z17">
            <v>1614.8340000000001</v>
          </cell>
          <cell r="AA17">
            <v>1838.1659999999999</v>
          </cell>
          <cell r="AB17">
            <v>1824.8320000000001</v>
          </cell>
        </row>
        <row r="18">
          <cell r="A18" t="str">
            <v>Indonesia</v>
          </cell>
          <cell r="B18" t="str">
            <v>Gross domestic product, current prices</v>
          </cell>
          <cell r="C18" t="str">
            <v>U.S. dollars</v>
          </cell>
          <cell r="D18" t="str">
            <v>Billions</v>
          </cell>
          <cell r="E18" t="str">
            <v>See notes for:  Gross domestic product, current prices (National currency).</v>
          </cell>
          <cell r="F18">
            <v>113.773</v>
          </cell>
          <cell r="G18">
            <v>127.43600000000001</v>
          </cell>
          <cell r="H18">
            <v>138.321</v>
          </cell>
          <cell r="I18">
            <v>158.00700000000001</v>
          </cell>
          <cell r="J18">
            <v>176.88800000000001</v>
          </cell>
          <cell r="K18">
            <v>202.131</v>
          </cell>
          <cell r="L18">
            <v>227.37</v>
          </cell>
          <cell r="M18">
            <v>215.749</v>
          </cell>
          <cell r="N18">
            <v>95.444999999999993</v>
          </cell>
          <cell r="O18">
            <v>140.001</v>
          </cell>
          <cell r="P18">
            <v>165.02099999999999</v>
          </cell>
          <cell r="Q18">
            <v>160.447</v>
          </cell>
          <cell r="R18">
            <v>195.661</v>
          </cell>
          <cell r="S18">
            <v>234.84800000000001</v>
          </cell>
          <cell r="T18">
            <v>257.03199999999998</v>
          </cell>
          <cell r="U18">
            <v>285.77300000000002</v>
          </cell>
          <cell r="V18">
            <v>364.36200000000002</v>
          </cell>
          <cell r="W18">
            <v>432.18299999999999</v>
          </cell>
          <cell r="X18">
            <v>510.839</v>
          </cell>
          <cell r="Y18">
            <v>538.803</v>
          </cell>
          <cell r="Z18">
            <v>709.54300000000001</v>
          </cell>
          <cell r="AA18">
            <v>846.15899999999999</v>
          </cell>
          <cell r="AB18">
            <v>878.19799999999998</v>
          </cell>
        </row>
        <row r="19">
          <cell r="A19" t="str">
            <v>Ireland</v>
          </cell>
          <cell r="B19" t="str">
            <v>Gross domestic product, current prices</v>
          </cell>
          <cell r="C19" t="str">
            <v>U.S. dollars</v>
          </cell>
          <cell r="D19" t="str">
            <v>Billions</v>
          </cell>
          <cell r="E19" t="str">
            <v>See notes for:  Gross domestic product, current prices (National currency).</v>
          </cell>
          <cell r="F19">
            <v>47.261000000000003</v>
          </cell>
          <cell r="G19">
            <v>47.902000000000001</v>
          </cell>
          <cell r="H19">
            <v>53.853999999999999</v>
          </cell>
          <cell r="I19">
            <v>49.902000000000001</v>
          </cell>
          <cell r="J19">
            <v>54.756999999999998</v>
          </cell>
          <cell r="K19">
            <v>67.936000000000007</v>
          </cell>
          <cell r="L19">
            <v>74.239999999999995</v>
          </cell>
          <cell r="M19">
            <v>81.477999999999994</v>
          </cell>
          <cell r="N19">
            <v>88.352000000000004</v>
          </cell>
          <cell r="O19">
            <v>96.742000000000004</v>
          </cell>
          <cell r="P19">
            <v>97.738</v>
          </cell>
          <cell r="Q19">
            <v>105.364</v>
          </cell>
          <cell r="R19">
            <v>123.60299999999999</v>
          </cell>
          <cell r="S19">
            <v>159.251</v>
          </cell>
          <cell r="T19">
            <v>186.73699999999999</v>
          </cell>
          <cell r="U19">
            <v>203.10400000000001</v>
          </cell>
          <cell r="V19">
            <v>223.16499999999999</v>
          </cell>
          <cell r="W19">
            <v>258.67899999999997</v>
          </cell>
          <cell r="X19">
            <v>263.26299999999998</v>
          </cell>
          <cell r="Y19">
            <v>224.624</v>
          </cell>
          <cell r="Z19">
            <v>207.64099999999999</v>
          </cell>
          <cell r="AA19">
            <v>221.22399999999999</v>
          </cell>
          <cell r="AB19">
            <v>210.416</v>
          </cell>
        </row>
        <row r="20">
          <cell r="A20" t="str">
            <v>Italy</v>
          </cell>
          <cell r="B20" t="str">
            <v>Gross domestic product, current prices</v>
          </cell>
          <cell r="C20" t="str">
            <v>U.S. dollars</v>
          </cell>
          <cell r="D20" t="str">
            <v>Billions</v>
          </cell>
          <cell r="E20" t="str">
            <v>See notes for:  Gross domestic product, current prices (National currency).</v>
          </cell>
          <cell r="F20">
            <v>1140.2349999999999</v>
          </cell>
          <cell r="G20">
            <v>1204.452</v>
          </cell>
          <cell r="H20">
            <v>1278.096</v>
          </cell>
          <cell r="I20">
            <v>1027.7529999999999</v>
          </cell>
          <cell r="J20">
            <v>1060.058</v>
          </cell>
          <cell r="K20">
            <v>1132.3620000000001</v>
          </cell>
          <cell r="L20">
            <v>1266.701</v>
          </cell>
          <cell r="M20">
            <v>1199.9559999999999</v>
          </cell>
          <cell r="N20">
            <v>1226.171</v>
          </cell>
          <cell r="O20">
            <v>1209.7660000000001</v>
          </cell>
          <cell r="P20">
            <v>1107.248</v>
          </cell>
          <cell r="Q20">
            <v>1124.6679999999999</v>
          </cell>
          <cell r="R20">
            <v>1229.5150000000001</v>
          </cell>
          <cell r="S20">
            <v>1517.402</v>
          </cell>
          <cell r="T20">
            <v>1737.8</v>
          </cell>
          <cell r="U20">
            <v>1789.3779999999999</v>
          </cell>
          <cell r="V20">
            <v>1874.722</v>
          </cell>
          <cell r="W20">
            <v>2130.241</v>
          </cell>
          <cell r="X20">
            <v>2318.1619999999998</v>
          </cell>
          <cell r="Y20">
            <v>2116.627</v>
          </cell>
          <cell r="Z20">
            <v>2059.1869999999999</v>
          </cell>
          <cell r="AA20">
            <v>2196.3339999999998</v>
          </cell>
          <cell r="AB20">
            <v>2014.079</v>
          </cell>
        </row>
        <row r="21">
          <cell r="A21" t="str">
            <v>Japan</v>
          </cell>
          <cell r="B21" t="str">
            <v>Gross domestic product, current prices</v>
          </cell>
          <cell r="C21" t="str">
            <v>U.S. dollars</v>
          </cell>
          <cell r="D21" t="str">
            <v>Billions</v>
          </cell>
          <cell r="E21" t="str">
            <v>See notes for:  Gross domestic product, current prices (National currency).</v>
          </cell>
          <cell r="F21">
            <v>3103.6990000000001</v>
          </cell>
          <cell r="G21">
            <v>3536.8029999999999</v>
          </cell>
          <cell r="H21">
            <v>3852.7939999999999</v>
          </cell>
          <cell r="I21">
            <v>4414.9639999999999</v>
          </cell>
          <cell r="J21">
            <v>4850.3490000000002</v>
          </cell>
          <cell r="K21">
            <v>5333.9269999999997</v>
          </cell>
          <cell r="L21">
            <v>4706.1890000000003</v>
          </cell>
          <cell r="M21">
            <v>4324.2790000000005</v>
          </cell>
          <cell r="N21">
            <v>3914.5749999999998</v>
          </cell>
          <cell r="O21">
            <v>4432.598</v>
          </cell>
          <cell r="P21">
            <v>4731.1989999999996</v>
          </cell>
          <cell r="Q21">
            <v>4159.8590000000004</v>
          </cell>
          <cell r="R21">
            <v>3980.819</v>
          </cell>
          <cell r="S21">
            <v>4302.9399999999996</v>
          </cell>
          <cell r="T21">
            <v>4655.8230000000003</v>
          </cell>
          <cell r="U21">
            <v>4571.8670000000002</v>
          </cell>
          <cell r="V21">
            <v>4356.75</v>
          </cell>
          <cell r="W21">
            <v>4356.3469999999998</v>
          </cell>
          <cell r="X21">
            <v>4849.1850000000004</v>
          </cell>
          <cell r="Y21">
            <v>5035.1409999999996</v>
          </cell>
          <cell r="Z21">
            <v>5495.3869999999997</v>
          </cell>
          <cell r="AA21">
            <v>5897.0150000000003</v>
          </cell>
          <cell r="AB21">
            <v>5963.9690000000001</v>
          </cell>
        </row>
        <row r="22">
          <cell r="A22" t="str">
            <v>Korea</v>
          </cell>
          <cell r="B22" t="str">
            <v>Gross domestic product, current prices</v>
          </cell>
          <cell r="C22" t="str">
            <v>U.S. dollars</v>
          </cell>
          <cell r="D22" t="str">
            <v>Billions</v>
          </cell>
          <cell r="E22" t="str">
            <v>See notes for:  Gross domestic product, current prices (National currency).</v>
          </cell>
          <cell r="F22">
            <v>270.40499999999997</v>
          </cell>
          <cell r="G22">
            <v>315.57499999999999</v>
          </cell>
          <cell r="H22">
            <v>338.17099999999999</v>
          </cell>
          <cell r="I22">
            <v>372.209</v>
          </cell>
          <cell r="J22">
            <v>435.59</v>
          </cell>
          <cell r="K22">
            <v>531.13900000000001</v>
          </cell>
          <cell r="L22">
            <v>573.00099999999998</v>
          </cell>
          <cell r="M22">
            <v>532.23900000000003</v>
          </cell>
          <cell r="N22">
            <v>357.51</v>
          </cell>
          <cell r="O22">
            <v>461.80799999999999</v>
          </cell>
          <cell r="P22">
            <v>533.38499999999999</v>
          </cell>
          <cell r="Q22">
            <v>504.584</v>
          </cell>
          <cell r="R22">
            <v>575.92999999999995</v>
          </cell>
          <cell r="S22">
            <v>643.76</v>
          </cell>
          <cell r="T22">
            <v>721.976</v>
          </cell>
          <cell r="U22">
            <v>844.86599999999999</v>
          </cell>
          <cell r="V22">
            <v>951.77300000000002</v>
          </cell>
          <cell r="W22">
            <v>1049.239</v>
          </cell>
          <cell r="X22">
            <v>931.40499999999997</v>
          </cell>
          <cell r="Y22">
            <v>834.06</v>
          </cell>
          <cell r="Z22">
            <v>1014.89</v>
          </cell>
          <cell r="AA22">
            <v>1116.2470000000001</v>
          </cell>
          <cell r="AB22">
            <v>1155.8720000000001</v>
          </cell>
        </row>
        <row r="23">
          <cell r="A23" t="str">
            <v>Luxembourg</v>
          </cell>
          <cell r="B23" t="str">
            <v>Gross domestic product, current prices</v>
          </cell>
          <cell r="C23" t="str">
            <v>U.S. dollars</v>
          </cell>
          <cell r="D23" t="str">
            <v>Billions</v>
          </cell>
          <cell r="E23" t="str">
            <v>See notes for:  Gross domestic product, current prices (National currency).</v>
          </cell>
          <cell r="F23">
            <v>12.702999999999999</v>
          </cell>
          <cell r="G23">
            <v>13.763999999999999</v>
          </cell>
          <cell r="H23">
            <v>15.419</v>
          </cell>
          <cell r="I23">
            <v>15.808</v>
          </cell>
          <cell r="J23">
            <v>17.591000000000001</v>
          </cell>
          <cell r="K23">
            <v>20.693000000000001</v>
          </cell>
          <cell r="L23">
            <v>20.585999999999999</v>
          </cell>
          <cell r="M23">
            <v>18.536999999999999</v>
          </cell>
          <cell r="N23">
            <v>19.376999999999999</v>
          </cell>
          <cell r="O23">
            <v>21.213000000000001</v>
          </cell>
          <cell r="P23">
            <v>20.327000000000002</v>
          </cell>
          <cell r="Q23">
            <v>20.215</v>
          </cell>
          <cell r="R23">
            <v>22.648</v>
          </cell>
          <cell r="S23">
            <v>29.2</v>
          </cell>
          <cell r="T23">
            <v>34.122</v>
          </cell>
          <cell r="U23">
            <v>37.707999999999998</v>
          </cell>
          <cell r="V23">
            <v>42.584000000000003</v>
          </cell>
          <cell r="W23">
            <v>51.393999999999998</v>
          </cell>
          <cell r="X23">
            <v>55</v>
          </cell>
          <cell r="Y23">
            <v>50.189</v>
          </cell>
          <cell r="Z23">
            <v>52.95</v>
          </cell>
          <cell r="AA23">
            <v>59.308</v>
          </cell>
          <cell r="AB23">
            <v>56.738</v>
          </cell>
        </row>
        <row r="24">
          <cell r="A24" t="str">
            <v>Malaysia</v>
          </cell>
          <cell r="B24" t="str">
            <v>Gross domestic product, current prices</v>
          </cell>
          <cell r="C24" t="str">
            <v>U.S. dollars</v>
          </cell>
          <cell r="D24" t="str">
            <v>Billions</v>
          </cell>
          <cell r="E24" t="str">
            <v>See notes for:  Gross domestic product, current prices (National currency).</v>
          </cell>
          <cell r="F24">
            <v>43.37</v>
          </cell>
          <cell r="G24">
            <v>49.134</v>
          </cell>
          <cell r="H24">
            <v>59.152000000000001</v>
          </cell>
          <cell r="I24">
            <v>66.894000000000005</v>
          </cell>
          <cell r="J24">
            <v>74.483000000000004</v>
          </cell>
          <cell r="K24">
            <v>88.831999999999994</v>
          </cell>
          <cell r="L24">
            <v>100.851</v>
          </cell>
          <cell r="M24">
            <v>100.169</v>
          </cell>
          <cell r="N24">
            <v>72.174999999999997</v>
          </cell>
          <cell r="O24">
            <v>79.149000000000001</v>
          </cell>
          <cell r="P24">
            <v>93.789000000000001</v>
          </cell>
          <cell r="Q24">
            <v>92.784000000000006</v>
          </cell>
          <cell r="R24">
            <v>100.846</v>
          </cell>
          <cell r="S24">
            <v>110.202</v>
          </cell>
          <cell r="T24">
            <v>124.75</v>
          </cell>
          <cell r="U24">
            <v>143.54</v>
          </cell>
          <cell r="V24">
            <v>162.749</v>
          </cell>
          <cell r="W24">
            <v>193.614</v>
          </cell>
          <cell r="X24">
            <v>231.072</v>
          </cell>
          <cell r="Y24">
            <v>202.28399999999999</v>
          </cell>
          <cell r="Z24">
            <v>246.82900000000001</v>
          </cell>
          <cell r="AA24">
            <v>287.94200000000001</v>
          </cell>
          <cell r="AB24">
            <v>303.52699999999999</v>
          </cell>
        </row>
        <row r="25">
          <cell r="A25" t="str">
            <v>Mexico</v>
          </cell>
          <cell r="B25" t="str">
            <v>Gross domestic product, current prices</v>
          </cell>
          <cell r="C25" t="str">
            <v>U.S. dollars</v>
          </cell>
          <cell r="D25" t="str">
            <v>Billions</v>
          </cell>
          <cell r="E25" t="str">
            <v>See notes for:  Gross domestic product, current prices (National currency).</v>
          </cell>
          <cell r="F25">
            <v>287.803</v>
          </cell>
          <cell r="G25">
            <v>345.024</v>
          </cell>
          <cell r="H25">
            <v>400.12</v>
          </cell>
          <cell r="I25">
            <v>490.64299999999997</v>
          </cell>
          <cell r="J25">
            <v>513.29100000000005</v>
          </cell>
          <cell r="K25">
            <v>334.97699999999998</v>
          </cell>
          <cell r="L25">
            <v>386.99799999999999</v>
          </cell>
          <cell r="M25">
            <v>467.88600000000002</v>
          </cell>
          <cell r="N25">
            <v>487.49700000000001</v>
          </cell>
          <cell r="O25">
            <v>566.15499999999997</v>
          </cell>
          <cell r="P25">
            <v>671.87199999999996</v>
          </cell>
          <cell r="Q25">
            <v>709.98299999999995</v>
          </cell>
          <cell r="R25">
            <v>721.78899999999999</v>
          </cell>
          <cell r="S25">
            <v>700.31700000000001</v>
          </cell>
          <cell r="T25">
            <v>759.56200000000001</v>
          </cell>
          <cell r="U25">
            <v>848.56700000000001</v>
          </cell>
          <cell r="V25">
            <v>951.68</v>
          </cell>
          <cell r="W25">
            <v>1035.0319999999999</v>
          </cell>
          <cell r="X25">
            <v>1093.7439999999999</v>
          </cell>
          <cell r="Y25">
            <v>882.83399999999995</v>
          </cell>
          <cell r="Z25">
            <v>1034.146</v>
          </cell>
          <cell r="AA25">
            <v>1158.3019999999999</v>
          </cell>
          <cell r="AB25">
            <v>1177.116</v>
          </cell>
        </row>
        <row r="26">
          <cell r="A26" t="str">
            <v>Netherlands</v>
          </cell>
          <cell r="B26" t="str">
            <v>Gross domestic product, current prices</v>
          </cell>
          <cell r="C26" t="str">
            <v>U.S. dollars</v>
          </cell>
          <cell r="D26" t="str">
            <v>Billions</v>
          </cell>
          <cell r="E26" t="str">
            <v>See notes for:  Gross domestic product, current prices (National currency).</v>
          </cell>
          <cell r="F26">
            <v>295.57</v>
          </cell>
          <cell r="G26">
            <v>304.44099999999997</v>
          </cell>
          <cell r="H26">
            <v>336.94799999999998</v>
          </cell>
          <cell r="I26">
            <v>327.68</v>
          </cell>
          <cell r="J26">
            <v>351.98200000000003</v>
          </cell>
          <cell r="K26">
            <v>419.34800000000001</v>
          </cell>
          <cell r="L26">
            <v>418.10599999999999</v>
          </cell>
          <cell r="M26">
            <v>387.01299999999998</v>
          </cell>
          <cell r="N26">
            <v>403.202</v>
          </cell>
          <cell r="O26">
            <v>411.99700000000001</v>
          </cell>
          <cell r="P26">
            <v>386.20400000000001</v>
          </cell>
          <cell r="Q26">
            <v>400.99799999999999</v>
          </cell>
          <cell r="R26">
            <v>439.35700000000003</v>
          </cell>
          <cell r="S26">
            <v>539.34299999999996</v>
          </cell>
          <cell r="T26">
            <v>610.69100000000003</v>
          </cell>
          <cell r="U26">
            <v>639.57899999999995</v>
          </cell>
          <cell r="V26">
            <v>678.32100000000003</v>
          </cell>
          <cell r="W26">
            <v>783.69200000000001</v>
          </cell>
          <cell r="X26">
            <v>874.90599999999995</v>
          </cell>
          <cell r="Y26">
            <v>798.4</v>
          </cell>
          <cell r="Z26">
            <v>781.19600000000003</v>
          </cell>
          <cell r="AA26">
            <v>837.59</v>
          </cell>
          <cell r="AB26">
            <v>773.11599999999999</v>
          </cell>
        </row>
        <row r="27">
          <cell r="A27" t="str">
            <v>Norway</v>
          </cell>
          <cell r="B27" t="str">
            <v>Gross domestic product, current prices</v>
          </cell>
          <cell r="C27" t="str">
            <v>U.S. dollars</v>
          </cell>
          <cell r="D27" t="str">
            <v>Billions</v>
          </cell>
          <cell r="E27" t="str">
            <v>See notes for:  Gross domestic product, current prices (National currency).</v>
          </cell>
          <cell r="F27">
            <v>117.623</v>
          </cell>
          <cell r="G27">
            <v>119.657</v>
          </cell>
          <cell r="H27">
            <v>128.29900000000001</v>
          </cell>
          <cell r="I27">
            <v>118.16800000000001</v>
          </cell>
          <cell r="J27">
            <v>124.52</v>
          </cell>
          <cell r="K27">
            <v>148.92099999999999</v>
          </cell>
          <cell r="L27">
            <v>160.15799999999999</v>
          </cell>
          <cell r="M27">
            <v>158.22300000000001</v>
          </cell>
          <cell r="N27">
            <v>151.13900000000001</v>
          </cell>
          <cell r="O27">
            <v>159.04599999999999</v>
          </cell>
          <cell r="P27">
            <v>168.28800000000001</v>
          </cell>
          <cell r="Q27">
            <v>170.92400000000001</v>
          </cell>
          <cell r="R27">
            <v>191.928</v>
          </cell>
          <cell r="S27">
            <v>224.88</v>
          </cell>
          <cell r="T27">
            <v>260.029</v>
          </cell>
          <cell r="U27">
            <v>304.06</v>
          </cell>
          <cell r="V27">
            <v>340.04199999999997</v>
          </cell>
          <cell r="W27">
            <v>393.48</v>
          </cell>
          <cell r="X27">
            <v>453.88499999999999</v>
          </cell>
          <cell r="Y27">
            <v>378.84899999999999</v>
          </cell>
          <cell r="Z27">
            <v>420.94600000000003</v>
          </cell>
          <cell r="AA27">
            <v>490.661</v>
          </cell>
          <cell r="AB27">
            <v>501.101</v>
          </cell>
        </row>
        <row r="28">
          <cell r="A28" t="str">
            <v>Poland</v>
          </cell>
          <cell r="B28" t="str">
            <v>Gross domestic product, current prices</v>
          </cell>
          <cell r="C28" t="str">
            <v>U.S. dollars</v>
          </cell>
          <cell r="D28" t="str">
            <v>Billions</v>
          </cell>
          <cell r="E28" t="str">
            <v>See notes for:  Gross domestic product, current prices (National currency).</v>
          </cell>
          <cell r="F28">
            <v>62.084000000000003</v>
          </cell>
          <cell r="G28">
            <v>80.450999999999993</v>
          </cell>
          <cell r="H28">
            <v>88.712999999999994</v>
          </cell>
          <cell r="I28">
            <v>90.366</v>
          </cell>
          <cell r="J28">
            <v>103.68300000000001</v>
          </cell>
          <cell r="K28">
            <v>139.095</v>
          </cell>
          <cell r="L28">
            <v>156.661</v>
          </cell>
          <cell r="M28">
            <v>157.08199999999999</v>
          </cell>
          <cell r="N28">
            <v>171.99600000000001</v>
          </cell>
          <cell r="O28">
            <v>167.785</v>
          </cell>
          <cell r="P28">
            <v>171.26300000000001</v>
          </cell>
          <cell r="Q28">
            <v>190.42099999999999</v>
          </cell>
          <cell r="R28">
            <v>198.20500000000001</v>
          </cell>
          <cell r="S28">
            <v>216.81100000000001</v>
          </cell>
          <cell r="T28">
            <v>253.02099999999999</v>
          </cell>
          <cell r="U28">
            <v>303.976</v>
          </cell>
          <cell r="V28">
            <v>341.67</v>
          </cell>
          <cell r="W28">
            <v>425.32100000000003</v>
          </cell>
          <cell r="X28">
            <v>529.43200000000002</v>
          </cell>
          <cell r="Y28">
            <v>430.88600000000002</v>
          </cell>
          <cell r="Z28">
            <v>469.79899999999998</v>
          </cell>
          <cell r="AA28">
            <v>514.01900000000001</v>
          </cell>
          <cell r="AB28">
            <v>487.67399999999998</v>
          </cell>
        </row>
        <row r="29">
          <cell r="A29" t="str">
            <v>Portugal</v>
          </cell>
          <cell r="B29" t="str">
            <v>Gross domestic product, current prices</v>
          </cell>
          <cell r="C29" t="str">
            <v>U.S. dollars</v>
          </cell>
          <cell r="D29" t="str">
            <v>Billions</v>
          </cell>
          <cell r="E29" t="str">
            <v>See notes for:  Gross domestic product, current prices (National currency).</v>
          </cell>
          <cell r="F29">
            <v>78.241</v>
          </cell>
          <cell r="G29">
            <v>88.548000000000002</v>
          </cell>
          <cell r="H29">
            <v>106.488</v>
          </cell>
          <cell r="I29">
            <v>93.703999999999994</v>
          </cell>
          <cell r="J29">
            <v>98.188000000000002</v>
          </cell>
          <cell r="K29">
            <v>116.399</v>
          </cell>
          <cell r="L29">
            <v>121.179</v>
          </cell>
          <cell r="M29">
            <v>115.854</v>
          </cell>
          <cell r="N29">
            <v>123.035</v>
          </cell>
          <cell r="O29">
            <v>126.59</v>
          </cell>
          <cell r="P29">
            <v>117.64400000000001</v>
          </cell>
          <cell r="Q29">
            <v>120.435</v>
          </cell>
          <cell r="R29">
            <v>132.75399999999999</v>
          </cell>
          <cell r="S29">
            <v>162.24199999999999</v>
          </cell>
          <cell r="T29">
            <v>185.64099999999999</v>
          </cell>
          <cell r="U29">
            <v>192.18100000000001</v>
          </cell>
          <cell r="V29">
            <v>201.97800000000001</v>
          </cell>
          <cell r="W29">
            <v>232.07499999999999</v>
          </cell>
          <cell r="X29">
            <v>253.11</v>
          </cell>
          <cell r="Y29">
            <v>234.691</v>
          </cell>
          <cell r="Z29">
            <v>229.333</v>
          </cell>
          <cell r="AA29">
            <v>237.98599999999999</v>
          </cell>
          <cell r="AB29">
            <v>212.72</v>
          </cell>
        </row>
        <row r="30">
          <cell r="A30" t="str">
            <v>Russia</v>
          </cell>
          <cell r="B30" t="str">
            <v>Gross domestic product, current prices</v>
          </cell>
          <cell r="C30" t="str">
            <v>U.S. dollars</v>
          </cell>
          <cell r="D30" t="str">
            <v>Billions</v>
          </cell>
          <cell r="E30" t="str">
            <v>See notes for:  Gross domestic product, current prices (National currency).</v>
          </cell>
          <cell r="F30" t="str">
            <v>n/a</v>
          </cell>
          <cell r="G30" t="str">
            <v>n/a</v>
          </cell>
          <cell r="H30">
            <v>85.591999999999999</v>
          </cell>
          <cell r="I30">
            <v>183.816</v>
          </cell>
          <cell r="J30">
            <v>278.76299999999998</v>
          </cell>
          <cell r="K30">
            <v>313.32600000000002</v>
          </cell>
          <cell r="L30">
            <v>392.08499999999998</v>
          </cell>
          <cell r="M30">
            <v>404.93799999999999</v>
          </cell>
          <cell r="N30">
            <v>270.95100000000002</v>
          </cell>
          <cell r="O30">
            <v>195.90700000000001</v>
          </cell>
          <cell r="P30">
            <v>259.71600000000001</v>
          </cell>
          <cell r="Q30">
            <v>306.61799999999999</v>
          </cell>
          <cell r="R30">
            <v>345.12700000000001</v>
          </cell>
          <cell r="S30">
            <v>430.346</v>
          </cell>
          <cell r="T30">
            <v>590.94000000000005</v>
          </cell>
          <cell r="U30">
            <v>764.01700000000005</v>
          </cell>
          <cell r="V30">
            <v>989.93200000000002</v>
          </cell>
          <cell r="W30">
            <v>1299.703</v>
          </cell>
          <cell r="X30">
            <v>1660.846</v>
          </cell>
          <cell r="Y30">
            <v>1222.645</v>
          </cell>
          <cell r="Z30">
            <v>1525.3530000000001</v>
          </cell>
          <cell r="AA30">
            <v>1899.056</v>
          </cell>
          <cell r="AB30">
            <v>2021.96</v>
          </cell>
        </row>
        <row r="31">
          <cell r="A31" t="str">
            <v>Saudi Arabia</v>
          </cell>
          <cell r="B31" t="str">
            <v>Gross domestic product, current prices</v>
          </cell>
          <cell r="C31" t="str">
            <v>U.S. dollars</v>
          </cell>
          <cell r="D31" t="str">
            <v>Billions</v>
          </cell>
          <cell r="E31" t="str">
            <v>See notes for:  Gross domestic product, current prices (National currency).</v>
          </cell>
          <cell r="F31">
            <v>116.693</v>
          </cell>
          <cell r="G31">
            <v>131.839</v>
          </cell>
          <cell r="H31">
            <v>136.66999999999999</v>
          </cell>
          <cell r="I31">
            <v>137.405</v>
          </cell>
          <cell r="J31">
            <v>139.65299999999999</v>
          </cell>
          <cell r="K31">
            <v>147.94</v>
          </cell>
          <cell r="L31">
            <v>163.429</v>
          </cell>
          <cell r="M31">
            <v>170.87799999999999</v>
          </cell>
          <cell r="N31">
            <v>151.95500000000001</v>
          </cell>
          <cell r="O31">
            <v>167.053</v>
          </cell>
          <cell r="P31">
            <v>194.80699999999999</v>
          </cell>
          <cell r="Q31">
            <v>189.36199999999999</v>
          </cell>
          <cell r="R31">
            <v>194.87799999999999</v>
          </cell>
          <cell r="S31">
            <v>221.47</v>
          </cell>
          <cell r="T31">
            <v>258.74200000000002</v>
          </cell>
          <cell r="U31">
            <v>328.46100000000001</v>
          </cell>
          <cell r="V31">
            <v>376.9</v>
          </cell>
          <cell r="W31">
            <v>415.96499999999997</v>
          </cell>
          <cell r="X31">
            <v>519.79700000000003</v>
          </cell>
          <cell r="Y31">
            <v>429.09800000000001</v>
          </cell>
          <cell r="Z31">
            <v>526.81100000000004</v>
          </cell>
          <cell r="AA31">
            <v>669.50699999999995</v>
          </cell>
          <cell r="AB31">
            <v>727.30700000000002</v>
          </cell>
        </row>
        <row r="32">
          <cell r="A32" t="str">
            <v>Singapore</v>
          </cell>
          <cell r="B32" t="str">
            <v>Gross domestic product, current prices</v>
          </cell>
          <cell r="C32" t="str">
            <v>U.S. dollars</v>
          </cell>
          <cell r="D32" t="str">
            <v>Billions</v>
          </cell>
          <cell r="E32" t="str">
            <v>See notes for:  Gross domestic product, current prices (National currency).</v>
          </cell>
          <cell r="F32">
            <v>38.835000000000001</v>
          </cell>
          <cell r="G32">
            <v>45.185000000000002</v>
          </cell>
          <cell r="H32">
            <v>52.011000000000003</v>
          </cell>
          <cell r="I32">
            <v>60.472999999999999</v>
          </cell>
          <cell r="J32">
            <v>73.234999999999999</v>
          </cell>
          <cell r="K32">
            <v>87.061999999999998</v>
          </cell>
          <cell r="L32">
            <v>95.18</v>
          </cell>
          <cell r="M32">
            <v>99.296000000000006</v>
          </cell>
          <cell r="N32">
            <v>85.013000000000005</v>
          </cell>
          <cell r="O32">
            <v>84.88</v>
          </cell>
          <cell r="P32">
            <v>94.308000000000007</v>
          </cell>
          <cell r="Q32">
            <v>87.700999999999993</v>
          </cell>
          <cell r="R32">
            <v>90.64</v>
          </cell>
          <cell r="S32">
            <v>95.956999999999994</v>
          </cell>
          <cell r="T32">
            <v>112.697</v>
          </cell>
          <cell r="U32">
            <v>125.429</v>
          </cell>
          <cell r="V32">
            <v>145.637</v>
          </cell>
          <cell r="W32">
            <v>177.86600000000001</v>
          </cell>
          <cell r="X32">
            <v>190.59</v>
          </cell>
          <cell r="Y32">
            <v>188.83</v>
          </cell>
          <cell r="Z32">
            <v>231.697</v>
          </cell>
          <cell r="AA32">
            <v>265.62200000000001</v>
          </cell>
          <cell r="AB32">
            <v>276.52</v>
          </cell>
        </row>
        <row r="33">
          <cell r="A33" t="str">
            <v>South Africa</v>
          </cell>
          <cell r="B33" t="str">
            <v>Gross domestic product, current prices</v>
          </cell>
          <cell r="C33" t="str">
            <v>U.S. dollars</v>
          </cell>
          <cell r="D33" t="str">
            <v>Billions</v>
          </cell>
          <cell r="E33" t="str">
            <v>See notes for:  Gross domestic product, current prices (National currency).</v>
          </cell>
          <cell r="F33">
            <v>111.998</v>
          </cell>
          <cell r="G33">
            <v>120.24299999999999</v>
          </cell>
          <cell r="H33">
            <v>130.53200000000001</v>
          </cell>
          <cell r="I33">
            <v>130.44800000000001</v>
          </cell>
          <cell r="J33">
            <v>135.82</v>
          </cell>
          <cell r="K33">
            <v>151.11699999999999</v>
          </cell>
          <cell r="L33">
            <v>143.83099999999999</v>
          </cell>
          <cell r="M33">
            <v>148.83600000000001</v>
          </cell>
          <cell r="N33">
            <v>134.215</v>
          </cell>
          <cell r="O33">
            <v>133.10499999999999</v>
          </cell>
          <cell r="P33">
            <v>132.96700000000001</v>
          </cell>
          <cell r="Q33">
            <v>118.56399999999999</v>
          </cell>
          <cell r="R33">
            <v>111.357</v>
          </cell>
          <cell r="S33">
            <v>168.21700000000001</v>
          </cell>
          <cell r="T33">
            <v>219.41900000000001</v>
          </cell>
          <cell r="U33">
            <v>246.95099999999999</v>
          </cell>
          <cell r="V33">
            <v>261.17599999999999</v>
          </cell>
          <cell r="W33">
            <v>285.80500000000001</v>
          </cell>
          <cell r="X33">
            <v>273.45299999999997</v>
          </cell>
          <cell r="Y33">
            <v>285.21699999999998</v>
          </cell>
          <cell r="Z33">
            <v>363.19799999999998</v>
          </cell>
          <cell r="AA33">
            <v>402.24799999999999</v>
          </cell>
          <cell r="AB33">
            <v>384.315</v>
          </cell>
        </row>
        <row r="34">
          <cell r="A34" t="str">
            <v>Spain</v>
          </cell>
          <cell r="B34" t="str">
            <v>Gross domestic product, current prices</v>
          </cell>
          <cell r="C34" t="str">
            <v>U.S. dollars</v>
          </cell>
          <cell r="D34" t="str">
            <v>Billions</v>
          </cell>
          <cell r="E34" t="str">
            <v>See notes for:  Gross domestic product, current prices (National currency).</v>
          </cell>
          <cell r="F34">
            <v>520.41499999999996</v>
          </cell>
          <cell r="G34">
            <v>560.48</v>
          </cell>
          <cell r="H34">
            <v>612.66899999999998</v>
          </cell>
          <cell r="I34">
            <v>514.65800000000002</v>
          </cell>
          <cell r="J34">
            <v>516.42600000000004</v>
          </cell>
          <cell r="K34">
            <v>596.94100000000003</v>
          </cell>
          <cell r="L34">
            <v>622.29899999999998</v>
          </cell>
          <cell r="M34">
            <v>573.05200000000002</v>
          </cell>
          <cell r="N34">
            <v>601.28499999999997</v>
          </cell>
          <cell r="O34">
            <v>618.34100000000001</v>
          </cell>
          <cell r="P34">
            <v>582.048</v>
          </cell>
          <cell r="Q34">
            <v>609.37900000000002</v>
          </cell>
          <cell r="R34">
            <v>688.72500000000002</v>
          </cell>
          <cell r="S34">
            <v>885.53099999999995</v>
          </cell>
          <cell r="T34">
            <v>1045.9839999999999</v>
          </cell>
          <cell r="U34">
            <v>1132.7629999999999</v>
          </cell>
          <cell r="V34">
            <v>1237.501</v>
          </cell>
          <cell r="W34">
            <v>1443.5</v>
          </cell>
          <cell r="X34">
            <v>1600.913</v>
          </cell>
          <cell r="Y34">
            <v>1459.7349999999999</v>
          </cell>
          <cell r="Z34">
            <v>1391.7570000000001</v>
          </cell>
          <cell r="AA34">
            <v>1479.56</v>
          </cell>
          <cell r="AB34">
            <v>1352.057</v>
          </cell>
        </row>
        <row r="35">
          <cell r="A35" t="str">
            <v>Sweden</v>
          </cell>
          <cell r="B35" t="str">
            <v>Gross domestic product, current prices</v>
          </cell>
          <cell r="C35" t="str">
            <v>U.S. dollars</v>
          </cell>
          <cell r="D35" t="str">
            <v>Billions</v>
          </cell>
          <cell r="E35" t="str">
            <v>See notes for:  Gross domestic product, current prices (National currency).</v>
          </cell>
          <cell r="F35">
            <v>242.952</v>
          </cell>
          <cell r="G35">
            <v>256.334</v>
          </cell>
          <cell r="H35">
            <v>265.38099999999997</v>
          </cell>
          <cell r="I35">
            <v>202.09399999999999</v>
          </cell>
          <cell r="J35">
            <v>217.304</v>
          </cell>
          <cell r="K35">
            <v>254</v>
          </cell>
          <cell r="L35">
            <v>276.85300000000001</v>
          </cell>
          <cell r="M35">
            <v>253.95500000000001</v>
          </cell>
          <cell r="N35">
            <v>255.274</v>
          </cell>
          <cell r="O35">
            <v>258.72199999999998</v>
          </cell>
          <cell r="P35">
            <v>247.53100000000001</v>
          </cell>
          <cell r="Q35">
            <v>227.88900000000001</v>
          </cell>
          <cell r="R35">
            <v>251.61</v>
          </cell>
          <cell r="S35">
            <v>315.97500000000002</v>
          </cell>
          <cell r="T35">
            <v>361.77699999999999</v>
          </cell>
          <cell r="U35">
            <v>370.17</v>
          </cell>
          <cell r="V35">
            <v>399.61599999999999</v>
          </cell>
          <cell r="W35">
            <v>463.625</v>
          </cell>
          <cell r="X35">
            <v>486.61200000000002</v>
          </cell>
          <cell r="Y35">
            <v>406.41199999999998</v>
          </cell>
          <cell r="Z35">
            <v>462.46</v>
          </cell>
          <cell r="AA35">
            <v>538.62400000000002</v>
          </cell>
          <cell r="AB35">
            <v>526.19200000000001</v>
          </cell>
        </row>
        <row r="36">
          <cell r="A36" t="str">
            <v>Switzerland</v>
          </cell>
          <cell r="B36" t="str">
            <v>Gross domestic product, current prices</v>
          </cell>
          <cell r="C36" t="str">
            <v>U.S. dollars</v>
          </cell>
          <cell r="D36" t="str">
            <v>Billions</v>
          </cell>
          <cell r="E36" t="str">
            <v>See notes for:  Gross domestic product, current prices (National currency).</v>
          </cell>
          <cell r="F36">
            <v>244.03</v>
          </cell>
          <cell r="G36">
            <v>246.905</v>
          </cell>
          <cell r="H36">
            <v>257.01900000000001</v>
          </cell>
          <cell r="I36">
            <v>249.964</v>
          </cell>
          <cell r="J36">
            <v>276.72199999999998</v>
          </cell>
          <cell r="K36">
            <v>323.98</v>
          </cell>
          <cell r="L36">
            <v>312.029</v>
          </cell>
          <cell r="M36">
            <v>272.26799999999997</v>
          </cell>
          <cell r="N36">
            <v>278.90199999999999</v>
          </cell>
          <cell r="O36">
            <v>273.55599999999998</v>
          </cell>
          <cell r="P36">
            <v>256.036</v>
          </cell>
          <cell r="Q36">
            <v>262.64499999999998</v>
          </cell>
          <cell r="R36">
            <v>286.65699999999998</v>
          </cell>
          <cell r="S36">
            <v>334.58699999999999</v>
          </cell>
          <cell r="T36">
            <v>374.22500000000002</v>
          </cell>
          <cell r="U36">
            <v>384.755</v>
          </cell>
          <cell r="V36">
            <v>405.18299999999999</v>
          </cell>
          <cell r="W36">
            <v>450.53</v>
          </cell>
          <cell r="X36">
            <v>524.28899999999999</v>
          </cell>
          <cell r="Y36">
            <v>509.46600000000001</v>
          </cell>
          <cell r="Z36">
            <v>550.68600000000004</v>
          </cell>
          <cell r="AA36">
            <v>660.76199999999994</v>
          </cell>
          <cell r="AB36">
            <v>632.4</v>
          </cell>
        </row>
        <row r="37">
          <cell r="A37" t="str">
            <v>Thailand</v>
          </cell>
          <cell r="B37" t="str">
            <v>Gross domestic product, current prices</v>
          </cell>
          <cell r="C37" t="str">
            <v>U.S. dollars</v>
          </cell>
          <cell r="D37" t="str">
            <v>Billions</v>
          </cell>
          <cell r="E37" t="str">
            <v>See notes for:  Gross domestic product, current prices (National currency).</v>
          </cell>
          <cell r="F37">
            <v>85.64</v>
          </cell>
          <cell r="G37">
            <v>96.188000000000002</v>
          </cell>
          <cell r="H37">
            <v>109.426</v>
          </cell>
          <cell r="I37">
            <v>121.79600000000001</v>
          </cell>
          <cell r="J37">
            <v>144.30799999999999</v>
          </cell>
          <cell r="K37">
            <v>168.01900000000001</v>
          </cell>
          <cell r="L37">
            <v>181.94800000000001</v>
          </cell>
          <cell r="M37">
            <v>150.89099999999999</v>
          </cell>
          <cell r="N37">
            <v>111.86</v>
          </cell>
          <cell r="O37">
            <v>122.63</v>
          </cell>
          <cell r="P37">
            <v>122.72499999999999</v>
          </cell>
          <cell r="Q37">
            <v>115.536</v>
          </cell>
          <cell r="R37">
            <v>126.877</v>
          </cell>
          <cell r="S37">
            <v>142.63999999999999</v>
          </cell>
          <cell r="T37">
            <v>161.34</v>
          </cell>
          <cell r="U37">
            <v>176.352</v>
          </cell>
          <cell r="V37">
            <v>207.089</v>
          </cell>
          <cell r="W37">
            <v>246.977</v>
          </cell>
          <cell r="X37">
            <v>272.57799999999997</v>
          </cell>
          <cell r="Y37">
            <v>263.71100000000001</v>
          </cell>
          <cell r="Z37">
            <v>318.90800000000002</v>
          </cell>
          <cell r="AA37">
            <v>345.67200000000003</v>
          </cell>
          <cell r="AB37">
            <v>365.56400000000002</v>
          </cell>
        </row>
        <row r="38">
          <cell r="A38" t="str">
            <v>Turkey</v>
          </cell>
          <cell r="B38" t="str">
            <v>Gross domestic product, current prices</v>
          </cell>
          <cell r="C38" t="str">
            <v>U.S. dollars</v>
          </cell>
          <cell r="D38" t="str">
            <v>Billions</v>
          </cell>
          <cell r="E38" t="str">
            <v>See notes for:  Gross domestic product, current prices (National currency).</v>
          </cell>
          <cell r="F38">
            <v>202.376</v>
          </cell>
          <cell r="G38">
            <v>202.71799999999999</v>
          </cell>
          <cell r="H38">
            <v>213.57900000000001</v>
          </cell>
          <cell r="I38">
            <v>242.142</v>
          </cell>
          <cell r="J38">
            <v>174.44800000000001</v>
          </cell>
          <cell r="K38">
            <v>227.51300000000001</v>
          </cell>
          <cell r="L38">
            <v>243.89500000000001</v>
          </cell>
          <cell r="M38">
            <v>255.07400000000001</v>
          </cell>
          <cell r="N38">
            <v>269.125</v>
          </cell>
          <cell r="O38">
            <v>249.816</v>
          </cell>
          <cell r="P38">
            <v>266.43900000000002</v>
          </cell>
          <cell r="Q38">
            <v>195.54499999999999</v>
          </cell>
          <cell r="R38">
            <v>232.28</v>
          </cell>
          <cell r="S38">
            <v>303.262</v>
          </cell>
          <cell r="T38">
            <v>392.20600000000002</v>
          </cell>
          <cell r="U38">
            <v>482.685</v>
          </cell>
          <cell r="V38">
            <v>529.18700000000001</v>
          </cell>
          <cell r="W38">
            <v>649.125</v>
          </cell>
          <cell r="X38">
            <v>730.31799999999998</v>
          </cell>
          <cell r="Y38">
            <v>614.41700000000003</v>
          </cell>
          <cell r="Z38">
            <v>731.29300000000001</v>
          </cell>
          <cell r="AA38">
            <v>774.33600000000001</v>
          </cell>
          <cell r="AB38">
            <v>794.46799999999996</v>
          </cell>
        </row>
        <row r="39">
          <cell r="A39" t="str">
            <v>United Kingdom</v>
          </cell>
          <cell r="B39" t="str">
            <v>Gross domestic product, current prices</v>
          </cell>
          <cell r="C39" t="str">
            <v>U.S. dollars</v>
          </cell>
          <cell r="D39" t="str">
            <v>Billions</v>
          </cell>
          <cell r="E39" t="str">
            <v>See notes for:  Gross domestic product, current prices (National currency).</v>
          </cell>
          <cell r="F39">
            <v>1024.558</v>
          </cell>
          <cell r="G39">
            <v>1067.6400000000001</v>
          </cell>
          <cell r="H39">
            <v>1108.336</v>
          </cell>
          <cell r="I39">
            <v>992.58</v>
          </cell>
          <cell r="J39">
            <v>1072.9949999999999</v>
          </cell>
          <cell r="K39">
            <v>1170.979</v>
          </cell>
          <cell r="L39">
            <v>1231.2550000000001</v>
          </cell>
          <cell r="M39">
            <v>1368.5150000000001</v>
          </cell>
          <cell r="N39">
            <v>1462.144</v>
          </cell>
          <cell r="O39">
            <v>1504.0889999999999</v>
          </cell>
          <cell r="P39">
            <v>1478.6479999999999</v>
          </cell>
          <cell r="Q39">
            <v>1468.53</v>
          </cell>
          <cell r="R39">
            <v>1604.2429999999999</v>
          </cell>
          <cell r="S39">
            <v>1857.6220000000001</v>
          </cell>
          <cell r="T39">
            <v>2197.942</v>
          </cell>
          <cell r="U39">
            <v>2298.6379999999999</v>
          </cell>
          <cell r="V39">
            <v>2456.5149999999999</v>
          </cell>
          <cell r="W39">
            <v>2826.6089999999999</v>
          </cell>
          <cell r="X39">
            <v>2670.3969999999999</v>
          </cell>
          <cell r="Y39">
            <v>2193.1840000000002</v>
          </cell>
          <cell r="Z39">
            <v>2267.482</v>
          </cell>
          <cell r="AA39">
            <v>2431.5300000000002</v>
          </cell>
          <cell r="AB39">
            <v>2440.5050000000001</v>
          </cell>
        </row>
        <row r="40">
          <cell r="A40" t="str">
            <v>United States</v>
          </cell>
          <cell r="B40" t="str">
            <v>Gross domestic product, current prices</v>
          </cell>
          <cell r="C40" t="str">
            <v>U.S. dollars</v>
          </cell>
          <cell r="D40" t="str">
            <v>Billions</v>
          </cell>
          <cell r="E40" t="str">
            <v>See notes for:  Gross domestic product, current prices (National currency).</v>
          </cell>
          <cell r="F40">
            <v>5800.5249999999996</v>
          </cell>
          <cell r="G40">
            <v>5992.1</v>
          </cell>
          <cell r="H40">
            <v>6342.3</v>
          </cell>
          <cell r="I40">
            <v>6667.3249999999998</v>
          </cell>
          <cell r="J40">
            <v>7085.15</v>
          </cell>
          <cell r="K40">
            <v>7414.625</v>
          </cell>
          <cell r="L40">
            <v>7838.4750000000004</v>
          </cell>
          <cell r="M40">
            <v>8332.35</v>
          </cell>
          <cell r="N40">
            <v>8793.4750000000004</v>
          </cell>
          <cell r="O40">
            <v>9353.5</v>
          </cell>
          <cell r="P40">
            <v>9951.4750000000004</v>
          </cell>
          <cell r="Q40">
            <v>10286.174999999999</v>
          </cell>
          <cell r="R40">
            <v>10642.3</v>
          </cell>
          <cell r="S40">
            <v>11142.225</v>
          </cell>
          <cell r="T40">
            <v>11853.25</v>
          </cell>
          <cell r="U40">
            <v>12622.95</v>
          </cell>
          <cell r="V40">
            <v>13377.2</v>
          </cell>
          <cell r="W40">
            <v>14028.674999999999</v>
          </cell>
          <cell r="X40">
            <v>14291.55</v>
          </cell>
          <cell r="Y40">
            <v>13973.65</v>
          </cell>
          <cell r="Z40">
            <v>14498.924999999999</v>
          </cell>
          <cell r="AA40">
            <v>15075.674999999999</v>
          </cell>
          <cell r="AB40">
            <v>15684.75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weoreptc"/>
      <sheetName val="public"/>
      <sheetName val="public_with_categories"/>
    </sheetNames>
    <sheetDataSet>
      <sheetData sheetId="0"/>
      <sheetData sheetId="1">
        <row r="2">
          <cell r="O2" t="str">
            <v>Argentina</v>
          </cell>
          <cell r="P2" t="str">
            <v>n/a</v>
          </cell>
          <cell r="Q2" t="str">
            <v>n/a</v>
          </cell>
          <cell r="R2" t="str">
            <v>n/a</v>
          </cell>
          <cell r="S2" t="str">
            <v>n/a</v>
          </cell>
          <cell r="T2" t="str">
            <v>n/a</v>
          </cell>
          <cell r="U2" t="str">
            <v>n/a</v>
          </cell>
          <cell r="V2" t="str">
            <v>n/a</v>
          </cell>
          <cell r="W2">
            <v>35.08</v>
          </cell>
          <cell r="X2">
            <v>38.180999999999997</v>
          </cell>
          <cell r="Y2">
            <v>43.491999999999997</v>
          </cell>
          <cell r="Z2">
            <v>45.621000000000002</v>
          </cell>
          <cell r="AA2">
            <v>53.621000000000002</v>
          </cell>
          <cell r="AB2">
            <v>164.99100000000001</v>
          </cell>
          <cell r="AC2">
            <v>139.447</v>
          </cell>
          <cell r="AD2">
            <v>127.033</v>
          </cell>
          <cell r="AE2">
            <v>87.12</v>
          </cell>
          <cell r="AF2">
            <v>76.444000000000003</v>
          </cell>
          <cell r="AG2">
            <v>67.387</v>
          </cell>
          <cell r="AH2">
            <v>58.512</v>
          </cell>
          <cell r="AI2">
            <v>58.701000000000001</v>
          </cell>
          <cell r="AJ2">
            <v>49.177999999999997</v>
          </cell>
          <cell r="AK2">
            <v>44.939</v>
          </cell>
          <cell r="AL2">
            <v>44.887</v>
          </cell>
          <cell r="AM2">
            <v>2012</v>
          </cell>
        </row>
        <row r="3">
          <cell r="O3" t="str">
            <v>Australia</v>
          </cell>
          <cell r="P3">
            <v>16.425999999999998</v>
          </cell>
          <cell r="Q3">
            <v>21.606999999999999</v>
          </cell>
          <cell r="R3">
            <v>27.667999999999999</v>
          </cell>
          <cell r="S3">
            <v>30.667000000000002</v>
          </cell>
          <cell r="T3">
            <v>31.745999999999999</v>
          </cell>
          <cell r="U3">
            <v>31.138000000000002</v>
          </cell>
          <cell r="V3">
            <v>29.302</v>
          </cell>
          <cell r="W3">
            <v>25.93</v>
          </cell>
          <cell r="X3">
            <v>23.760999999999999</v>
          </cell>
          <cell r="Y3">
            <v>22.54</v>
          </cell>
          <cell r="Z3">
            <v>19.53</v>
          </cell>
          <cell r="AA3">
            <v>17.151</v>
          </cell>
          <cell r="AB3">
            <v>15.074999999999999</v>
          </cell>
          <cell r="AC3">
            <v>13.227</v>
          </cell>
          <cell r="AD3">
            <v>11.968</v>
          </cell>
          <cell r="AE3">
            <v>10.920999999999999</v>
          </cell>
          <cell r="AF3">
            <v>10.007999999999999</v>
          </cell>
          <cell r="AG3">
            <v>9.7119999999999997</v>
          </cell>
          <cell r="AH3">
            <v>11.773999999999999</v>
          </cell>
          <cell r="AI3">
            <v>16.841999999999999</v>
          </cell>
          <cell r="AJ3">
            <v>20.484000000000002</v>
          </cell>
          <cell r="AK3">
            <v>24.128</v>
          </cell>
          <cell r="AL3">
            <v>27.158999999999999</v>
          </cell>
          <cell r="AM3">
            <v>2012</v>
          </cell>
        </row>
        <row r="4">
          <cell r="O4" t="str">
            <v>Austria</v>
          </cell>
          <cell r="P4">
            <v>56.207000000000001</v>
          </cell>
          <cell r="Q4">
            <v>56.411000000000001</v>
          </cell>
          <cell r="R4">
            <v>56.304000000000002</v>
          </cell>
          <cell r="S4">
            <v>60.927</v>
          </cell>
          <cell r="T4">
            <v>64.034999999999997</v>
          </cell>
          <cell r="U4">
            <v>68.198999999999998</v>
          </cell>
          <cell r="V4">
            <v>68.135000000000005</v>
          </cell>
          <cell r="W4">
            <v>64.116</v>
          </cell>
          <cell r="X4">
            <v>64.426000000000002</v>
          </cell>
          <cell r="Y4">
            <v>66.817999999999998</v>
          </cell>
          <cell r="Z4">
            <v>66.192999999999998</v>
          </cell>
          <cell r="AA4">
            <v>66.813000000000002</v>
          </cell>
          <cell r="AB4">
            <v>66.212999999999994</v>
          </cell>
          <cell r="AC4">
            <v>65.272000000000006</v>
          </cell>
          <cell r="AD4">
            <v>64.706000000000003</v>
          </cell>
          <cell r="AE4">
            <v>64.192999999999998</v>
          </cell>
          <cell r="AF4">
            <v>62.305999999999997</v>
          </cell>
          <cell r="AG4">
            <v>60.222999999999999</v>
          </cell>
          <cell r="AH4">
            <v>63.83</v>
          </cell>
          <cell r="AI4">
            <v>69.19</v>
          </cell>
          <cell r="AJ4">
            <v>71.959000000000003</v>
          </cell>
          <cell r="AK4">
            <v>72.421999999999997</v>
          </cell>
          <cell r="AL4">
            <v>73.716999999999999</v>
          </cell>
          <cell r="AM4">
            <v>2012</v>
          </cell>
        </row>
        <row r="5">
          <cell r="O5" t="str">
            <v>Belgium</v>
          </cell>
          <cell r="P5">
            <v>129.209</v>
          </cell>
          <cell r="Q5">
            <v>130.68600000000001</v>
          </cell>
          <cell r="R5">
            <v>133.54900000000001</v>
          </cell>
          <cell r="S5">
            <v>137.755</v>
          </cell>
          <cell r="T5">
            <v>135.928</v>
          </cell>
          <cell r="U5">
            <v>130.18</v>
          </cell>
          <cell r="V5">
            <v>127.151</v>
          </cell>
          <cell r="W5">
            <v>122.511</v>
          </cell>
          <cell r="X5">
            <v>117.23</v>
          </cell>
          <cell r="Y5">
            <v>113.571</v>
          </cell>
          <cell r="Z5">
            <v>107.779</v>
          </cell>
          <cell r="AA5">
            <v>106.483</v>
          </cell>
          <cell r="AB5">
            <v>103.387</v>
          </cell>
          <cell r="AC5">
            <v>98.364000000000004</v>
          </cell>
          <cell r="AD5">
            <v>94.024000000000001</v>
          </cell>
          <cell r="AE5">
            <v>91.951999999999998</v>
          </cell>
          <cell r="AF5">
            <v>87.950999999999993</v>
          </cell>
          <cell r="AG5">
            <v>84.006</v>
          </cell>
          <cell r="AH5">
            <v>89.197999999999993</v>
          </cell>
          <cell r="AI5">
            <v>95.67</v>
          </cell>
          <cell r="AJ5">
            <v>95.537999999999997</v>
          </cell>
          <cell r="AK5">
            <v>97.778999999999996</v>
          </cell>
          <cell r="AL5">
            <v>99.6</v>
          </cell>
          <cell r="AM5">
            <v>2011</v>
          </cell>
        </row>
        <row r="6">
          <cell r="O6" t="str">
            <v>Brazil</v>
          </cell>
          <cell r="P6" t="str">
            <v>n/a</v>
          </cell>
          <cell r="Q6" t="str">
            <v>n/a</v>
          </cell>
          <cell r="R6" t="str">
            <v>n/a</v>
          </cell>
          <cell r="S6" t="str">
            <v>n/a</v>
          </cell>
          <cell r="T6" t="str">
            <v>n/a</v>
          </cell>
          <cell r="U6" t="str">
            <v>n/a</v>
          </cell>
          <cell r="V6" t="str">
            <v>n/a</v>
          </cell>
          <cell r="W6" t="str">
            <v>n/a</v>
          </cell>
          <cell r="X6" t="str">
            <v>n/a</v>
          </cell>
          <cell r="Y6" t="str">
            <v>n/a</v>
          </cell>
          <cell r="Z6">
            <v>66.650999999999996</v>
          </cell>
          <cell r="AA6">
            <v>70.239000000000004</v>
          </cell>
          <cell r="AB6">
            <v>79.802000000000007</v>
          </cell>
          <cell r="AC6">
            <v>74.781999999999996</v>
          </cell>
          <cell r="AD6">
            <v>70.757999999999996</v>
          </cell>
          <cell r="AE6">
            <v>69.165999999999997</v>
          </cell>
          <cell r="AF6">
            <v>66.677999999999997</v>
          </cell>
          <cell r="AG6">
            <v>65.191000000000003</v>
          </cell>
          <cell r="AH6">
            <v>63.543999999999997</v>
          </cell>
          <cell r="AI6">
            <v>66.921000000000006</v>
          </cell>
          <cell r="AJ6">
            <v>65.153999999999996</v>
          </cell>
          <cell r="AK6">
            <v>64.944000000000003</v>
          </cell>
          <cell r="AL6">
            <v>68.468999999999994</v>
          </cell>
          <cell r="AM6">
            <v>2012</v>
          </cell>
        </row>
        <row r="7">
          <cell r="O7" t="str">
            <v>Canada</v>
          </cell>
          <cell r="P7">
            <v>75.19</v>
          </cell>
          <cell r="Q7">
            <v>82.34</v>
          </cell>
          <cell r="R7">
            <v>90.231999999999999</v>
          </cell>
          <cell r="S7">
            <v>96.323999999999998</v>
          </cell>
          <cell r="T7">
            <v>97.962000000000003</v>
          </cell>
          <cell r="U7">
            <v>101.601</v>
          </cell>
          <cell r="V7">
            <v>101.71899999999999</v>
          </cell>
          <cell r="W7">
            <v>96.317999999999998</v>
          </cell>
          <cell r="X7">
            <v>95.165000000000006</v>
          </cell>
          <cell r="Y7">
            <v>91.369</v>
          </cell>
          <cell r="Z7">
            <v>82.126999999999995</v>
          </cell>
          <cell r="AA7">
            <v>82.659000000000006</v>
          </cell>
          <cell r="AB7">
            <v>80.554000000000002</v>
          </cell>
          <cell r="AC7">
            <v>76.561999999999998</v>
          </cell>
          <cell r="AD7">
            <v>72.600999999999999</v>
          </cell>
          <cell r="AE7">
            <v>71.608000000000004</v>
          </cell>
          <cell r="AF7">
            <v>70.254999999999995</v>
          </cell>
          <cell r="AG7">
            <v>66.518000000000001</v>
          </cell>
          <cell r="AH7">
            <v>71.283000000000001</v>
          </cell>
          <cell r="AI7">
            <v>81.394999999999996</v>
          </cell>
          <cell r="AJ7">
            <v>83.009</v>
          </cell>
          <cell r="AK7">
            <v>83.406999999999996</v>
          </cell>
          <cell r="AL7">
            <v>85.641000000000005</v>
          </cell>
          <cell r="AM7">
            <v>2012</v>
          </cell>
        </row>
        <row r="8">
          <cell r="O8" t="str">
            <v>China</v>
          </cell>
          <cell r="P8">
            <v>6.9480000000000004</v>
          </cell>
          <cell r="Q8">
            <v>7.4279999999999999</v>
          </cell>
          <cell r="R8">
            <v>4.9809999999999999</v>
          </cell>
          <cell r="S8">
            <v>6.7130000000000001</v>
          </cell>
          <cell r="T8">
            <v>6.1369999999999996</v>
          </cell>
          <cell r="U8">
            <v>6.1369999999999996</v>
          </cell>
          <cell r="V8">
            <v>6.7869999999999999</v>
          </cell>
          <cell r="W8">
            <v>6.5529999999999999</v>
          </cell>
          <cell r="X8">
            <v>11.401</v>
          </cell>
          <cell r="Y8">
            <v>13.811999999999999</v>
          </cell>
          <cell r="Z8">
            <v>16.445</v>
          </cell>
          <cell r="AA8">
            <v>17.710999999999999</v>
          </cell>
          <cell r="AB8">
            <v>18.937000000000001</v>
          </cell>
          <cell r="AC8">
            <v>19.245000000000001</v>
          </cell>
          <cell r="AD8">
            <v>18.535</v>
          </cell>
          <cell r="AE8">
            <v>17.635000000000002</v>
          </cell>
          <cell r="AF8">
            <v>16.187000000000001</v>
          </cell>
          <cell r="AG8">
            <v>19.591000000000001</v>
          </cell>
          <cell r="AH8">
            <v>16.963000000000001</v>
          </cell>
          <cell r="AI8">
            <v>17.670000000000002</v>
          </cell>
          <cell r="AJ8">
            <v>33.537999999999997</v>
          </cell>
          <cell r="AK8">
            <v>25.47</v>
          </cell>
          <cell r="AL8">
            <v>22.849</v>
          </cell>
          <cell r="AM8">
            <v>2012</v>
          </cell>
        </row>
        <row r="9">
          <cell r="O9" t="str">
            <v>Czech Republic</v>
          </cell>
          <cell r="P9" t="str">
            <v>n/a</v>
          </cell>
          <cell r="Q9" t="str">
            <v>n/a</v>
          </cell>
          <cell r="R9" t="str">
            <v>n/a</v>
          </cell>
          <cell r="S9" t="str">
            <v>n/a</v>
          </cell>
          <cell r="T9" t="str">
            <v>n/a</v>
          </cell>
          <cell r="U9">
            <v>13.992000000000001</v>
          </cell>
          <cell r="V9">
            <v>11.927</v>
          </cell>
          <cell r="W9">
            <v>12.584</v>
          </cell>
          <cell r="X9">
            <v>14.48</v>
          </cell>
          <cell r="Y9">
            <v>15.827</v>
          </cell>
          <cell r="Z9">
            <v>17.797000000000001</v>
          </cell>
          <cell r="AA9">
            <v>23.887</v>
          </cell>
          <cell r="AB9">
            <v>27.065000000000001</v>
          </cell>
          <cell r="AC9">
            <v>28.579000000000001</v>
          </cell>
          <cell r="AD9">
            <v>28.943000000000001</v>
          </cell>
          <cell r="AE9">
            <v>28.414000000000001</v>
          </cell>
          <cell r="AF9">
            <v>28.28</v>
          </cell>
          <cell r="AG9">
            <v>27.943000000000001</v>
          </cell>
          <cell r="AH9">
            <v>28.696000000000002</v>
          </cell>
          <cell r="AI9">
            <v>34.200000000000003</v>
          </cell>
          <cell r="AJ9">
            <v>37.808999999999997</v>
          </cell>
          <cell r="AK9">
            <v>40.816000000000003</v>
          </cell>
          <cell r="AL9">
            <v>43.146000000000001</v>
          </cell>
          <cell r="AM9">
            <v>2011</v>
          </cell>
        </row>
        <row r="10">
          <cell r="O10" t="str">
            <v>Denmark</v>
          </cell>
          <cell r="P10" t="str">
            <v>n/a</v>
          </cell>
          <cell r="Q10" t="str">
            <v>n/a</v>
          </cell>
          <cell r="R10">
            <v>67.98</v>
          </cell>
          <cell r="S10">
            <v>80.063000000000002</v>
          </cell>
          <cell r="T10">
            <v>76.495000000000005</v>
          </cell>
          <cell r="U10">
            <v>72.578999999999994</v>
          </cell>
          <cell r="V10">
            <v>69.444000000000003</v>
          </cell>
          <cell r="W10">
            <v>65.447999999999993</v>
          </cell>
          <cell r="X10">
            <v>61.438000000000002</v>
          </cell>
          <cell r="Y10">
            <v>58.076000000000001</v>
          </cell>
          <cell r="Z10">
            <v>52.406999999999996</v>
          </cell>
          <cell r="AA10">
            <v>49.557000000000002</v>
          </cell>
          <cell r="AB10">
            <v>49.465000000000003</v>
          </cell>
          <cell r="AC10">
            <v>47.21</v>
          </cell>
          <cell r="AD10">
            <v>45.131</v>
          </cell>
          <cell r="AE10">
            <v>37.758000000000003</v>
          </cell>
          <cell r="AF10">
            <v>32.075000000000003</v>
          </cell>
          <cell r="AG10">
            <v>27.541</v>
          </cell>
          <cell r="AH10">
            <v>33.375999999999998</v>
          </cell>
          <cell r="AI10">
            <v>40.676000000000002</v>
          </cell>
          <cell r="AJ10">
            <v>42.747</v>
          </cell>
          <cell r="AK10">
            <v>46.393000000000001</v>
          </cell>
          <cell r="AL10">
            <v>50.101999999999997</v>
          </cell>
          <cell r="AM10">
            <v>2011</v>
          </cell>
        </row>
        <row r="11">
          <cell r="O11" t="str">
            <v>Finland</v>
          </cell>
          <cell r="P11">
            <v>13.839</v>
          </cell>
          <cell r="Q11">
            <v>21.9</v>
          </cell>
          <cell r="R11">
            <v>39.360999999999997</v>
          </cell>
          <cell r="S11">
            <v>54.225999999999999</v>
          </cell>
          <cell r="T11">
            <v>56.531999999999996</v>
          </cell>
          <cell r="U11">
            <v>55.518000000000001</v>
          </cell>
          <cell r="V11">
            <v>55.722999999999999</v>
          </cell>
          <cell r="W11">
            <v>52.853999999999999</v>
          </cell>
          <cell r="X11">
            <v>47.619</v>
          </cell>
          <cell r="Y11">
            <v>45.664000000000001</v>
          </cell>
          <cell r="Z11">
            <v>43.792999999999999</v>
          </cell>
          <cell r="AA11">
            <v>42.46</v>
          </cell>
          <cell r="AB11">
            <v>41.468000000000004</v>
          </cell>
          <cell r="AC11">
            <v>44.511000000000003</v>
          </cell>
          <cell r="AD11">
            <v>44.387</v>
          </cell>
          <cell r="AE11">
            <v>41.703000000000003</v>
          </cell>
          <cell r="AF11">
            <v>39.631999999999998</v>
          </cell>
          <cell r="AG11">
            <v>35.158000000000001</v>
          </cell>
          <cell r="AH11">
            <v>33.939</v>
          </cell>
          <cell r="AI11">
            <v>43.521999999999998</v>
          </cell>
          <cell r="AJ11">
            <v>48.643999999999998</v>
          </cell>
          <cell r="AK11">
            <v>49</v>
          </cell>
          <cell r="AL11">
            <v>53.335000000000001</v>
          </cell>
          <cell r="AM11">
            <v>2011</v>
          </cell>
        </row>
        <row r="12">
          <cell r="O12" t="str">
            <v>France</v>
          </cell>
          <cell r="P12">
            <v>35.204999999999998</v>
          </cell>
          <cell r="Q12">
            <v>35.950000000000003</v>
          </cell>
          <cell r="R12">
            <v>39.72</v>
          </cell>
          <cell r="S12">
            <v>46.026000000000003</v>
          </cell>
          <cell r="T12">
            <v>49.226999999999997</v>
          </cell>
          <cell r="U12">
            <v>55.408999999999999</v>
          </cell>
          <cell r="V12">
            <v>58.03</v>
          </cell>
          <cell r="W12">
            <v>59.401000000000003</v>
          </cell>
          <cell r="X12">
            <v>59.540999999999997</v>
          </cell>
          <cell r="Y12">
            <v>58.850999999999999</v>
          </cell>
          <cell r="Z12">
            <v>57.405000000000001</v>
          </cell>
          <cell r="AA12">
            <v>56.94</v>
          </cell>
          <cell r="AB12">
            <v>59.037999999999997</v>
          </cell>
          <cell r="AC12">
            <v>63.19</v>
          </cell>
          <cell r="AD12">
            <v>65.046000000000006</v>
          </cell>
          <cell r="AE12">
            <v>66.671000000000006</v>
          </cell>
          <cell r="AF12">
            <v>64.078999999999994</v>
          </cell>
          <cell r="AG12">
            <v>64.215000000000003</v>
          </cell>
          <cell r="AH12">
            <v>68.207999999999998</v>
          </cell>
          <cell r="AI12">
            <v>79.191999999999993</v>
          </cell>
          <cell r="AJ12">
            <v>82.3</v>
          </cell>
          <cell r="AK12">
            <v>86.010999999999996</v>
          </cell>
          <cell r="AL12">
            <v>90.290999999999997</v>
          </cell>
          <cell r="AM12">
            <v>2011</v>
          </cell>
        </row>
        <row r="13">
          <cell r="O13" t="str">
            <v>Germany</v>
          </cell>
          <cell r="P13" t="str">
            <v>n/a</v>
          </cell>
          <cell r="Q13">
            <v>39.536999999999999</v>
          </cell>
          <cell r="R13">
            <v>42.018999999999998</v>
          </cell>
          <cell r="S13">
            <v>45.767000000000003</v>
          </cell>
          <cell r="T13">
            <v>47.968000000000004</v>
          </cell>
          <cell r="U13">
            <v>55.597000000000001</v>
          </cell>
          <cell r="V13">
            <v>58.466999999999999</v>
          </cell>
          <cell r="W13">
            <v>59.753999999999998</v>
          </cell>
          <cell r="X13">
            <v>60.491</v>
          </cell>
          <cell r="Y13">
            <v>61.256999999999998</v>
          </cell>
          <cell r="Z13">
            <v>60.182000000000002</v>
          </cell>
          <cell r="AA13">
            <v>59.142000000000003</v>
          </cell>
          <cell r="AB13">
            <v>60.747999999999998</v>
          </cell>
          <cell r="AC13">
            <v>64.426000000000002</v>
          </cell>
          <cell r="AD13">
            <v>66.203999999999994</v>
          </cell>
          <cell r="AE13">
            <v>68.513999999999996</v>
          </cell>
          <cell r="AF13">
            <v>67.923000000000002</v>
          </cell>
          <cell r="AG13">
            <v>65.405000000000001</v>
          </cell>
          <cell r="AH13">
            <v>66.8</v>
          </cell>
          <cell r="AI13">
            <v>74.5</v>
          </cell>
          <cell r="AJ13">
            <v>82.5</v>
          </cell>
          <cell r="AK13">
            <v>80.5</v>
          </cell>
          <cell r="AL13">
            <v>81.963999999999999</v>
          </cell>
          <cell r="AM13">
            <v>2012</v>
          </cell>
        </row>
        <row r="14">
          <cell r="O14" t="str">
            <v>Greece</v>
          </cell>
          <cell r="P14">
            <v>73.314999999999998</v>
          </cell>
          <cell r="Q14">
            <v>74.846999999999994</v>
          </cell>
          <cell r="R14">
            <v>80.143000000000001</v>
          </cell>
          <cell r="S14">
            <v>100.509</v>
          </cell>
          <cell r="T14">
            <v>98.512</v>
          </cell>
          <cell r="U14">
            <v>97.007999999999996</v>
          </cell>
          <cell r="V14">
            <v>99.385999999999996</v>
          </cell>
          <cell r="W14">
            <v>96.600999999999999</v>
          </cell>
          <cell r="X14">
            <v>94.531999999999996</v>
          </cell>
          <cell r="Y14">
            <v>100.318</v>
          </cell>
          <cell r="Z14">
            <v>103.44199999999999</v>
          </cell>
          <cell r="AA14">
            <v>103.71599999999999</v>
          </cell>
          <cell r="AB14">
            <v>101.66</v>
          </cell>
          <cell r="AC14">
            <v>97.444999999999993</v>
          </cell>
          <cell r="AD14">
            <v>98.861999999999995</v>
          </cell>
          <cell r="AE14">
            <v>101.185</v>
          </cell>
          <cell r="AF14">
            <v>107.46899999999999</v>
          </cell>
          <cell r="AG14">
            <v>107.261</v>
          </cell>
          <cell r="AH14">
            <v>112.48699999999999</v>
          </cell>
          <cell r="AI14">
            <v>129.26400000000001</v>
          </cell>
          <cell r="AJ14">
            <v>147.91200000000001</v>
          </cell>
          <cell r="AK14">
            <v>170.61699999999999</v>
          </cell>
          <cell r="AL14">
            <v>158.54599999999999</v>
          </cell>
          <cell r="AM14">
            <v>2012</v>
          </cell>
        </row>
        <row r="15">
          <cell r="O15" t="str">
            <v>Hong Kong SAR</v>
          </cell>
          <cell r="P15" t="str">
            <v>n/a</v>
          </cell>
          <cell r="Q15" t="str">
            <v>n/a</v>
          </cell>
          <cell r="R15" t="str">
            <v>n/a</v>
          </cell>
          <cell r="S15" t="str">
            <v>n/a</v>
          </cell>
          <cell r="T15" t="str">
            <v>n/a</v>
          </cell>
          <cell r="U15" t="str">
            <v>n/a</v>
          </cell>
          <cell r="V15" t="str">
            <v>n/a</v>
          </cell>
          <cell r="W15" t="str">
            <v>n/a</v>
          </cell>
          <cell r="X15" t="str">
            <v>n/a</v>
          </cell>
          <cell r="Y15" t="str">
            <v>n/a</v>
          </cell>
          <cell r="Z15" t="str">
            <v>n/a</v>
          </cell>
          <cell r="AA15">
            <v>24.623000000000001</v>
          </cell>
          <cell r="AB15">
            <v>26.623000000000001</v>
          </cell>
          <cell r="AC15">
            <v>28.067</v>
          </cell>
          <cell r="AD15">
            <v>31.672000000000001</v>
          </cell>
          <cell r="AE15">
            <v>33.106999999999999</v>
          </cell>
          <cell r="AF15">
            <v>32.253999999999998</v>
          </cell>
          <cell r="AG15">
            <v>32.018999999999998</v>
          </cell>
          <cell r="AH15">
            <v>29.864999999999998</v>
          </cell>
          <cell r="AI15">
            <v>32.404000000000003</v>
          </cell>
          <cell r="AJ15">
            <v>33.768999999999998</v>
          </cell>
          <cell r="AK15">
            <v>33.131</v>
          </cell>
          <cell r="AL15">
            <v>32.393000000000001</v>
          </cell>
          <cell r="AM15">
            <v>2011</v>
          </cell>
        </row>
        <row r="16">
          <cell r="O16" t="str">
            <v>Hungary</v>
          </cell>
          <cell r="P16" t="str">
            <v>n/a</v>
          </cell>
          <cell r="Q16" t="str">
            <v>n/a</v>
          </cell>
          <cell r="R16" t="str">
            <v>n/a</v>
          </cell>
          <cell r="S16" t="str">
            <v>n/a</v>
          </cell>
          <cell r="T16" t="str">
            <v>n/a</v>
          </cell>
          <cell r="U16" t="str">
            <v>n/a</v>
          </cell>
          <cell r="V16" t="str">
            <v>n/a</v>
          </cell>
          <cell r="W16">
            <v>61.71</v>
          </cell>
          <cell r="X16">
            <v>59.847000000000001</v>
          </cell>
          <cell r="Y16">
            <v>60.89</v>
          </cell>
          <cell r="Z16">
            <v>55.695</v>
          </cell>
          <cell r="AA16">
            <v>52.588999999999999</v>
          </cell>
          <cell r="AB16">
            <v>55.725999999999999</v>
          </cell>
          <cell r="AC16">
            <v>58.51</v>
          </cell>
          <cell r="AD16">
            <v>59.439</v>
          </cell>
          <cell r="AE16">
            <v>61.686999999999998</v>
          </cell>
          <cell r="AF16">
            <v>65.909000000000006</v>
          </cell>
          <cell r="AG16">
            <v>67.049000000000007</v>
          </cell>
          <cell r="AH16">
            <v>72.977000000000004</v>
          </cell>
          <cell r="AI16">
            <v>79.793000000000006</v>
          </cell>
          <cell r="AJ16">
            <v>81.838999999999999</v>
          </cell>
          <cell r="AK16">
            <v>81.364999999999995</v>
          </cell>
          <cell r="AL16">
            <v>79.003</v>
          </cell>
          <cell r="AM16">
            <v>2010</v>
          </cell>
        </row>
        <row r="17">
          <cell r="O17" t="str">
            <v>India</v>
          </cell>
          <cell r="P17" t="str">
            <v>n/a</v>
          </cell>
          <cell r="Q17">
            <v>76.350999999999999</v>
          </cell>
          <cell r="R17">
            <v>76.787000000000006</v>
          </cell>
          <cell r="S17">
            <v>76.938999999999993</v>
          </cell>
          <cell r="T17">
            <v>74.108999999999995</v>
          </cell>
          <cell r="U17">
            <v>70.364999999999995</v>
          </cell>
          <cell r="V17">
            <v>68.710999999999999</v>
          </cell>
          <cell r="W17">
            <v>67.623000000000005</v>
          </cell>
          <cell r="X17">
            <v>67.817999999999998</v>
          </cell>
          <cell r="Y17">
            <v>70.122</v>
          </cell>
          <cell r="Z17">
            <v>72.730999999999995</v>
          </cell>
          <cell r="AA17">
            <v>77.849000000000004</v>
          </cell>
          <cell r="AB17">
            <v>82.198999999999998</v>
          </cell>
          <cell r="AC17">
            <v>84.3</v>
          </cell>
          <cell r="AD17">
            <v>84.028000000000006</v>
          </cell>
          <cell r="AE17">
            <v>81.954999999999998</v>
          </cell>
          <cell r="AF17">
            <v>78.402000000000001</v>
          </cell>
          <cell r="AG17">
            <v>74.962999999999994</v>
          </cell>
          <cell r="AH17">
            <v>73.296999999999997</v>
          </cell>
          <cell r="AI17">
            <v>75.013000000000005</v>
          </cell>
          <cell r="AJ17">
            <v>68.503</v>
          </cell>
          <cell r="AK17">
            <v>66.361000000000004</v>
          </cell>
          <cell r="AL17">
            <v>66.841999999999999</v>
          </cell>
          <cell r="AM17">
            <v>2012</v>
          </cell>
        </row>
        <row r="18">
          <cell r="O18" t="str">
            <v>Indonesia</v>
          </cell>
          <cell r="P18" t="str">
            <v>n/a</v>
          </cell>
          <cell r="Q18" t="str">
            <v>n/a</v>
          </cell>
          <cell r="R18" t="str">
            <v>n/a</v>
          </cell>
          <cell r="S18" t="str">
            <v>n/a</v>
          </cell>
          <cell r="T18" t="str">
            <v>n/a</v>
          </cell>
          <cell r="U18" t="str">
            <v>n/a</v>
          </cell>
          <cell r="V18" t="str">
            <v>n/a</v>
          </cell>
          <cell r="W18" t="str">
            <v>n/a</v>
          </cell>
          <cell r="X18" t="str">
            <v>n/a</v>
          </cell>
          <cell r="Y18" t="str">
            <v>n/a</v>
          </cell>
          <cell r="Z18">
            <v>95.1</v>
          </cell>
          <cell r="AA18">
            <v>80.161000000000001</v>
          </cell>
          <cell r="AB18">
            <v>67.802000000000007</v>
          </cell>
          <cell r="AC18">
            <v>60.518999999999998</v>
          </cell>
          <cell r="AD18">
            <v>55.826000000000001</v>
          </cell>
          <cell r="AE18">
            <v>46.345999999999997</v>
          </cell>
          <cell r="AF18">
            <v>38.988999999999997</v>
          </cell>
          <cell r="AG18">
            <v>35.049999999999997</v>
          </cell>
          <cell r="AH18">
            <v>33.238</v>
          </cell>
          <cell r="AI18">
            <v>28.635999999999999</v>
          </cell>
          <cell r="AJ18">
            <v>26.829000000000001</v>
          </cell>
          <cell r="AK18">
            <v>24.407</v>
          </cell>
          <cell r="AL18">
            <v>24.004000000000001</v>
          </cell>
          <cell r="AM18">
            <v>2011</v>
          </cell>
        </row>
        <row r="19">
          <cell r="O19" t="str">
            <v>Ireland</v>
          </cell>
          <cell r="P19">
            <v>94.5</v>
          </cell>
          <cell r="Q19">
            <v>95.631</v>
          </cell>
          <cell r="R19">
            <v>92.372</v>
          </cell>
          <cell r="S19">
            <v>95.227999999999994</v>
          </cell>
          <cell r="T19">
            <v>89.772000000000006</v>
          </cell>
          <cell r="U19">
            <v>80.537999999999997</v>
          </cell>
          <cell r="V19">
            <v>76.347999999999999</v>
          </cell>
          <cell r="W19">
            <v>64.832999999999998</v>
          </cell>
          <cell r="X19">
            <v>52.984000000000002</v>
          </cell>
          <cell r="Y19">
            <v>46.966000000000001</v>
          </cell>
          <cell r="Z19">
            <v>35.136000000000003</v>
          </cell>
          <cell r="AA19">
            <v>35.213999999999999</v>
          </cell>
          <cell r="AB19">
            <v>32.003999999999998</v>
          </cell>
          <cell r="AC19">
            <v>30.748999999999999</v>
          </cell>
          <cell r="AD19">
            <v>29.465</v>
          </cell>
          <cell r="AE19">
            <v>27.26</v>
          </cell>
          <cell r="AF19">
            <v>24.625</v>
          </cell>
          <cell r="AG19">
            <v>24.988</v>
          </cell>
          <cell r="AH19">
            <v>44.488999999999997</v>
          </cell>
          <cell r="AI19">
            <v>64.858999999999995</v>
          </cell>
          <cell r="AJ19">
            <v>92.174999999999997</v>
          </cell>
          <cell r="AK19">
            <v>106.46</v>
          </cell>
          <cell r="AL19">
            <v>117.122</v>
          </cell>
          <cell r="AM19">
            <v>2012</v>
          </cell>
        </row>
        <row r="20">
          <cell r="O20" t="str">
            <v>Italy</v>
          </cell>
          <cell r="P20">
            <v>94.260999999999996</v>
          </cell>
          <cell r="Q20">
            <v>97.594999999999999</v>
          </cell>
          <cell r="R20">
            <v>104.693</v>
          </cell>
          <cell r="S20">
            <v>115.017</v>
          </cell>
          <cell r="T20">
            <v>121.249</v>
          </cell>
          <cell r="U20">
            <v>120.935</v>
          </cell>
          <cell r="V20">
            <v>120.25</v>
          </cell>
          <cell r="W20">
            <v>117.43600000000001</v>
          </cell>
          <cell r="X20">
            <v>114.328</v>
          </cell>
          <cell r="Y20">
            <v>113.105</v>
          </cell>
          <cell r="Z20">
            <v>108.581</v>
          </cell>
          <cell r="AA20">
            <v>108.321</v>
          </cell>
          <cell r="AB20">
            <v>105.355</v>
          </cell>
          <cell r="AC20">
            <v>104.13800000000001</v>
          </cell>
          <cell r="AD20">
            <v>103.712</v>
          </cell>
          <cell r="AE20">
            <v>105.721</v>
          </cell>
          <cell r="AF20">
            <v>106.346</v>
          </cell>
          <cell r="AG20">
            <v>103.277</v>
          </cell>
          <cell r="AH20">
            <v>106.08499999999999</v>
          </cell>
          <cell r="AI20">
            <v>116.42</v>
          </cell>
          <cell r="AJ20">
            <v>119.288</v>
          </cell>
          <cell r="AK20">
            <v>120.801</v>
          </cell>
          <cell r="AL20">
            <v>126.97799999999999</v>
          </cell>
          <cell r="AM20">
            <v>2012</v>
          </cell>
        </row>
        <row r="21">
          <cell r="O21" t="str">
            <v>Japan</v>
          </cell>
          <cell r="P21">
            <v>67.043000000000006</v>
          </cell>
          <cell r="Q21">
            <v>66.491</v>
          </cell>
          <cell r="R21">
            <v>71.221000000000004</v>
          </cell>
          <cell r="S21">
            <v>77.266999999999996</v>
          </cell>
          <cell r="T21">
            <v>83.346000000000004</v>
          </cell>
          <cell r="U21">
            <v>91.227999999999994</v>
          </cell>
          <cell r="V21">
            <v>98.97</v>
          </cell>
          <cell r="W21">
            <v>105.57899999999999</v>
          </cell>
          <cell r="X21">
            <v>118.32299999999999</v>
          </cell>
          <cell r="Y21">
            <v>131.86500000000001</v>
          </cell>
          <cell r="Z21">
            <v>140.14500000000001</v>
          </cell>
          <cell r="AA21">
            <v>153.63499999999999</v>
          </cell>
          <cell r="AB21">
            <v>163.99199999999999</v>
          </cell>
          <cell r="AC21">
            <v>169.572</v>
          </cell>
          <cell r="AD21">
            <v>180.65700000000001</v>
          </cell>
          <cell r="AE21">
            <v>186.43600000000001</v>
          </cell>
          <cell r="AF21">
            <v>185.99700000000001</v>
          </cell>
          <cell r="AG21">
            <v>183.012</v>
          </cell>
          <cell r="AH21">
            <v>191.81200000000001</v>
          </cell>
          <cell r="AI21">
            <v>210.24700000000001</v>
          </cell>
          <cell r="AJ21">
            <v>215.952</v>
          </cell>
          <cell r="AK21">
            <v>230.28</v>
          </cell>
          <cell r="AL21">
            <v>237.91800000000001</v>
          </cell>
          <cell r="AM21">
            <v>2011</v>
          </cell>
        </row>
        <row r="22">
          <cell r="O22" t="str">
            <v>Korea</v>
          </cell>
          <cell r="P22">
            <v>13.811999999999999</v>
          </cell>
          <cell r="Q22">
            <v>12.881</v>
          </cell>
          <cell r="R22">
            <v>12.635</v>
          </cell>
          <cell r="S22">
            <v>11.84</v>
          </cell>
          <cell r="T22">
            <v>10.595000000000001</v>
          </cell>
          <cell r="U22">
            <v>9.3650000000000002</v>
          </cell>
          <cell r="V22">
            <v>8.6039999999999992</v>
          </cell>
          <cell r="W22">
            <v>10.731</v>
          </cell>
          <cell r="X22">
            <v>15.355</v>
          </cell>
          <cell r="Y22">
            <v>17.597999999999999</v>
          </cell>
          <cell r="Z22">
            <v>18.02</v>
          </cell>
          <cell r="AA22">
            <v>18.7</v>
          </cell>
          <cell r="AB22">
            <v>18.559999999999999</v>
          </cell>
          <cell r="AC22">
            <v>21.617000000000001</v>
          </cell>
          <cell r="AD22">
            <v>24.632999999999999</v>
          </cell>
          <cell r="AE22">
            <v>28.658999999999999</v>
          </cell>
          <cell r="AF22">
            <v>31.117999999999999</v>
          </cell>
          <cell r="AG22">
            <v>30.655999999999999</v>
          </cell>
          <cell r="AH22">
            <v>30.108000000000001</v>
          </cell>
          <cell r="AI22">
            <v>33.765000000000001</v>
          </cell>
          <cell r="AJ22">
            <v>33.430999999999997</v>
          </cell>
          <cell r="AK22">
            <v>34.179000000000002</v>
          </cell>
          <cell r="AL22">
            <v>33.667999999999999</v>
          </cell>
          <cell r="AM22">
            <v>2012</v>
          </cell>
        </row>
        <row r="23">
          <cell r="O23" t="str">
            <v>Luxembourg</v>
          </cell>
          <cell r="P23" t="str">
            <v>n/a</v>
          </cell>
          <cell r="Q23" t="str">
            <v>n/a</v>
          </cell>
          <cell r="R23" t="str">
            <v>n/a</v>
          </cell>
          <cell r="S23" t="str">
            <v>n/a</v>
          </cell>
          <cell r="T23" t="str">
            <v>n/a</v>
          </cell>
          <cell r="U23">
            <v>7.3979999999999997</v>
          </cell>
          <cell r="V23">
            <v>7.4489999999999998</v>
          </cell>
          <cell r="W23">
            <v>7.4020000000000001</v>
          </cell>
          <cell r="X23">
            <v>7.0970000000000004</v>
          </cell>
          <cell r="Y23">
            <v>6.4279999999999999</v>
          </cell>
          <cell r="Z23">
            <v>6.1660000000000004</v>
          </cell>
          <cell r="AA23">
            <v>6.3090000000000002</v>
          </cell>
          <cell r="AB23">
            <v>6.327</v>
          </cell>
          <cell r="AC23">
            <v>6.2160000000000002</v>
          </cell>
          <cell r="AD23">
            <v>6.3520000000000003</v>
          </cell>
          <cell r="AE23">
            <v>6.07</v>
          </cell>
          <cell r="AF23">
            <v>6.681</v>
          </cell>
          <cell r="AG23">
            <v>6.673</v>
          </cell>
          <cell r="AH23">
            <v>14.436</v>
          </cell>
          <cell r="AI23">
            <v>15.337999999999999</v>
          </cell>
          <cell r="AJ23">
            <v>19.227</v>
          </cell>
          <cell r="AK23">
            <v>18.309000000000001</v>
          </cell>
          <cell r="AL23">
            <v>21.138000000000002</v>
          </cell>
          <cell r="AM23">
            <v>2011</v>
          </cell>
        </row>
        <row r="24">
          <cell r="O24" t="str">
            <v>Malaysia</v>
          </cell>
          <cell r="P24">
            <v>80.736999999999995</v>
          </cell>
          <cell r="Q24">
            <v>73.320999999999998</v>
          </cell>
          <cell r="R24">
            <v>64.376999999999995</v>
          </cell>
          <cell r="S24">
            <v>55.692999999999998</v>
          </cell>
          <cell r="T24">
            <v>47.62</v>
          </cell>
          <cell r="U24">
            <v>41.567999999999998</v>
          </cell>
          <cell r="V24">
            <v>35.69</v>
          </cell>
          <cell r="W24">
            <v>32.261000000000003</v>
          </cell>
          <cell r="X24">
            <v>36.634999999999998</v>
          </cell>
          <cell r="Y24">
            <v>37.424999999999997</v>
          </cell>
          <cell r="Z24">
            <v>35.31</v>
          </cell>
          <cell r="AA24">
            <v>41.35</v>
          </cell>
          <cell r="AB24">
            <v>43.055999999999997</v>
          </cell>
          <cell r="AC24">
            <v>45.082999999999998</v>
          </cell>
          <cell r="AD24">
            <v>45.7</v>
          </cell>
          <cell r="AE24">
            <v>42.713000000000001</v>
          </cell>
          <cell r="AF24">
            <v>41.543999999999997</v>
          </cell>
          <cell r="AG24">
            <v>41.215000000000003</v>
          </cell>
          <cell r="AH24">
            <v>41.241999999999997</v>
          </cell>
          <cell r="AI24">
            <v>52.811999999999998</v>
          </cell>
          <cell r="AJ24">
            <v>53.664000000000001</v>
          </cell>
          <cell r="AK24">
            <v>54.466999999999999</v>
          </cell>
          <cell r="AL24">
            <v>55.473999999999997</v>
          </cell>
          <cell r="AM24">
            <v>2012</v>
          </cell>
        </row>
        <row r="25">
          <cell r="O25" t="str">
            <v>Mexico</v>
          </cell>
          <cell r="P25" t="str">
            <v>n/a</v>
          </cell>
          <cell r="Q25" t="str">
            <v>n/a</v>
          </cell>
          <cell r="R25" t="str">
            <v>n/a</v>
          </cell>
          <cell r="S25" t="str">
            <v>n/a</v>
          </cell>
          <cell r="T25" t="str">
            <v>n/a</v>
          </cell>
          <cell r="U25" t="str">
            <v>n/a</v>
          </cell>
          <cell r="V25">
            <v>48.182000000000002</v>
          </cell>
          <cell r="W25">
            <v>44.444000000000003</v>
          </cell>
          <cell r="X25">
            <v>45.408000000000001</v>
          </cell>
          <cell r="Y25">
            <v>47.405999999999999</v>
          </cell>
          <cell r="Z25">
            <v>42.584000000000003</v>
          </cell>
          <cell r="AA25">
            <v>41.962000000000003</v>
          </cell>
          <cell r="AB25">
            <v>44.656999999999996</v>
          </cell>
          <cell r="AC25">
            <v>45.576000000000001</v>
          </cell>
          <cell r="AD25">
            <v>41.42</v>
          </cell>
          <cell r="AE25">
            <v>39.835999999999999</v>
          </cell>
          <cell r="AF25">
            <v>38.354999999999997</v>
          </cell>
          <cell r="AG25">
            <v>37.840000000000003</v>
          </cell>
          <cell r="AH25">
            <v>43.122</v>
          </cell>
          <cell r="AI25">
            <v>44.527000000000001</v>
          </cell>
          <cell r="AJ25">
            <v>42.923000000000002</v>
          </cell>
          <cell r="AK25">
            <v>43.68</v>
          </cell>
          <cell r="AL25">
            <v>43.518999999999998</v>
          </cell>
          <cell r="AM25">
            <v>2012</v>
          </cell>
        </row>
        <row r="26">
          <cell r="O26" t="str">
            <v>Netherlands</v>
          </cell>
          <cell r="P26" t="str">
            <v>n/a</v>
          </cell>
          <cell r="Q26" t="str">
            <v>n/a</v>
          </cell>
          <cell r="R26" t="str">
            <v>n/a</v>
          </cell>
          <cell r="S26" t="str">
            <v>n/a</v>
          </cell>
          <cell r="T26" t="str">
            <v>n/a</v>
          </cell>
          <cell r="U26">
            <v>76.099999999999994</v>
          </cell>
          <cell r="V26">
            <v>74.099999999999994</v>
          </cell>
          <cell r="W26">
            <v>68.2</v>
          </cell>
          <cell r="X26">
            <v>65.7</v>
          </cell>
          <cell r="Y26">
            <v>61.1</v>
          </cell>
          <cell r="Z26">
            <v>53.8</v>
          </cell>
          <cell r="AA26">
            <v>50.7</v>
          </cell>
          <cell r="AB26">
            <v>50.5</v>
          </cell>
          <cell r="AC26">
            <v>52</v>
          </cell>
          <cell r="AD26">
            <v>52.4</v>
          </cell>
          <cell r="AE26">
            <v>51.822000000000003</v>
          </cell>
          <cell r="AF26">
            <v>47.372999999999998</v>
          </cell>
          <cell r="AG26">
            <v>45.295000000000002</v>
          </cell>
          <cell r="AH26">
            <v>58.459000000000003</v>
          </cell>
          <cell r="AI26">
            <v>60.758000000000003</v>
          </cell>
          <cell r="AJ26">
            <v>63.149000000000001</v>
          </cell>
          <cell r="AK26">
            <v>65.483999999999995</v>
          </cell>
          <cell r="AL26">
            <v>71.736000000000004</v>
          </cell>
          <cell r="AM26">
            <v>2011</v>
          </cell>
        </row>
        <row r="27">
          <cell r="O27" t="str">
            <v>Norway</v>
          </cell>
          <cell r="P27">
            <v>28.922999999999998</v>
          </cell>
          <cell r="Q27">
            <v>39.216000000000001</v>
          </cell>
          <cell r="R27">
            <v>45.021999999999998</v>
          </cell>
          <cell r="S27">
            <v>53.716000000000001</v>
          </cell>
          <cell r="T27">
            <v>50.732999999999997</v>
          </cell>
          <cell r="U27">
            <v>37.832000000000001</v>
          </cell>
          <cell r="V27">
            <v>33.558999999999997</v>
          </cell>
          <cell r="W27">
            <v>29.57</v>
          </cell>
          <cell r="X27">
            <v>27.917000000000002</v>
          </cell>
          <cell r="Y27">
            <v>29.094999999999999</v>
          </cell>
          <cell r="Z27">
            <v>32.610999999999997</v>
          </cell>
          <cell r="AA27">
            <v>31.87</v>
          </cell>
          <cell r="AB27">
            <v>39.375</v>
          </cell>
          <cell r="AC27">
            <v>48.83</v>
          </cell>
          <cell r="AD27">
            <v>50.707999999999998</v>
          </cell>
          <cell r="AE27">
            <v>47.627000000000002</v>
          </cell>
          <cell r="AF27">
            <v>58.72</v>
          </cell>
          <cell r="AG27">
            <v>56.603999999999999</v>
          </cell>
          <cell r="AH27">
            <v>55.168999999999997</v>
          </cell>
          <cell r="AI27">
            <v>48.984999999999999</v>
          </cell>
          <cell r="AJ27">
            <v>49.215000000000003</v>
          </cell>
          <cell r="AK27">
            <v>34.118000000000002</v>
          </cell>
          <cell r="AL27">
            <v>34.118000000000002</v>
          </cell>
          <cell r="AM27">
            <v>2011</v>
          </cell>
        </row>
        <row r="28">
          <cell r="O28" t="str">
            <v>Poland</v>
          </cell>
          <cell r="P28" t="str">
            <v>n/a</v>
          </cell>
          <cell r="Q28" t="str">
            <v>n/a</v>
          </cell>
          <cell r="R28" t="str">
            <v>n/a</v>
          </cell>
          <cell r="S28" t="str">
            <v>n/a</v>
          </cell>
          <cell r="T28" t="str">
            <v>n/a</v>
          </cell>
          <cell r="U28">
            <v>48.988999999999997</v>
          </cell>
          <cell r="V28">
            <v>43.39</v>
          </cell>
          <cell r="W28">
            <v>42.926000000000002</v>
          </cell>
          <cell r="X28">
            <v>38.889000000000003</v>
          </cell>
          <cell r="Y28">
            <v>39.567</v>
          </cell>
          <cell r="Z28">
            <v>36.786999999999999</v>
          </cell>
          <cell r="AA28">
            <v>37.561999999999998</v>
          </cell>
          <cell r="AB28">
            <v>42.16</v>
          </cell>
          <cell r="AC28">
            <v>47.052999999999997</v>
          </cell>
          <cell r="AD28">
            <v>45.686</v>
          </cell>
          <cell r="AE28">
            <v>47.088000000000001</v>
          </cell>
          <cell r="AF28">
            <v>47.738</v>
          </cell>
          <cell r="AG28">
            <v>44.985999999999997</v>
          </cell>
          <cell r="AH28">
            <v>47.106000000000002</v>
          </cell>
          <cell r="AI28">
            <v>50.88</v>
          </cell>
          <cell r="AJ28">
            <v>54.838000000000001</v>
          </cell>
          <cell r="AK28">
            <v>56.398000000000003</v>
          </cell>
          <cell r="AL28">
            <v>55.165999999999997</v>
          </cell>
          <cell r="AM28">
            <v>2012</v>
          </cell>
        </row>
        <row r="29">
          <cell r="O29" t="str">
            <v>Portugal</v>
          </cell>
          <cell r="P29">
            <v>57.195</v>
          </cell>
          <cell r="Q29">
            <v>60.712000000000003</v>
          </cell>
          <cell r="R29">
            <v>55.183999999999997</v>
          </cell>
          <cell r="S29">
            <v>54.363</v>
          </cell>
          <cell r="T29">
            <v>57.393000000000001</v>
          </cell>
          <cell r="U29">
            <v>59.097000000000001</v>
          </cell>
          <cell r="V29">
            <v>58.207999999999998</v>
          </cell>
          <cell r="W29">
            <v>54.341000000000001</v>
          </cell>
          <cell r="X29">
            <v>50.271999999999998</v>
          </cell>
          <cell r="Y29">
            <v>49.432000000000002</v>
          </cell>
          <cell r="Z29">
            <v>48.359000000000002</v>
          </cell>
          <cell r="AA29">
            <v>51.067999999999998</v>
          </cell>
          <cell r="AB29">
            <v>53.68</v>
          </cell>
          <cell r="AC29">
            <v>55.7</v>
          </cell>
          <cell r="AD29">
            <v>57.459000000000003</v>
          </cell>
          <cell r="AE29">
            <v>62.533000000000001</v>
          </cell>
          <cell r="AF29">
            <v>63.685000000000002</v>
          </cell>
          <cell r="AG29">
            <v>68.266000000000005</v>
          </cell>
          <cell r="AH29">
            <v>71.581999999999994</v>
          </cell>
          <cell r="AI29">
            <v>83.051000000000002</v>
          </cell>
          <cell r="AJ29">
            <v>93.230999999999995</v>
          </cell>
          <cell r="AK29">
            <v>107.986</v>
          </cell>
          <cell r="AL29">
            <v>122.985</v>
          </cell>
          <cell r="AM29">
            <v>2011</v>
          </cell>
        </row>
        <row r="30">
          <cell r="O30" t="str">
            <v>Russia</v>
          </cell>
          <cell r="P30" t="str">
            <v>n/a</v>
          </cell>
          <cell r="Q30" t="str">
            <v>n/a</v>
          </cell>
          <cell r="R30" t="str">
            <v>n/a</v>
          </cell>
          <cell r="S30" t="str">
            <v>n/a</v>
          </cell>
          <cell r="T30" t="str">
            <v>n/a</v>
          </cell>
          <cell r="U30" t="str">
            <v>n/a</v>
          </cell>
          <cell r="V30" t="str">
            <v>n/a</v>
          </cell>
          <cell r="W30" t="str">
            <v>n/a</v>
          </cell>
          <cell r="X30" t="str">
            <v>n/a</v>
          </cell>
          <cell r="Y30">
            <v>98.98</v>
          </cell>
          <cell r="Z30">
            <v>59.859000000000002</v>
          </cell>
          <cell r="AA30">
            <v>47.613</v>
          </cell>
          <cell r="AB30">
            <v>40.305</v>
          </cell>
          <cell r="AC30">
            <v>30.359000000000002</v>
          </cell>
          <cell r="AD30">
            <v>22.315999999999999</v>
          </cell>
          <cell r="AE30">
            <v>14.24</v>
          </cell>
          <cell r="AF30">
            <v>9.048</v>
          </cell>
          <cell r="AG30">
            <v>8.5109999999999992</v>
          </cell>
          <cell r="AH30">
            <v>7.8760000000000003</v>
          </cell>
          <cell r="AI30">
            <v>10.957000000000001</v>
          </cell>
          <cell r="AJ30">
            <v>11.036</v>
          </cell>
          <cell r="AK30">
            <v>11.676</v>
          </cell>
          <cell r="AL30">
            <v>10.877000000000001</v>
          </cell>
          <cell r="AM30">
            <v>2012</v>
          </cell>
        </row>
        <row r="31">
          <cell r="O31" t="str">
            <v>Saudi Arabia</v>
          </cell>
          <cell r="P31" t="str">
            <v>n/a</v>
          </cell>
          <cell r="Q31" t="str">
            <v>n/a</v>
          </cell>
          <cell r="R31" t="str">
            <v>n/a</v>
          </cell>
          <cell r="S31" t="str">
            <v>n/a</v>
          </cell>
          <cell r="T31" t="str">
            <v>n/a</v>
          </cell>
          <cell r="U31" t="str">
            <v>n/a</v>
          </cell>
          <cell r="V31" t="str">
            <v>n/a</v>
          </cell>
          <cell r="W31" t="str">
            <v>n/a</v>
          </cell>
          <cell r="X31" t="str">
            <v>n/a</v>
          </cell>
          <cell r="Y31">
            <v>99.701999999999998</v>
          </cell>
          <cell r="Z31">
            <v>84.346000000000004</v>
          </cell>
          <cell r="AA31">
            <v>90.578000000000003</v>
          </cell>
          <cell r="AB31">
            <v>93.745000000000005</v>
          </cell>
          <cell r="AC31">
            <v>79.478999999999999</v>
          </cell>
          <cell r="AD31">
            <v>62.927999999999997</v>
          </cell>
          <cell r="AE31">
            <v>37.341999999999999</v>
          </cell>
          <cell r="AF31">
            <v>25.831</v>
          </cell>
          <cell r="AG31">
            <v>17.114999999999998</v>
          </cell>
          <cell r="AH31">
            <v>12.055999999999999</v>
          </cell>
          <cell r="AI31">
            <v>13.989000000000001</v>
          </cell>
          <cell r="AJ31">
            <v>8.4529999999999994</v>
          </cell>
          <cell r="AK31">
            <v>5.3970000000000002</v>
          </cell>
          <cell r="AL31">
            <v>3.6219999999999999</v>
          </cell>
          <cell r="AM31">
            <v>2011</v>
          </cell>
        </row>
        <row r="32">
          <cell r="O32" t="str">
            <v>Singapore</v>
          </cell>
          <cell r="P32">
            <v>71.213999999999999</v>
          </cell>
          <cell r="Q32">
            <v>74.106999999999999</v>
          </cell>
          <cell r="R32">
            <v>76.475999999999999</v>
          </cell>
          <cell r="S32">
            <v>68.971999999999994</v>
          </cell>
          <cell r="T32">
            <v>68.2</v>
          </cell>
          <cell r="U32">
            <v>68.063999999999993</v>
          </cell>
          <cell r="V32">
            <v>69.555999999999997</v>
          </cell>
          <cell r="W32">
            <v>68.866</v>
          </cell>
          <cell r="X32">
            <v>82.378</v>
          </cell>
          <cell r="Y32">
            <v>84.917000000000002</v>
          </cell>
          <cell r="Z32">
            <v>81.177999999999997</v>
          </cell>
          <cell r="AA32">
            <v>95.38</v>
          </cell>
          <cell r="AB32">
            <v>95.513999999999996</v>
          </cell>
          <cell r="AC32">
            <v>98.739000000000004</v>
          </cell>
          <cell r="AD32">
            <v>96.031000000000006</v>
          </cell>
          <cell r="AE32">
            <v>93.477000000000004</v>
          </cell>
          <cell r="AF32">
            <v>86.39</v>
          </cell>
          <cell r="AG32">
            <v>85.622</v>
          </cell>
          <cell r="AH32">
            <v>96.277000000000001</v>
          </cell>
          <cell r="AI32">
            <v>101.49</v>
          </cell>
          <cell r="AJ32">
            <v>99.326999999999998</v>
          </cell>
          <cell r="AK32">
            <v>105.175</v>
          </cell>
          <cell r="AL32">
            <v>111.017</v>
          </cell>
          <cell r="AM32">
            <v>2011</v>
          </cell>
        </row>
        <row r="33">
          <cell r="O33" t="str">
            <v>South Africa</v>
          </cell>
          <cell r="P33" t="str">
            <v>n/a</v>
          </cell>
          <cell r="Q33" t="str">
            <v>n/a</v>
          </cell>
          <cell r="R33" t="str">
            <v>n/a</v>
          </cell>
          <cell r="S33" t="str">
            <v>n/a</v>
          </cell>
          <cell r="T33" t="str">
            <v>n/a</v>
          </cell>
          <cell r="U33" t="str">
            <v>n/a</v>
          </cell>
          <cell r="V33" t="str">
            <v>n/a</v>
          </cell>
          <cell r="W33" t="str">
            <v>n/a</v>
          </cell>
          <cell r="X33" t="str">
            <v>n/a</v>
          </cell>
          <cell r="Y33" t="str">
            <v>n/a</v>
          </cell>
          <cell r="Z33">
            <v>43.317</v>
          </cell>
          <cell r="AA33">
            <v>43.488</v>
          </cell>
          <cell r="AB33">
            <v>36.948999999999998</v>
          </cell>
          <cell r="AC33">
            <v>36.908999999999999</v>
          </cell>
          <cell r="AD33">
            <v>35.884</v>
          </cell>
          <cell r="AE33">
            <v>34.652999999999999</v>
          </cell>
          <cell r="AF33">
            <v>32.631999999999998</v>
          </cell>
          <cell r="AG33">
            <v>28.312999999999999</v>
          </cell>
          <cell r="AH33">
            <v>27.827999999999999</v>
          </cell>
          <cell r="AI33">
            <v>31.344000000000001</v>
          </cell>
          <cell r="AJ33">
            <v>35.831000000000003</v>
          </cell>
          <cell r="AK33">
            <v>39.618000000000002</v>
          </cell>
          <cell r="AL33">
            <v>42.281999999999996</v>
          </cell>
          <cell r="AM33">
            <v>2012</v>
          </cell>
        </row>
        <row r="34">
          <cell r="O34" t="str">
            <v>Spain</v>
          </cell>
          <cell r="P34">
            <v>42.476999999999997</v>
          </cell>
          <cell r="Q34">
            <v>43.052</v>
          </cell>
          <cell r="R34">
            <v>45.386000000000003</v>
          </cell>
          <cell r="S34">
            <v>56.116</v>
          </cell>
          <cell r="T34">
            <v>58.637999999999998</v>
          </cell>
          <cell r="U34">
            <v>63.335000000000001</v>
          </cell>
          <cell r="V34">
            <v>67.484999999999999</v>
          </cell>
          <cell r="W34">
            <v>66.159000000000006</v>
          </cell>
          <cell r="X34">
            <v>64.165000000000006</v>
          </cell>
          <cell r="Y34">
            <v>62.417000000000002</v>
          </cell>
          <cell r="Z34">
            <v>59.378999999999998</v>
          </cell>
          <cell r="AA34">
            <v>55.591999999999999</v>
          </cell>
          <cell r="AB34">
            <v>52.579000000000001</v>
          </cell>
          <cell r="AC34">
            <v>48.786000000000001</v>
          </cell>
          <cell r="AD34">
            <v>46.255000000000003</v>
          </cell>
          <cell r="AE34">
            <v>43.164999999999999</v>
          </cell>
          <cell r="AF34">
            <v>39.679000000000002</v>
          </cell>
          <cell r="AG34">
            <v>36.301000000000002</v>
          </cell>
          <cell r="AH34">
            <v>40.171999999999997</v>
          </cell>
          <cell r="AI34">
            <v>53.917000000000002</v>
          </cell>
          <cell r="AJ34">
            <v>61.316000000000003</v>
          </cell>
          <cell r="AK34">
            <v>69.117000000000004</v>
          </cell>
          <cell r="AL34">
            <v>84.081999999999994</v>
          </cell>
          <cell r="AM34">
            <v>2012</v>
          </cell>
        </row>
        <row r="35">
          <cell r="O35" t="str">
            <v>Sweden</v>
          </cell>
          <cell r="P35" t="str">
            <v>n/a</v>
          </cell>
          <cell r="Q35" t="str">
            <v>n/a</v>
          </cell>
          <cell r="R35" t="str">
            <v>n/a</v>
          </cell>
          <cell r="S35">
            <v>69.893000000000001</v>
          </cell>
          <cell r="T35">
            <v>72.504999999999995</v>
          </cell>
          <cell r="U35">
            <v>72.581000000000003</v>
          </cell>
          <cell r="V35">
            <v>73.054000000000002</v>
          </cell>
          <cell r="W35">
            <v>71.867000000000004</v>
          </cell>
          <cell r="X35">
            <v>69.745000000000005</v>
          </cell>
          <cell r="Y35">
            <v>64.23</v>
          </cell>
          <cell r="Z35">
            <v>53.835999999999999</v>
          </cell>
          <cell r="AA35">
            <v>54.607999999999997</v>
          </cell>
          <cell r="AB35">
            <v>52.366999999999997</v>
          </cell>
          <cell r="AC35">
            <v>51.524000000000001</v>
          </cell>
          <cell r="AD35">
            <v>50.381</v>
          </cell>
          <cell r="AE35">
            <v>50.459000000000003</v>
          </cell>
          <cell r="AF35">
            <v>45.204999999999998</v>
          </cell>
          <cell r="AG35">
            <v>40.128999999999998</v>
          </cell>
          <cell r="AH35">
            <v>38.764000000000003</v>
          </cell>
          <cell r="AI35">
            <v>42.509</v>
          </cell>
          <cell r="AJ35">
            <v>39.396000000000001</v>
          </cell>
          <cell r="AK35">
            <v>38.344000000000001</v>
          </cell>
          <cell r="AL35">
            <v>38.020000000000003</v>
          </cell>
          <cell r="AM35">
            <v>2011</v>
          </cell>
        </row>
        <row r="36">
          <cell r="O36" t="str">
            <v>Switzerland</v>
          </cell>
          <cell r="P36">
            <v>37.332999999999998</v>
          </cell>
          <cell r="Q36">
            <v>38.905000000000001</v>
          </cell>
          <cell r="R36">
            <v>44.122999999999998</v>
          </cell>
          <cell r="S36">
            <v>48.512</v>
          </cell>
          <cell r="T36">
            <v>51.73</v>
          </cell>
          <cell r="U36">
            <v>55.05</v>
          </cell>
          <cell r="V36">
            <v>57.018999999999998</v>
          </cell>
          <cell r="W36">
            <v>59.143999999999998</v>
          </cell>
          <cell r="X36">
            <v>62.720999999999997</v>
          </cell>
          <cell r="Y36">
            <v>60.103999999999999</v>
          </cell>
          <cell r="Z36">
            <v>59.853999999999999</v>
          </cell>
          <cell r="AA36">
            <v>59.454999999999998</v>
          </cell>
          <cell r="AB36">
            <v>66.302999999999997</v>
          </cell>
          <cell r="AC36">
            <v>65.811999999999998</v>
          </cell>
          <cell r="AD36">
            <v>69.986000000000004</v>
          </cell>
          <cell r="AE36">
            <v>70.138999999999996</v>
          </cell>
          <cell r="AF36">
            <v>62.356999999999999</v>
          </cell>
          <cell r="AG36">
            <v>55.59</v>
          </cell>
          <cell r="AH36">
            <v>50.459000000000003</v>
          </cell>
          <cell r="AI36">
            <v>49.789000000000001</v>
          </cell>
          <cell r="AJ36">
            <v>48.764000000000003</v>
          </cell>
          <cell r="AK36">
            <v>49.003</v>
          </cell>
          <cell r="AL36">
            <v>49.098999999999997</v>
          </cell>
          <cell r="AM36">
            <v>2010</v>
          </cell>
        </row>
        <row r="37">
          <cell r="O37" t="str">
            <v>Thailand</v>
          </cell>
          <cell r="P37" t="str">
            <v>n/a</v>
          </cell>
          <cell r="Q37" t="str">
            <v>n/a</v>
          </cell>
          <cell r="R37" t="str">
            <v>n/a</v>
          </cell>
          <cell r="S37" t="str">
            <v>n/a</v>
          </cell>
          <cell r="T37" t="str">
            <v>n/a</v>
          </cell>
          <cell r="U37" t="str">
            <v>n/a</v>
          </cell>
          <cell r="V37">
            <v>15.193</v>
          </cell>
          <cell r="W37">
            <v>40.454999999999998</v>
          </cell>
          <cell r="X37">
            <v>49.881</v>
          </cell>
          <cell r="Y37">
            <v>56.585000000000001</v>
          </cell>
          <cell r="Z37">
            <v>57.826000000000001</v>
          </cell>
          <cell r="AA37">
            <v>57.521999999999998</v>
          </cell>
          <cell r="AB37">
            <v>55.052</v>
          </cell>
          <cell r="AC37">
            <v>50.689</v>
          </cell>
          <cell r="AD37">
            <v>49.462000000000003</v>
          </cell>
          <cell r="AE37">
            <v>47.360999999999997</v>
          </cell>
          <cell r="AF37">
            <v>41.991999999999997</v>
          </cell>
          <cell r="AG37">
            <v>38.347000000000001</v>
          </cell>
          <cell r="AH37">
            <v>37.267000000000003</v>
          </cell>
          <cell r="AI37">
            <v>45.216999999999999</v>
          </cell>
          <cell r="AJ37">
            <v>42.643999999999998</v>
          </cell>
          <cell r="AK37">
            <v>41.692</v>
          </cell>
          <cell r="AL37">
            <v>44.252000000000002</v>
          </cell>
          <cell r="AM37">
            <v>2012</v>
          </cell>
        </row>
        <row r="38">
          <cell r="O38" t="str">
            <v>Turkey</v>
          </cell>
          <cell r="P38" t="str">
            <v>n/a</v>
          </cell>
          <cell r="Q38" t="str">
            <v>n/a</v>
          </cell>
          <cell r="R38" t="str">
            <v>n/a</v>
          </cell>
          <cell r="S38" t="str">
            <v>n/a</v>
          </cell>
          <cell r="T38" t="str">
            <v>n/a</v>
          </cell>
          <cell r="U38" t="str">
            <v>n/a</v>
          </cell>
          <cell r="V38" t="str">
            <v>n/a</v>
          </cell>
          <cell r="W38" t="str">
            <v>n/a</v>
          </cell>
          <cell r="X38" t="str">
            <v>n/a</v>
          </cell>
          <cell r="Y38" t="str">
            <v>n/a</v>
          </cell>
          <cell r="Z38">
            <v>51.561</v>
          </cell>
          <cell r="AA38">
            <v>77.936000000000007</v>
          </cell>
          <cell r="AB38">
            <v>74</v>
          </cell>
          <cell r="AC38">
            <v>67.697999999999993</v>
          </cell>
          <cell r="AD38">
            <v>59.612000000000002</v>
          </cell>
          <cell r="AE38">
            <v>52.71</v>
          </cell>
          <cell r="AF38">
            <v>46.524000000000001</v>
          </cell>
          <cell r="AG38">
            <v>39.92</v>
          </cell>
          <cell r="AH38">
            <v>40.018999999999998</v>
          </cell>
          <cell r="AI38">
            <v>46.122</v>
          </cell>
          <cell r="AJ38">
            <v>42.411000000000001</v>
          </cell>
          <cell r="AK38">
            <v>39.243000000000002</v>
          </cell>
          <cell r="AL38">
            <v>36.383000000000003</v>
          </cell>
          <cell r="AM38">
            <v>2011</v>
          </cell>
        </row>
        <row r="39">
          <cell r="O39" t="str">
            <v>United Kingdom</v>
          </cell>
          <cell r="P39">
            <v>32.365000000000002</v>
          </cell>
          <cell r="Q39">
            <v>31.050999999999998</v>
          </cell>
          <cell r="R39">
            <v>32.499000000000002</v>
          </cell>
          <cell r="S39">
            <v>37.564999999999998</v>
          </cell>
          <cell r="T39">
            <v>42.564</v>
          </cell>
          <cell r="U39">
            <v>45.768999999999998</v>
          </cell>
          <cell r="V39">
            <v>47.816000000000003</v>
          </cell>
          <cell r="W39">
            <v>48.933</v>
          </cell>
          <cell r="X39">
            <v>46.09</v>
          </cell>
          <cell r="Y39">
            <v>43.625999999999998</v>
          </cell>
          <cell r="Z39">
            <v>40.92</v>
          </cell>
          <cell r="AA39">
            <v>37.774000000000001</v>
          </cell>
          <cell r="AB39">
            <v>37.478999999999999</v>
          </cell>
          <cell r="AC39">
            <v>38.655999999999999</v>
          </cell>
          <cell r="AD39">
            <v>40.337000000000003</v>
          </cell>
          <cell r="AE39">
            <v>41.792000000000002</v>
          </cell>
          <cell r="AF39">
            <v>42.97</v>
          </cell>
          <cell r="AG39">
            <v>43.709000000000003</v>
          </cell>
          <cell r="AH39">
            <v>52.213000000000001</v>
          </cell>
          <cell r="AI39">
            <v>68.054000000000002</v>
          </cell>
          <cell r="AJ39">
            <v>79.435000000000002</v>
          </cell>
          <cell r="AK39">
            <v>85.436999999999998</v>
          </cell>
          <cell r="AL39">
            <v>90.313999999999993</v>
          </cell>
          <cell r="AM39">
            <v>2012</v>
          </cell>
        </row>
        <row r="40">
          <cell r="O40" t="str">
            <v>United States</v>
          </cell>
          <cell r="P40">
            <v>63.9</v>
          </cell>
          <cell r="Q40">
            <v>68.384</v>
          </cell>
          <cell r="R40">
            <v>70.736000000000004</v>
          </cell>
          <cell r="S40">
            <v>72.417000000000002</v>
          </cell>
          <cell r="T40">
            <v>71.582999999999998</v>
          </cell>
          <cell r="U40">
            <v>71.114999999999995</v>
          </cell>
          <cell r="V40">
            <v>70.299000000000007</v>
          </cell>
          <cell r="W40">
            <v>67.795000000000002</v>
          </cell>
          <cell r="X40">
            <v>64.572999999999993</v>
          </cell>
          <cell r="Y40">
            <v>60.843000000000004</v>
          </cell>
          <cell r="Z40">
            <v>54.835000000000001</v>
          </cell>
          <cell r="AA40">
            <v>54.747</v>
          </cell>
          <cell r="AB40">
            <v>57.118000000000002</v>
          </cell>
          <cell r="AC40">
            <v>60.418999999999997</v>
          </cell>
          <cell r="AD40">
            <v>67.766000000000005</v>
          </cell>
          <cell r="AE40">
            <v>67.361000000000004</v>
          </cell>
          <cell r="AF40">
            <v>66.063999999999993</v>
          </cell>
          <cell r="AG40">
            <v>66.495000000000005</v>
          </cell>
          <cell r="AH40">
            <v>75.549000000000007</v>
          </cell>
          <cell r="AI40">
            <v>89.066999999999993</v>
          </cell>
          <cell r="AJ40">
            <v>98.192999999999998</v>
          </cell>
          <cell r="AK40">
            <v>102.53100000000001</v>
          </cell>
          <cell r="AL40">
            <v>106.52500000000001</v>
          </cell>
          <cell r="AM40">
            <v>2012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ivate"/>
      <sheetName val="WEBSTATS_TOTAL_CREDIT_DATAFLOW-"/>
    </sheetNames>
    <sheetDataSet>
      <sheetData sheetId="0">
        <row r="3">
          <cell r="A3" t="str">
            <v>Argentina</v>
          </cell>
          <cell r="B3" t="str">
            <v>EMLA</v>
          </cell>
          <cell r="C3" t="str">
            <v>Argentina</v>
          </cell>
          <cell r="S3">
            <v>2.7</v>
          </cell>
          <cell r="T3">
            <v>4</v>
          </cell>
          <cell r="U3">
            <v>6</v>
          </cell>
          <cell r="V3">
            <v>10.4</v>
          </cell>
          <cell r="W3">
            <v>3.5</v>
          </cell>
          <cell r="X3">
            <v>8</v>
          </cell>
          <cell r="Y3">
            <v>11</v>
          </cell>
          <cell r="Z3">
            <v>12.8</v>
          </cell>
          <cell r="AA3">
            <v>7</v>
          </cell>
          <cell r="AB3">
            <v>7.7</v>
          </cell>
          <cell r="AC3">
            <v>9.3000000000000007</v>
          </cell>
          <cell r="AD3">
            <v>11.5</v>
          </cell>
          <cell r="AE3">
            <v>6.3</v>
          </cell>
          <cell r="AF3">
            <v>7.1</v>
          </cell>
          <cell r="AG3">
            <v>9.4</v>
          </cell>
          <cell r="AH3">
            <v>13.8</v>
          </cell>
          <cell r="AI3">
            <v>3.8</v>
          </cell>
          <cell r="AJ3">
            <v>5.5</v>
          </cell>
          <cell r="AK3">
            <v>8.9</v>
          </cell>
          <cell r="AL3">
            <v>11.7</v>
          </cell>
          <cell r="AM3">
            <v>0.6</v>
          </cell>
          <cell r="AN3">
            <v>2.6</v>
          </cell>
          <cell r="AO3">
            <v>9.6</v>
          </cell>
          <cell r="AP3">
            <v>28.9</v>
          </cell>
          <cell r="AQ3">
            <v>9.4</v>
          </cell>
          <cell r="AR3">
            <v>12.8</v>
          </cell>
          <cell r="AS3">
            <v>15.8</v>
          </cell>
          <cell r="AT3">
            <v>18.100000000000001</v>
          </cell>
          <cell r="AU3">
            <v>11.6</v>
          </cell>
          <cell r="AV3">
            <v>13.8</v>
          </cell>
          <cell r="AW3">
            <v>14.5</v>
          </cell>
          <cell r="AX3">
            <v>16.600000000000001</v>
          </cell>
          <cell r="AY3">
            <v>14.2</v>
          </cell>
          <cell r="AZ3">
            <v>16</v>
          </cell>
          <cell r="BA3">
            <v>17.2</v>
          </cell>
          <cell r="BB3">
            <v>18.600000000000001</v>
          </cell>
          <cell r="BC3">
            <v>19.8</v>
          </cell>
          <cell r="BD3">
            <v>19.7</v>
          </cell>
          <cell r="BE3">
            <v>20.100000000000001</v>
          </cell>
          <cell r="BF3">
            <v>21.9</v>
          </cell>
          <cell r="BG3">
            <v>20.6</v>
          </cell>
          <cell r="BH3">
            <v>22.1</v>
          </cell>
          <cell r="BI3">
            <v>22.9</v>
          </cell>
          <cell r="BJ3">
            <v>23.6</v>
          </cell>
          <cell r="BK3">
            <v>23</v>
          </cell>
          <cell r="BL3">
            <v>23.6</v>
          </cell>
          <cell r="BM3">
            <v>23.1</v>
          </cell>
          <cell r="BN3">
            <v>24.1</v>
          </cell>
          <cell r="BO3">
            <v>22.8</v>
          </cell>
          <cell r="BP3">
            <v>23.5</v>
          </cell>
          <cell r="BQ3">
            <v>24</v>
          </cell>
          <cell r="BR3">
            <v>25</v>
          </cell>
          <cell r="BS3">
            <v>24.1</v>
          </cell>
          <cell r="BT3">
            <v>25.4</v>
          </cell>
          <cell r="BU3">
            <v>26.5</v>
          </cell>
          <cell r="BV3">
            <v>27.9</v>
          </cell>
          <cell r="BW3">
            <v>27.9</v>
          </cell>
          <cell r="BX3">
            <v>28.6</v>
          </cell>
          <cell r="BY3">
            <v>29.6</v>
          </cell>
          <cell r="BZ3">
            <v>30.2</v>
          </cell>
          <cell r="CA3">
            <v>31.5</v>
          </cell>
          <cell r="CB3">
            <v>31.3</v>
          </cell>
          <cell r="CC3">
            <v>30.3</v>
          </cell>
          <cell r="CD3">
            <v>30.2</v>
          </cell>
          <cell r="CE3">
            <v>29</v>
          </cell>
          <cell r="CF3">
            <v>28.5</v>
          </cell>
          <cell r="CG3">
            <v>28.4</v>
          </cell>
          <cell r="CH3">
            <v>27.7</v>
          </cell>
          <cell r="CI3">
            <v>28</v>
          </cell>
          <cell r="CJ3">
            <v>29</v>
          </cell>
          <cell r="CK3">
            <v>27.4</v>
          </cell>
          <cell r="CL3">
            <v>25.7</v>
          </cell>
          <cell r="CM3">
            <v>33.5</v>
          </cell>
          <cell r="CN3">
            <v>37.700000000000003</v>
          </cell>
          <cell r="CO3">
            <v>33.700000000000003</v>
          </cell>
          <cell r="CP3">
            <v>30.1</v>
          </cell>
          <cell r="CQ3">
            <v>22.6</v>
          </cell>
          <cell r="CR3">
            <v>20.100000000000001</v>
          </cell>
          <cell r="CS3">
            <v>18</v>
          </cell>
          <cell r="CT3">
            <v>17.7</v>
          </cell>
          <cell r="CU3">
            <v>14.4</v>
          </cell>
          <cell r="CV3">
            <v>14.8</v>
          </cell>
          <cell r="CW3">
            <v>14.9</v>
          </cell>
          <cell r="CX3">
            <v>15.6</v>
          </cell>
          <cell r="CY3">
            <v>13</v>
          </cell>
          <cell r="CZ3">
            <v>13.7</v>
          </cell>
          <cell r="DA3">
            <v>15.1</v>
          </cell>
          <cell r="DB3">
            <v>16.100000000000001</v>
          </cell>
          <cell r="DC3">
            <v>13.5</v>
          </cell>
          <cell r="DD3">
            <v>14.3</v>
          </cell>
          <cell r="DE3">
            <v>15</v>
          </cell>
          <cell r="DF3">
            <v>16.3</v>
          </cell>
          <cell r="DG3">
            <v>13.9</v>
          </cell>
          <cell r="DH3">
            <v>14.9</v>
          </cell>
          <cell r="DI3">
            <v>17.399999999999999</v>
          </cell>
          <cell r="DJ3">
            <v>18.600000000000001</v>
          </cell>
          <cell r="DK3">
            <v>15.5</v>
          </cell>
          <cell r="DL3">
            <v>16.399999999999999</v>
          </cell>
          <cell r="DM3">
            <v>17</v>
          </cell>
          <cell r="DN3">
            <v>16.8</v>
          </cell>
          <cell r="DO3">
            <v>15.2</v>
          </cell>
          <cell r="DP3">
            <v>15.2</v>
          </cell>
          <cell r="DQ3">
            <v>15</v>
          </cell>
          <cell r="DR3">
            <v>15.4</v>
          </cell>
          <cell r="DS3">
            <v>12.8</v>
          </cell>
          <cell r="DT3">
            <v>13.5</v>
          </cell>
          <cell r="DU3">
            <v>14.5</v>
          </cell>
          <cell r="DV3">
            <v>16.399999999999999</v>
          </cell>
          <cell r="DW3">
            <v>13.8</v>
          </cell>
          <cell r="DX3">
            <v>15.2</v>
          </cell>
          <cell r="DY3">
            <v>17</v>
          </cell>
          <cell r="DZ3">
            <v>18.3</v>
          </cell>
          <cell r="EA3">
            <v>16.2</v>
          </cell>
          <cell r="EB3">
            <v>17.3</v>
          </cell>
          <cell r="EC3">
            <v>18.3</v>
          </cell>
        </row>
        <row r="4">
          <cell r="A4" t="str">
            <v>Australia</v>
          </cell>
          <cell r="B4" t="str">
            <v>ADV</v>
          </cell>
          <cell r="C4" t="str">
            <v>Australia</v>
          </cell>
          <cell r="D4">
            <v>42.3</v>
          </cell>
          <cell r="E4">
            <v>43.5</v>
          </cell>
          <cell r="F4">
            <v>45.1</v>
          </cell>
          <cell r="G4">
            <v>40.700000000000003</v>
          </cell>
          <cell r="H4">
            <v>43.2</v>
          </cell>
          <cell r="I4">
            <v>44.9</v>
          </cell>
          <cell r="J4">
            <v>46.7</v>
          </cell>
          <cell r="K4">
            <v>43.7</v>
          </cell>
          <cell r="L4">
            <v>45.9</v>
          </cell>
          <cell r="M4">
            <v>47.6</v>
          </cell>
          <cell r="N4">
            <v>49</v>
          </cell>
          <cell r="O4">
            <v>47.2</v>
          </cell>
          <cell r="P4">
            <v>48.8</v>
          </cell>
          <cell r="Q4">
            <v>49.5</v>
          </cell>
          <cell r="R4">
            <v>51.1</v>
          </cell>
          <cell r="S4">
            <v>46.5</v>
          </cell>
          <cell r="T4">
            <v>48.1</v>
          </cell>
          <cell r="U4">
            <v>49.6</v>
          </cell>
          <cell r="V4">
            <v>51.5</v>
          </cell>
          <cell r="W4">
            <v>48</v>
          </cell>
          <cell r="X4">
            <v>50.7</v>
          </cell>
          <cell r="Y4">
            <v>52.9</v>
          </cell>
          <cell r="Z4">
            <v>55.5</v>
          </cell>
          <cell r="AA4">
            <v>52.7</v>
          </cell>
          <cell r="AB4">
            <v>56.4</v>
          </cell>
          <cell r="AC4">
            <v>59.9</v>
          </cell>
          <cell r="AD4">
            <v>62.3</v>
          </cell>
          <cell r="AE4">
            <v>56.8</v>
          </cell>
          <cell r="AF4">
            <v>60</v>
          </cell>
          <cell r="AG4">
            <v>62.3</v>
          </cell>
          <cell r="AH4">
            <v>65.599999999999994</v>
          </cell>
          <cell r="AI4">
            <v>61</v>
          </cell>
          <cell r="AJ4">
            <v>113.4</v>
          </cell>
          <cell r="AK4">
            <v>115.2</v>
          </cell>
          <cell r="AL4">
            <v>118.2</v>
          </cell>
          <cell r="AM4">
            <v>110</v>
          </cell>
          <cell r="AN4">
            <v>116.1</v>
          </cell>
          <cell r="AO4">
            <v>117.8</v>
          </cell>
          <cell r="AP4">
            <v>120.1</v>
          </cell>
          <cell r="AQ4">
            <v>116.8</v>
          </cell>
          <cell r="AR4">
            <v>118.8</v>
          </cell>
          <cell r="AS4">
            <v>119.3</v>
          </cell>
          <cell r="AT4">
            <v>121.3</v>
          </cell>
          <cell r="AU4">
            <v>122.6</v>
          </cell>
          <cell r="AV4">
            <v>121.6</v>
          </cell>
          <cell r="AW4">
            <v>119.5</v>
          </cell>
          <cell r="AX4">
            <v>119.6</v>
          </cell>
          <cell r="AY4">
            <v>115.5</v>
          </cell>
          <cell r="AZ4">
            <v>116.7</v>
          </cell>
          <cell r="BA4">
            <v>118.7</v>
          </cell>
          <cell r="BB4">
            <v>117.7</v>
          </cell>
          <cell r="BC4">
            <v>111.5</v>
          </cell>
          <cell r="BD4">
            <v>110.8</v>
          </cell>
          <cell r="BE4">
            <v>111.9</v>
          </cell>
          <cell r="BF4">
            <v>112</v>
          </cell>
          <cell r="BG4">
            <v>106</v>
          </cell>
          <cell r="BH4">
            <v>108.3</v>
          </cell>
          <cell r="BI4">
            <v>110.2</v>
          </cell>
          <cell r="BJ4">
            <v>112</v>
          </cell>
          <cell r="BK4">
            <v>107.1</v>
          </cell>
          <cell r="BL4">
            <v>109.3</v>
          </cell>
          <cell r="BM4">
            <v>110.4</v>
          </cell>
          <cell r="BN4">
            <v>113.6</v>
          </cell>
          <cell r="BO4">
            <v>109.1</v>
          </cell>
          <cell r="BP4">
            <v>111.5</v>
          </cell>
          <cell r="BQ4">
            <v>112.2</v>
          </cell>
          <cell r="BR4">
            <v>114.9</v>
          </cell>
          <cell r="BS4">
            <v>109.9</v>
          </cell>
          <cell r="BT4">
            <v>113</v>
          </cell>
          <cell r="BU4">
            <v>115.6</v>
          </cell>
          <cell r="BV4">
            <v>120.4</v>
          </cell>
          <cell r="BW4">
            <v>116.2</v>
          </cell>
          <cell r="BX4">
            <v>120.3</v>
          </cell>
          <cell r="BY4">
            <v>122.9</v>
          </cell>
          <cell r="BZ4">
            <v>125.8</v>
          </cell>
          <cell r="CA4">
            <v>121.6</v>
          </cell>
          <cell r="CB4">
            <v>122.5</v>
          </cell>
          <cell r="CC4">
            <v>125.2</v>
          </cell>
          <cell r="CD4">
            <v>128.9</v>
          </cell>
          <cell r="CE4">
            <v>123.8</v>
          </cell>
          <cell r="CF4">
            <v>128.80000000000001</v>
          </cell>
          <cell r="CG4">
            <v>132.5</v>
          </cell>
          <cell r="CH4">
            <v>137.6</v>
          </cell>
          <cell r="CI4">
            <v>134.5</v>
          </cell>
          <cell r="CJ4">
            <v>134.6</v>
          </cell>
          <cell r="CK4">
            <v>137.80000000000001</v>
          </cell>
          <cell r="CL4">
            <v>139</v>
          </cell>
          <cell r="CM4">
            <v>132.19999999999999</v>
          </cell>
          <cell r="CN4">
            <v>137.80000000000001</v>
          </cell>
          <cell r="CO4">
            <v>142.5</v>
          </cell>
          <cell r="CP4">
            <v>145.4</v>
          </cell>
          <cell r="CQ4">
            <v>138.4</v>
          </cell>
          <cell r="CR4">
            <v>142.6</v>
          </cell>
          <cell r="CS4">
            <v>146.5</v>
          </cell>
          <cell r="CT4">
            <v>151.30000000000001</v>
          </cell>
          <cell r="CU4">
            <v>143.69999999999999</v>
          </cell>
          <cell r="CV4">
            <v>148.5</v>
          </cell>
          <cell r="CW4">
            <v>152.4</v>
          </cell>
          <cell r="CX4">
            <v>157.80000000000001</v>
          </cell>
          <cell r="CY4">
            <v>149.5</v>
          </cell>
          <cell r="CZ4">
            <v>155.80000000000001</v>
          </cell>
          <cell r="DA4">
            <v>161.80000000000001</v>
          </cell>
          <cell r="DB4">
            <v>167.8</v>
          </cell>
          <cell r="DC4">
            <v>159.4</v>
          </cell>
          <cell r="DD4">
            <v>165.4</v>
          </cell>
          <cell r="DE4">
            <v>171.6</v>
          </cell>
          <cell r="DF4">
            <v>177.1</v>
          </cell>
          <cell r="DG4">
            <v>167.1</v>
          </cell>
          <cell r="DH4">
            <v>173.7</v>
          </cell>
          <cell r="DI4">
            <v>181.2</v>
          </cell>
          <cell r="DJ4">
            <v>186.5</v>
          </cell>
          <cell r="DK4">
            <v>174.9</v>
          </cell>
          <cell r="DL4">
            <v>178.7</v>
          </cell>
          <cell r="DM4">
            <v>183.7</v>
          </cell>
          <cell r="DN4">
            <v>188</v>
          </cell>
          <cell r="DO4">
            <v>185.3</v>
          </cell>
          <cell r="DP4">
            <v>184.7</v>
          </cell>
          <cell r="DQ4">
            <v>185.5</v>
          </cell>
          <cell r="DR4">
            <v>187.1</v>
          </cell>
          <cell r="DS4">
            <v>174.4</v>
          </cell>
          <cell r="DT4">
            <v>176.9</v>
          </cell>
          <cell r="DU4">
            <v>178.3</v>
          </cell>
          <cell r="DV4">
            <v>179.1</v>
          </cell>
          <cell r="DW4">
            <v>170.4</v>
          </cell>
          <cell r="DX4">
            <v>172.2</v>
          </cell>
          <cell r="DY4">
            <v>176.2</v>
          </cell>
          <cell r="DZ4">
            <v>178.1</v>
          </cell>
          <cell r="EA4">
            <v>174.7</v>
          </cell>
          <cell r="EB4">
            <v>177.5</v>
          </cell>
          <cell r="EC4">
            <v>179.6</v>
          </cell>
        </row>
        <row r="5">
          <cell r="A5" t="str">
            <v>Austria</v>
          </cell>
          <cell r="B5" t="str">
            <v>ADV</v>
          </cell>
          <cell r="C5" t="str">
            <v>Austria</v>
          </cell>
          <cell r="D5">
            <v>70.2</v>
          </cell>
          <cell r="E5">
            <v>72.7</v>
          </cell>
          <cell r="F5">
            <v>74.7</v>
          </cell>
          <cell r="G5">
            <v>71.7</v>
          </cell>
          <cell r="H5">
            <v>63.9</v>
          </cell>
          <cell r="I5">
            <v>65.099999999999994</v>
          </cell>
          <cell r="J5">
            <v>67.3</v>
          </cell>
          <cell r="K5">
            <v>63.5</v>
          </cell>
          <cell r="L5">
            <v>64.7</v>
          </cell>
          <cell r="M5">
            <v>65.5</v>
          </cell>
          <cell r="N5">
            <v>66.599999999999994</v>
          </cell>
          <cell r="O5">
            <v>61.9</v>
          </cell>
          <cell r="P5">
            <v>62.9</v>
          </cell>
          <cell r="Q5">
            <v>63.6</v>
          </cell>
          <cell r="R5">
            <v>65.099999999999994</v>
          </cell>
          <cell r="S5">
            <v>61.3</v>
          </cell>
          <cell r="T5">
            <v>62.9</v>
          </cell>
          <cell r="U5">
            <v>64.099999999999994</v>
          </cell>
          <cell r="V5">
            <v>67.099999999999994</v>
          </cell>
          <cell r="W5">
            <v>63.5</v>
          </cell>
          <cell r="X5">
            <v>65</v>
          </cell>
          <cell r="Y5">
            <v>66.2</v>
          </cell>
          <cell r="Z5">
            <v>68.2</v>
          </cell>
          <cell r="AA5">
            <v>64</v>
          </cell>
          <cell r="AB5">
            <v>65.400000000000006</v>
          </cell>
          <cell r="AC5">
            <v>66.5</v>
          </cell>
          <cell r="AD5">
            <v>69.5</v>
          </cell>
          <cell r="AE5">
            <v>66.3</v>
          </cell>
          <cell r="AF5">
            <v>67.599999999999994</v>
          </cell>
          <cell r="AG5">
            <v>68.900000000000006</v>
          </cell>
          <cell r="AH5">
            <v>71.5</v>
          </cell>
          <cell r="AI5">
            <v>66.8</v>
          </cell>
          <cell r="AJ5">
            <v>69.099999999999994</v>
          </cell>
          <cell r="AK5">
            <v>70.400000000000006</v>
          </cell>
          <cell r="AL5">
            <v>73.2</v>
          </cell>
          <cell r="AM5">
            <v>68</v>
          </cell>
          <cell r="AN5">
            <v>70.599999999999994</v>
          </cell>
          <cell r="AO5">
            <v>73.2</v>
          </cell>
          <cell r="AP5">
            <v>75.8</v>
          </cell>
          <cell r="AQ5">
            <v>71.2</v>
          </cell>
          <cell r="AR5">
            <v>74</v>
          </cell>
          <cell r="AS5">
            <v>75.8</v>
          </cell>
          <cell r="AT5">
            <v>78.599999999999994</v>
          </cell>
          <cell r="AU5">
            <v>73.8</v>
          </cell>
          <cell r="AV5">
            <v>76.400000000000006</v>
          </cell>
          <cell r="AW5">
            <v>77.3</v>
          </cell>
          <cell r="AX5">
            <v>79.8</v>
          </cell>
          <cell r="AY5">
            <v>75.599999999999994</v>
          </cell>
          <cell r="AZ5">
            <v>77.8</v>
          </cell>
          <cell r="BA5">
            <v>79.400000000000006</v>
          </cell>
          <cell r="BB5">
            <v>81.2</v>
          </cell>
          <cell r="BC5">
            <v>78.7</v>
          </cell>
          <cell r="BD5">
            <v>79.900000000000006</v>
          </cell>
          <cell r="BE5">
            <v>80.3</v>
          </cell>
          <cell r="BF5">
            <v>81.8</v>
          </cell>
          <cell r="BG5">
            <v>77.5</v>
          </cell>
          <cell r="BH5">
            <v>79.2</v>
          </cell>
          <cell r="BI5">
            <v>79.8</v>
          </cell>
          <cell r="BJ5">
            <v>81.5</v>
          </cell>
          <cell r="BK5">
            <v>77.2</v>
          </cell>
          <cell r="BL5">
            <v>78.900000000000006</v>
          </cell>
          <cell r="BM5">
            <v>80</v>
          </cell>
          <cell r="BN5">
            <v>102.7</v>
          </cell>
          <cell r="BO5">
            <v>97.3</v>
          </cell>
          <cell r="BP5">
            <v>100.9</v>
          </cell>
          <cell r="BQ5">
            <v>103.6</v>
          </cell>
          <cell r="BR5">
            <v>104.8</v>
          </cell>
          <cell r="BS5">
            <v>102.7</v>
          </cell>
          <cell r="BT5">
            <v>106.9</v>
          </cell>
          <cell r="BU5">
            <v>109.7</v>
          </cell>
          <cell r="BV5">
            <v>111.1</v>
          </cell>
          <cell r="BW5">
            <v>105.1</v>
          </cell>
          <cell r="BX5">
            <v>107.8</v>
          </cell>
          <cell r="BY5">
            <v>109.3</v>
          </cell>
          <cell r="BZ5">
            <v>111.6</v>
          </cell>
          <cell r="CA5">
            <v>107.6</v>
          </cell>
          <cell r="CB5">
            <v>109.5</v>
          </cell>
          <cell r="CC5">
            <v>114.1</v>
          </cell>
          <cell r="CD5">
            <v>117.9</v>
          </cell>
          <cell r="CE5">
            <v>113.7</v>
          </cell>
          <cell r="CF5">
            <v>117.8</v>
          </cell>
          <cell r="CG5">
            <v>124.5</v>
          </cell>
          <cell r="CH5">
            <v>125</v>
          </cell>
          <cell r="CI5">
            <v>121.9</v>
          </cell>
          <cell r="CJ5">
            <v>122.9</v>
          </cell>
          <cell r="CK5">
            <v>124.7</v>
          </cell>
          <cell r="CL5">
            <v>127.2</v>
          </cell>
          <cell r="CM5">
            <v>123.4</v>
          </cell>
          <cell r="CN5">
            <v>124.7</v>
          </cell>
          <cell r="CO5">
            <v>125.9</v>
          </cell>
          <cell r="CP5">
            <v>126.8</v>
          </cell>
          <cell r="CQ5">
            <v>124.3</v>
          </cell>
          <cell r="CR5">
            <v>125.1</v>
          </cell>
          <cell r="CS5">
            <v>125.8</v>
          </cell>
          <cell r="CT5">
            <v>128.9</v>
          </cell>
          <cell r="CU5">
            <v>124.4</v>
          </cell>
          <cell r="CV5">
            <v>126.4</v>
          </cell>
          <cell r="CW5">
            <v>127.4</v>
          </cell>
          <cell r="CX5">
            <v>128.1</v>
          </cell>
          <cell r="CY5">
            <v>123.8</v>
          </cell>
          <cell r="CZ5">
            <v>128.4</v>
          </cell>
          <cell r="DA5">
            <v>131.19999999999999</v>
          </cell>
          <cell r="DB5">
            <v>132.30000000000001</v>
          </cell>
          <cell r="DC5">
            <v>139.4</v>
          </cell>
          <cell r="DD5">
            <v>141.69999999999999</v>
          </cell>
          <cell r="DE5">
            <v>144.30000000000001</v>
          </cell>
          <cell r="DF5">
            <v>144.4</v>
          </cell>
          <cell r="DG5">
            <v>137.69999999999999</v>
          </cell>
          <cell r="DH5">
            <v>143.1</v>
          </cell>
          <cell r="DI5">
            <v>146.69999999999999</v>
          </cell>
          <cell r="DJ5">
            <v>151.80000000000001</v>
          </cell>
          <cell r="DK5">
            <v>150.4</v>
          </cell>
          <cell r="DL5">
            <v>151.6</v>
          </cell>
          <cell r="DM5">
            <v>153.19999999999999</v>
          </cell>
          <cell r="DN5">
            <v>156.5</v>
          </cell>
          <cell r="DO5">
            <v>158</v>
          </cell>
          <cell r="DP5">
            <v>156.9</v>
          </cell>
          <cell r="DQ5">
            <v>157.1</v>
          </cell>
          <cell r="DR5">
            <v>158.4</v>
          </cell>
          <cell r="DS5">
            <v>155.19999999999999</v>
          </cell>
          <cell r="DT5">
            <v>158.30000000000001</v>
          </cell>
          <cell r="DU5">
            <v>161</v>
          </cell>
          <cell r="DV5">
            <v>164.4</v>
          </cell>
          <cell r="DW5">
            <v>156.19999999999999</v>
          </cell>
          <cell r="DX5">
            <v>158.19999999999999</v>
          </cell>
          <cell r="DY5">
            <v>159.30000000000001</v>
          </cell>
          <cell r="DZ5">
            <v>160.69999999999999</v>
          </cell>
          <cell r="EA5">
            <v>156.4</v>
          </cell>
          <cell r="EB5">
            <v>158.6</v>
          </cell>
          <cell r="EC5">
            <v>159.4</v>
          </cell>
        </row>
        <row r="6">
          <cell r="A6" t="str">
            <v>Belgium</v>
          </cell>
          <cell r="B6" t="str">
            <v>ADV</v>
          </cell>
          <cell r="C6" t="str">
            <v>Belgium</v>
          </cell>
          <cell r="D6">
            <v>59.4</v>
          </cell>
          <cell r="E6">
            <v>59.5</v>
          </cell>
          <cell r="F6">
            <v>83.7</v>
          </cell>
          <cell r="G6">
            <v>80.400000000000006</v>
          </cell>
          <cell r="H6">
            <v>81.400000000000006</v>
          </cell>
          <cell r="I6">
            <v>82.1</v>
          </cell>
          <cell r="J6">
            <v>86.9</v>
          </cell>
          <cell r="K6">
            <v>81.099999999999994</v>
          </cell>
          <cell r="L6">
            <v>81.599999999999994</v>
          </cell>
          <cell r="M6">
            <v>80.900000000000006</v>
          </cell>
          <cell r="N6">
            <v>85.5</v>
          </cell>
          <cell r="O6">
            <v>80.8</v>
          </cell>
          <cell r="P6">
            <v>80.8</v>
          </cell>
          <cell r="Q6">
            <v>81.400000000000006</v>
          </cell>
          <cell r="R6">
            <v>83.6</v>
          </cell>
          <cell r="S6">
            <v>77.099999999999994</v>
          </cell>
          <cell r="T6">
            <v>78</v>
          </cell>
          <cell r="U6">
            <v>77.900000000000006</v>
          </cell>
          <cell r="V6">
            <v>79.900000000000006</v>
          </cell>
          <cell r="W6">
            <v>75.099999999999994</v>
          </cell>
          <cell r="X6">
            <v>76.3</v>
          </cell>
          <cell r="Y6">
            <v>75.8</v>
          </cell>
          <cell r="Z6">
            <v>77.099999999999994</v>
          </cell>
          <cell r="AA6">
            <v>74.099999999999994</v>
          </cell>
          <cell r="AB6">
            <v>75.3</v>
          </cell>
          <cell r="AC6">
            <v>75</v>
          </cell>
          <cell r="AD6">
            <v>76.099999999999994</v>
          </cell>
          <cell r="AE6">
            <v>74.2</v>
          </cell>
          <cell r="AF6">
            <v>77.099999999999994</v>
          </cell>
          <cell r="AG6">
            <v>76.2</v>
          </cell>
          <cell r="AH6">
            <v>78</v>
          </cell>
          <cell r="AI6">
            <v>74.8</v>
          </cell>
          <cell r="AJ6">
            <v>77.400000000000006</v>
          </cell>
          <cell r="AK6">
            <v>79.599999999999994</v>
          </cell>
          <cell r="AL6">
            <v>82</v>
          </cell>
          <cell r="AM6">
            <v>77.400000000000006</v>
          </cell>
          <cell r="AN6">
            <v>81.599999999999994</v>
          </cell>
          <cell r="AO6">
            <v>83.8</v>
          </cell>
          <cell r="AP6">
            <v>87.8</v>
          </cell>
          <cell r="AQ6">
            <v>82.8</v>
          </cell>
          <cell r="AR6">
            <v>85.7</v>
          </cell>
          <cell r="AS6">
            <v>87.2</v>
          </cell>
          <cell r="AT6">
            <v>88.9</v>
          </cell>
          <cell r="AU6">
            <v>86.9</v>
          </cell>
          <cell r="AV6">
            <v>89.2</v>
          </cell>
          <cell r="AW6">
            <v>90.3</v>
          </cell>
          <cell r="AX6">
            <v>92.1</v>
          </cell>
          <cell r="AY6">
            <v>88.5</v>
          </cell>
          <cell r="AZ6">
            <v>91</v>
          </cell>
          <cell r="BA6">
            <v>91.6</v>
          </cell>
          <cell r="BB6">
            <v>113</v>
          </cell>
          <cell r="BC6">
            <v>111.3</v>
          </cell>
          <cell r="BD6">
            <v>113.6</v>
          </cell>
          <cell r="BE6">
            <v>114.8</v>
          </cell>
          <cell r="BF6">
            <v>117.3</v>
          </cell>
          <cell r="BG6">
            <v>112.5</v>
          </cell>
          <cell r="BH6">
            <v>114.8</v>
          </cell>
          <cell r="BI6">
            <v>116.7</v>
          </cell>
          <cell r="BJ6">
            <v>118.1</v>
          </cell>
          <cell r="BK6">
            <v>112</v>
          </cell>
          <cell r="BL6">
            <v>114.2</v>
          </cell>
          <cell r="BM6">
            <v>115.4</v>
          </cell>
          <cell r="BN6">
            <v>117.4</v>
          </cell>
          <cell r="BO6">
            <v>116.7</v>
          </cell>
          <cell r="BP6">
            <v>119.3</v>
          </cell>
          <cell r="BQ6">
            <v>120.7</v>
          </cell>
          <cell r="BR6">
            <v>122</v>
          </cell>
          <cell r="BS6">
            <v>120.5</v>
          </cell>
          <cell r="BT6">
            <v>125.7</v>
          </cell>
          <cell r="BU6">
            <v>129.69999999999999</v>
          </cell>
          <cell r="BV6">
            <v>133.19999999999999</v>
          </cell>
          <cell r="BW6">
            <v>131</v>
          </cell>
          <cell r="BX6">
            <v>136</v>
          </cell>
          <cell r="BY6">
            <v>139.1</v>
          </cell>
          <cell r="BZ6">
            <v>142</v>
          </cell>
          <cell r="CA6">
            <v>141.5</v>
          </cell>
          <cell r="CB6">
            <v>143.80000000000001</v>
          </cell>
          <cell r="CC6">
            <v>149.4</v>
          </cell>
          <cell r="CD6">
            <v>153.1</v>
          </cell>
          <cell r="CE6">
            <v>151.19999999999999</v>
          </cell>
          <cell r="CF6">
            <v>156.30000000000001</v>
          </cell>
          <cell r="CG6">
            <v>162.19999999999999</v>
          </cell>
          <cell r="CH6">
            <v>168.5</v>
          </cell>
          <cell r="CI6">
            <v>167</v>
          </cell>
          <cell r="CJ6">
            <v>171.7</v>
          </cell>
          <cell r="CK6">
            <v>175.4</v>
          </cell>
          <cell r="CL6">
            <v>179.5</v>
          </cell>
          <cell r="CM6">
            <v>174.4</v>
          </cell>
          <cell r="CN6">
            <v>176.2</v>
          </cell>
          <cell r="CO6">
            <v>178.1</v>
          </cell>
          <cell r="CP6">
            <v>180.4</v>
          </cell>
          <cell r="CQ6">
            <v>181.2</v>
          </cell>
          <cell r="CR6">
            <v>186.7</v>
          </cell>
          <cell r="CS6">
            <v>187.6</v>
          </cell>
          <cell r="CT6">
            <v>193.9</v>
          </cell>
          <cell r="CU6">
            <v>180.8</v>
          </cell>
          <cell r="CV6">
            <v>184.1</v>
          </cell>
          <cell r="CW6">
            <v>186.5</v>
          </cell>
          <cell r="CX6">
            <v>188.2</v>
          </cell>
          <cell r="CY6">
            <v>179.9</v>
          </cell>
          <cell r="CZ6">
            <v>182.2</v>
          </cell>
          <cell r="DA6">
            <v>183.8</v>
          </cell>
          <cell r="DB6">
            <v>185.7</v>
          </cell>
          <cell r="DC6">
            <v>183.4</v>
          </cell>
          <cell r="DD6">
            <v>187.2</v>
          </cell>
          <cell r="DE6">
            <v>190.2</v>
          </cell>
          <cell r="DF6">
            <v>194.2</v>
          </cell>
          <cell r="DG6">
            <v>189.4</v>
          </cell>
          <cell r="DH6">
            <v>196.5</v>
          </cell>
          <cell r="DI6">
            <v>199.5</v>
          </cell>
          <cell r="DJ6">
            <v>204.2</v>
          </cell>
          <cell r="DK6">
            <v>202.5</v>
          </cell>
          <cell r="DL6">
            <v>206.4</v>
          </cell>
          <cell r="DM6">
            <v>215.4</v>
          </cell>
          <cell r="DN6">
            <v>218.4</v>
          </cell>
          <cell r="DO6">
            <v>224.5</v>
          </cell>
          <cell r="DP6">
            <v>225</v>
          </cell>
          <cell r="DQ6">
            <v>229.6</v>
          </cell>
          <cell r="DR6">
            <v>229.7</v>
          </cell>
          <cell r="DS6">
            <v>224.5</v>
          </cell>
          <cell r="DT6">
            <v>227.7</v>
          </cell>
          <cell r="DU6">
            <v>229.9</v>
          </cell>
          <cell r="DV6">
            <v>233.4</v>
          </cell>
          <cell r="DW6">
            <v>227.8</v>
          </cell>
          <cell r="DX6">
            <v>232.1</v>
          </cell>
          <cell r="DY6">
            <v>232.6</v>
          </cell>
          <cell r="DZ6">
            <v>236.8</v>
          </cell>
          <cell r="EA6">
            <v>235.4</v>
          </cell>
          <cell r="EB6">
            <v>236.9</v>
          </cell>
          <cell r="EC6">
            <v>236.9</v>
          </cell>
        </row>
        <row r="7">
          <cell r="A7" t="str">
            <v>Brazil</v>
          </cell>
          <cell r="B7" t="str">
            <v>EMLA</v>
          </cell>
          <cell r="C7" t="str">
            <v>Brazil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BF7">
            <v>82.2</v>
          </cell>
          <cell r="BG7">
            <v>11.3</v>
          </cell>
          <cell r="BH7">
            <v>34.299999999999997</v>
          </cell>
          <cell r="BI7">
            <v>44.3</v>
          </cell>
          <cell r="BJ7">
            <v>50</v>
          </cell>
          <cell r="BK7">
            <v>30.1</v>
          </cell>
          <cell r="BL7">
            <v>31.3</v>
          </cell>
          <cell r="BM7">
            <v>31.8</v>
          </cell>
          <cell r="BN7">
            <v>33.1</v>
          </cell>
          <cell r="BO7">
            <v>29.2</v>
          </cell>
          <cell r="BP7">
            <v>29.8</v>
          </cell>
          <cell r="BQ7">
            <v>29.3</v>
          </cell>
          <cell r="BR7">
            <v>29.1</v>
          </cell>
          <cell r="BS7">
            <v>26.6</v>
          </cell>
          <cell r="BT7">
            <v>28.5</v>
          </cell>
          <cell r="BU7">
            <v>29.8</v>
          </cell>
          <cell r="BV7">
            <v>31</v>
          </cell>
          <cell r="BW7">
            <v>31.2</v>
          </cell>
          <cell r="BX7">
            <v>31.8</v>
          </cell>
          <cell r="BY7">
            <v>32.4</v>
          </cell>
          <cell r="BZ7">
            <v>32.4</v>
          </cell>
          <cell r="CA7">
            <v>30.4</v>
          </cell>
          <cell r="CB7">
            <v>30</v>
          </cell>
          <cell r="CC7">
            <v>31.1</v>
          </cell>
          <cell r="CD7">
            <v>31.8</v>
          </cell>
          <cell r="CE7">
            <v>26.7</v>
          </cell>
          <cell r="CF7">
            <v>28.2</v>
          </cell>
          <cell r="CG7">
            <v>28.7</v>
          </cell>
          <cell r="CH7">
            <v>30.8</v>
          </cell>
          <cell r="CI7">
            <v>29.8</v>
          </cell>
          <cell r="CJ7">
            <v>29.7</v>
          </cell>
          <cell r="CK7">
            <v>32.299999999999997</v>
          </cell>
          <cell r="CL7">
            <v>31.9</v>
          </cell>
          <cell r="CM7">
            <v>29</v>
          </cell>
          <cell r="CN7">
            <v>30.4</v>
          </cell>
          <cell r="CO7">
            <v>34.5</v>
          </cell>
          <cell r="CP7">
            <v>34.1</v>
          </cell>
          <cell r="CQ7">
            <v>30.3</v>
          </cell>
          <cell r="CR7">
            <v>29.7</v>
          </cell>
          <cell r="CS7">
            <v>30.4</v>
          </cell>
          <cell r="CT7">
            <v>31.3</v>
          </cell>
          <cell r="CU7">
            <v>27.1</v>
          </cell>
          <cell r="CV7">
            <v>28.3</v>
          </cell>
          <cell r="CW7">
            <v>28.8</v>
          </cell>
          <cell r="CX7">
            <v>29.1</v>
          </cell>
          <cell r="CY7">
            <v>27.4</v>
          </cell>
          <cell r="CZ7">
            <v>28.2</v>
          </cell>
          <cell r="DA7">
            <v>30</v>
          </cell>
          <cell r="DB7">
            <v>32.700000000000003</v>
          </cell>
          <cell r="DC7">
            <v>30.5</v>
          </cell>
          <cell r="DD7">
            <v>33.1</v>
          </cell>
          <cell r="DE7">
            <v>35.4</v>
          </cell>
          <cell r="DF7">
            <v>39.9</v>
          </cell>
          <cell r="DG7">
            <v>36.4</v>
          </cell>
          <cell r="DH7">
            <v>38.299999999999997</v>
          </cell>
          <cell r="DI7">
            <v>42.1</v>
          </cell>
          <cell r="DJ7">
            <v>45.5</v>
          </cell>
          <cell r="DK7">
            <v>41.8</v>
          </cell>
          <cell r="DL7">
            <v>44.5</v>
          </cell>
          <cell r="DM7">
            <v>49.3</v>
          </cell>
          <cell r="DN7">
            <v>54.8</v>
          </cell>
          <cell r="DO7">
            <v>51</v>
          </cell>
          <cell r="DP7">
            <v>51.9</v>
          </cell>
          <cell r="DQ7">
            <v>53.6</v>
          </cell>
          <cell r="DR7">
            <v>55.2</v>
          </cell>
          <cell r="DS7">
            <v>49.3</v>
          </cell>
          <cell r="DT7">
            <v>52.4</v>
          </cell>
          <cell r="DU7">
            <v>55.6</v>
          </cell>
          <cell r="DV7">
            <v>58.4</v>
          </cell>
          <cell r="DW7">
            <v>54.5</v>
          </cell>
          <cell r="DX7">
            <v>56.9</v>
          </cell>
          <cell r="DY7">
            <v>60.9</v>
          </cell>
          <cell r="DZ7">
            <v>63.4</v>
          </cell>
          <cell r="EA7">
            <v>60.1</v>
          </cell>
          <cell r="EB7">
            <v>62.4</v>
          </cell>
          <cell r="EC7">
            <v>64.5</v>
          </cell>
        </row>
        <row r="8">
          <cell r="A8" t="str">
            <v>Canada</v>
          </cell>
          <cell r="B8" t="str">
            <v>ADV</v>
          </cell>
          <cell r="C8" t="str">
            <v>Canada</v>
          </cell>
          <cell r="D8">
            <v>84.8</v>
          </cell>
          <cell r="E8">
            <v>87.2</v>
          </cell>
          <cell r="F8">
            <v>90.5</v>
          </cell>
          <cell r="G8">
            <v>82.3</v>
          </cell>
          <cell r="H8">
            <v>86.7</v>
          </cell>
          <cell r="I8">
            <v>90.6</v>
          </cell>
          <cell r="J8">
            <v>92.1</v>
          </cell>
          <cell r="K8">
            <v>89</v>
          </cell>
          <cell r="L8">
            <v>89.8</v>
          </cell>
          <cell r="M8">
            <v>90</v>
          </cell>
          <cell r="N8">
            <v>89.5</v>
          </cell>
          <cell r="O8">
            <v>82.7</v>
          </cell>
          <cell r="P8">
            <v>82.8</v>
          </cell>
          <cell r="Q8">
            <v>83.4</v>
          </cell>
          <cell r="R8">
            <v>84</v>
          </cell>
          <cell r="S8">
            <v>78.400000000000006</v>
          </cell>
          <cell r="T8">
            <v>79.900000000000006</v>
          </cell>
          <cell r="U8">
            <v>80.8</v>
          </cell>
          <cell r="V8">
            <v>81.8</v>
          </cell>
          <cell r="W8">
            <v>77.599999999999994</v>
          </cell>
          <cell r="X8">
            <v>78.900000000000006</v>
          </cell>
          <cell r="Y8">
            <v>81.5</v>
          </cell>
          <cell r="Z8">
            <v>83.3</v>
          </cell>
          <cell r="AA8">
            <v>80.599999999999994</v>
          </cell>
          <cell r="AB8">
            <v>82.9</v>
          </cell>
          <cell r="AC8">
            <v>84.6</v>
          </cell>
          <cell r="AD8">
            <v>86.7</v>
          </cell>
          <cell r="AE8">
            <v>81.099999999999994</v>
          </cell>
          <cell r="AF8">
            <v>84.1</v>
          </cell>
          <cell r="AG8">
            <v>86.8</v>
          </cell>
          <cell r="AH8">
            <v>89.9</v>
          </cell>
          <cell r="AI8">
            <v>85</v>
          </cell>
          <cell r="AJ8">
            <v>88</v>
          </cell>
          <cell r="AK8">
            <v>91.3</v>
          </cell>
          <cell r="AL8">
            <v>94.1</v>
          </cell>
          <cell r="AM8">
            <v>90.3</v>
          </cell>
          <cell r="AN8">
            <v>93.3</v>
          </cell>
          <cell r="AO8">
            <v>96.5</v>
          </cell>
          <cell r="AP8">
            <v>99.7</v>
          </cell>
          <cell r="AQ8">
            <v>99.4</v>
          </cell>
          <cell r="AR8">
            <v>101.8</v>
          </cell>
          <cell r="AS8">
            <v>103.2</v>
          </cell>
          <cell r="AT8">
            <v>104</v>
          </cell>
          <cell r="AU8">
            <v>104.3</v>
          </cell>
          <cell r="AV8">
            <v>105</v>
          </cell>
          <cell r="AW8">
            <v>106.5</v>
          </cell>
          <cell r="AX8">
            <v>107.1</v>
          </cell>
          <cell r="AY8">
            <v>105.2</v>
          </cell>
          <cell r="AZ8">
            <v>106</v>
          </cell>
          <cell r="BA8">
            <v>106.7</v>
          </cell>
          <cell r="BB8">
            <v>107.5</v>
          </cell>
          <cell r="BC8">
            <v>103.6</v>
          </cell>
          <cell r="BD8">
            <v>104.2</v>
          </cell>
          <cell r="BE8">
            <v>104.9</v>
          </cell>
          <cell r="BF8">
            <v>105.9</v>
          </cell>
          <cell r="BG8">
            <v>101.1</v>
          </cell>
          <cell r="BH8">
            <v>102.7</v>
          </cell>
          <cell r="BI8">
            <v>104.2</v>
          </cell>
          <cell r="BJ8">
            <v>104.9</v>
          </cell>
          <cell r="BK8">
            <v>101.1</v>
          </cell>
          <cell r="BL8">
            <v>101.7</v>
          </cell>
          <cell r="BM8">
            <v>103.3</v>
          </cell>
          <cell r="BN8">
            <v>104.2</v>
          </cell>
          <cell r="BO8">
            <v>101.8</v>
          </cell>
          <cell r="BP8">
            <v>102.7</v>
          </cell>
          <cell r="BQ8">
            <v>103.8</v>
          </cell>
          <cell r="BR8">
            <v>105.2</v>
          </cell>
          <cell r="BS8">
            <v>102.2</v>
          </cell>
          <cell r="BT8">
            <v>104.2</v>
          </cell>
          <cell r="BU8">
            <v>106.9</v>
          </cell>
          <cell r="BV8">
            <v>109.3</v>
          </cell>
          <cell r="BW8">
            <v>107.5</v>
          </cell>
          <cell r="BX8">
            <v>109.9</v>
          </cell>
          <cell r="BY8">
            <v>111.8</v>
          </cell>
          <cell r="BZ8">
            <v>112.6</v>
          </cell>
          <cell r="CA8">
            <v>106.7</v>
          </cell>
          <cell r="CB8">
            <v>108.3</v>
          </cell>
          <cell r="CC8">
            <v>110.2</v>
          </cell>
          <cell r="CD8">
            <v>111.8</v>
          </cell>
          <cell r="CE8">
            <v>104.3</v>
          </cell>
          <cell r="CF8">
            <v>106.5</v>
          </cell>
          <cell r="CG8">
            <v>107.8</v>
          </cell>
          <cell r="CH8">
            <v>109.2</v>
          </cell>
          <cell r="CI8">
            <v>106.4</v>
          </cell>
          <cell r="CJ8">
            <v>107.5</v>
          </cell>
          <cell r="CK8">
            <v>109.7</v>
          </cell>
          <cell r="CL8">
            <v>111.1</v>
          </cell>
          <cell r="CM8">
            <v>107.7</v>
          </cell>
          <cell r="CN8">
            <v>109</v>
          </cell>
          <cell r="CO8">
            <v>110.5</v>
          </cell>
          <cell r="CP8">
            <v>111.6</v>
          </cell>
          <cell r="CQ8">
            <v>106.7</v>
          </cell>
          <cell r="CR8">
            <v>107.7</v>
          </cell>
          <cell r="CS8">
            <v>109.4</v>
          </cell>
          <cell r="CT8">
            <v>110.6</v>
          </cell>
          <cell r="CU8">
            <v>105.4</v>
          </cell>
          <cell r="CV8">
            <v>108.3</v>
          </cell>
          <cell r="CW8">
            <v>110.4</v>
          </cell>
          <cell r="CX8">
            <v>113</v>
          </cell>
          <cell r="CY8">
            <v>107.4</v>
          </cell>
          <cell r="CZ8">
            <v>110</v>
          </cell>
          <cell r="DA8">
            <v>112.8</v>
          </cell>
          <cell r="DB8">
            <v>115.2</v>
          </cell>
          <cell r="DC8">
            <v>110.9</v>
          </cell>
          <cell r="DD8">
            <v>113.3</v>
          </cell>
          <cell r="DE8">
            <v>115.9</v>
          </cell>
          <cell r="DF8">
            <v>118.7</v>
          </cell>
          <cell r="DG8">
            <v>114.7</v>
          </cell>
          <cell r="DH8">
            <v>118</v>
          </cell>
          <cell r="DI8">
            <v>121.8</v>
          </cell>
          <cell r="DJ8">
            <v>124.9</v>
          </cell>
          <cell r="DK8">
            <v>121</v>
          </cell>
          <cell r="DL8">
            <v>123.8</v>
          </cell>
          <cell r="DM8">
            <v>126.5</v>
          </cell>
          <cell r="DN8">
            <v>129</v>
          </cell>
          <cell r="DO8">
            <v>135.69999999999999</v>
          </cell>
          <cell r="DP8">
            <v>137.1</v>
          </cell>
          <cell r="DQ8">
            <v>138.1</v>
          </cell>
          <cell r="DR8">
            <v>139.80000000000001</v>
          </cell>
          <cell r="DS8">
            <v>132.30000000000001</v>
          </cell>
          <cell r="DT8">
            <v>133.9</v>
          </cell>
          <cell r="DU8">
            <v>135.9</v>
          </cell>
          <cell r="DV8">
            <v>138</v>
          </cell>
          <cell r="DW8">
            <v>132.1</v>
          </cell>
          <cell r="DX8">
            <v>134.1</v>
          </cell>
          <cell r="DY8">
            <v>136.30000000000001</v>
          </cell>
          <cell r="DZ8">
            <v>138.1</v>
          </cell>
          <cell r="EA8">
            <v>135.19999999999999</v>
          </cell>
          <cell r="EB8">
            <v>137.5</v>
          </cell>
          <cell r="EC8">
            <v>140</v>
          </cell>
        </row>
        <row r="9">
          <cell r="A9" t="str">
            <v>China</v>
          </cell>
          <cell r="B9" t="str">
            <v>EMAS</v>
          </cell>
          <cell r="C9" t="str">
            <v>China</v>
          </cell>
          <cell r="Z9">
            <v>65.900000000000006</v>
          </cell>
          <cell r="AA9">
            <v>59.3</v>
          </cell>
          <cell r="AB9">
            <v>62.8</v>
          </cell>
          <cell r="AC9">
            <v>65.8</v>
          </cell>
          <cell r="AD9">
            <v>75.8</v>
          </cell>
          <cell r="AE9">
            <v>64.8</v>
          </cell>
          <cell r="AF9">
            <v>67.7</v>
          </cell>
          <cell r="AG9">
            <v>71.7</v>
          </cell>
          <cell r="AH9">
            <v>76.900000000000006</v>
          </cell>
          <cell r="AI9">
            <v>63.2</v>
          </cell>
          <cell r="AJ9">
            <v>67.2</v>
          </cell>
          <cell r="AK9">
            <v>70</v>
          </cell>
          <cell r="AL9">
            <v>73</v>
          </cell>
          <cell r="AM9">
            <v>65.3</v>
          </cell>
          <cell r="AN9">
            <v>66.900000000000006</v>
          </cell>
          <cell r="AO9">
            <v>69.400000000000006</v>
          </cell>
          <cell r="AP9">
            <v>76.900000000000006</v>
          </cell>
          <cell r="AQ9">
            <v>71.599999999999994</v>
          </cell>
          <cell r="AR9">
            <v>74.599999999999994</v>
          </cell>
          <cell r="AS9">
            <v>79.400000000000006</v>
          </cell>
          <cell r="AT9">
            <v>85.9</v>
          </cell>
          <cell r="AU9">
            <v>75.099999999999994</v>
          </cell>
          <cell r="AV9">
            <v>77.900000000000006</v>
          </cell>
          <cell r="AW9">
            <v>81.8</v>
          </cell>
          <cell r="AX9">
            <v>87.2</v>
          </cell>
          <cell r="AY9">
            <v>72.900000000000006</v>
          </cell>
          <cell r="AZ9">
            <v>77.099999999999994</v>
          </cell>
          <cell r="BA9">
            <v>80.099999999999994</v>
          </cell>
          <cell r="BB9">
            <v>85.5</v>
          </cell>
          <cell r="BC9">
            <v>72.400000000000006</v>
          </cell>
          <cell r="BD9">
            <v>76</v>
          </cell>
          <cell r="BE9">
            <v>78.7</v>
          </cell>
          <cell r="BF9">
            <v>87.7</v>
          </cell>
          <cell r="BG9">
            <v>67.2</v>
          </cell>
          <cell r="BH9">
            <v>71.5</v>
          </cell>
          <cell r="BI9">
            <v>75.599999999999994</v>
          </cell>
          <cell r="BJ9">
            <v>80.7</v>
          </cell>
          <cell r="BK9">
            <v>66.599999999999994</v>
          </cell>
          <cell r="BL9">
            <v>69.099999999999994</v>
          </cell>
          <cell r="BM9">
            <v>73</v>
          </cell>
          <cell r="BN9">
            <v>80</v>
          </cell>
          <cell r="BO9">
            <v>70.5</v>
          </cell>
          <cell r="BP9">
            <v>75.400000000000006</v>
          </cell>
          <cell r="BQ9">
            <v>77.599999999999994</v>
          </cell>
          <cell r="BR9">
            <v>82.9</v>
          </cell>
          <cell r="BS9">
            <v>80</v>
          </cell>
          <cell r="BT9">
            <v>82.6</v>
          </cell>
          <cell r="BU9">
            <v>85.9</v>
          </cell>
          <cell r="BV9">
            <v>90.7</v>
          </cell>
          <cell r="BW9">
            <v>85.8</v>
          </cell>
          <cell r="BX9">
            <v>88.7</v>
          </cell>
          <cell r="BY9">
            <v>93.5</v>
          </cell>
          <cell r="BZ9">
            <v>97.5</v>
          </cell>
          <cell r="CA9">
            <v>93.3</v>
          </cell>
          <cell r="CB9">
            <v>96.2</v>
          </cell>
          <cell r="CC9">
            <v>99.1</v>
          </cell>
          <cell r="CD9">
            <v>112.3</v>
          </cell>
          <cell r="CE9">
            <v>103.7</v>
          </cell>
          <cell r="CF9">
            <v>103.2</v>
          </cell>
          <cell r="CG9">
            <v>107.2</v>
          </cell>
          <cell r="CH9">
            <v>112.8</v>
          </cell>
          <cell r="CI9">
            <v>95.7</v>
          </cell>
          <cell r="CJ9">
            <v>99.8</v>
          </cell>
          <cell r="CK9">
            <v>101.8</v>
          </cell>
          <cell r="CL9">
            <v>104.9</v>
          </cell>
          <cell r="CM9">
            <v>105.8</v>
          </cell>
          <cell r="CN9">
            <v>110.3</v>
          </cell>
          <cell r="CO9">
            <v>114.8</v>
          </cell>
          <cell r="CP9">
            <v>119</v>
          </cell>
          <cell r="CQ9">
            <v>111.4</v>
          </cell>
          <cell r="CR9">
            <v>119.4</v>
          </cell>
          <cell r="CS9">
            <v>124.9</v>
          </cell>
          <cell r="CT9">
            <v>127.4</v>
          </cell>
          <cell r="CU9">
            <v>114.7</v>
          </cell>
          <cell r="CV9">
            <v>115.4</v>
          </cell>
          <cell r="CW9">
            <v>118</v>
          </cell>
          <cell r="CX9">
            <v>121</v>
          </cell>
          <cell r="CY9">
            <v>107.3</v>
          </cell>
          <cell r="CZ9">
            <v>107.8</v>
          </cell>
          <cell r="DA9">
            <v>110.3</v>
          </cell>
          <cell r="DB9">
            <v>111.9</v>
          </cell>
          <cell r="DC9">
            <v>102</v>
          </cell>
          <cell r="DD9">
            <v>106.4</v>
          </cell>
          <cell r="DE9">
            <v>109</v>
          </cell>
          <cell r="DF9">
            <v>111.2</v>
          </cell>
          <cell r="DG9">
            <v>96.5</v>
          </cell>
          <cell r="DH9">
            <v>101.8</v>
          </cell>
          <cell r="DI9">
            <v>106.2</v>
          </cell>
          <cell r="DJ9">
            <v>108.2</v>
          </cell>
          <cell r="DK9">
            <v>96.5</v>
          </cell>
          <cell r="DL9">
            <v>100</v>
          </cell>
          <cell r="DM9">
            <v>102.8</v>
          </cell>
          <cell r="DN9">
            <v>104.4</v>
          </cell>
          <cell r="DO9">
            <v>109.5</v>
          </cell>
          <cell r="DP9">
            <v>119.2</v>
          </cell>
          <cell r="DQ9">
            <v>124.6</v>
          </cell>
          <cell r="DR9">
            <v>128.80000000000001</v>
          </cell>
          <cell r="DS9">
            <v>116</v>
          </cell>
          <cell r="DT9">
            <v>121.6</v>
          </cell>
          <cell r="DU9">
            <v>126.4</v>
          </cell>
          <cell r="DV9">
            <v>130.9</v>
          </cell>
          <cell r="DW9">
            <v>115.6</v>
          </cell>
          <cell r="DX9">
            <v>120.1</v>
          </cell>
          <cell r="DY9">
            <v>123.8</v>
          </cell>
          <cell r="DZ9">
            <v>128.30000000000001</v>
          </cell>
          <cell r="EA9">
            <v>122.6</v>
          </cell>
          <cell r="EB9">
            <v>127.5</v>
          </cell>
          <cell r="EC9">
            <v>131.69999999999999</v>
          </cell>
        </row>
        <row r="10">
          <cell r="A10" t="str">
            <v>Czech Republic</v>
          </cell>
          <cell r="B10" t="str">
            <v>EMEU</v>
          </cell>
          <cell r="C10" t="str">
            <v>Czech Republic</v>
          </cell>
          <cell r="BK10">
            <v>49.2</v>
          </cell>
          <cell r="BL10">
            <v>50.3</v>
          </cell>
          <cell r="BM10">
            <v>51.3</v>
          </cell>
          <cell r="BN10">
            <v>72.8</v>
          </cell>
          <cell r="BO10">
            <v>66.400000000000006</v>
          </cell>
          <cell r="BP10">
            <v>69.5</v>
          </cell>
          <cell r="BQ10">
            <v>70.900000000000006</v>
          </cell>
          <cell r="BR10">
            <v>72.7</v>
          </cell>
          <cell r="BS10">
            <v>76.599999999999994</v>
          </cell>
          <cell r="BT10">
            <v>79.099999999999994</v>
          </cell>
          <cell r="BU10">
            <v>79.3</v>
          </cell>
          <cell r="BV10">
            <v>81</v>
          </cell>
          <cell r="BW10">
            <v>73.8</v>
          </cell>
          <cell r="BX10">
            <v>72.900000000000006</v>
          </cell>
          <cell r="BY10">
            <v>72.2</v>
          </cell>
          <cell r="BZ10">
            <v>69.8</v>
          </cell>
          <cell r="CA10">
            <v>69.099999999999994</v>
          </cell>
          <cell r="CB10">
            <v>69.099999999999994</v>
          </cell>
          <cell r="CC10">
            <v>70.099999999999994</v>
          </cell>
          <cell r="CD10">
            <v>68.8</v>
          </cell>
          <cell r="CE10">
            <v>63.4</v>
          </cell>
          <cell r="CF10">
            <v>63.8</v>
          </cell>
          <cell r="CG10">
            <v>66.2</v>
          </cell>
          <cell r="CH10">
            <v>65.400000000000006</v>
          </cell>
          <cell r="CI10">
            <v>62.6</v>
          </cell>
          <cell r="CJ10">
            <v>64.400000000000006</v>
          </cell>
          <cell r="CK10">
            <v>58.9</v>
          </cell>
          <cell r="CL10">
            <v>59.1</v>
          </cell>
          <cell r="CM10">
            <v>57</v>
          </cell>
          <cell r="CN10">
            <v>57.3</v>
          </cell>
          <cell r="CO10">
            <v>58.7</v>
          </cell>
          <cell r="CP10">
            <v>60.7</v>
          </cell>
          <cell r="CQ10">
            <v>57.3</v>
          </cell>
          <cell r="CR10">
            <v>56</v>
          </cell>
          <cell r="CS10">
            <v>55.3</v>
          </cell>
          <cell r="CT10">
            <v>55.4</v>
          </cell>
          <cell r="CU10">
            <v>49.7</v>
          </cell>
          <cell r="CV10">
            <v>51.9</v>
          </cell>
          <cell r="CW10">
            <v>55.4</v>
          </cell>
          <cell r="CX10">
            <v>57.3</v>
          </cell>
          <cell r="CY10">
            <v>55.8</v>
          </cell>
          <cell r="CZ10">
            <v>57.7</v>
          </cell>
          <cell r="DA10">
            <v>58.6</v>
          </cell>
          <cell r="DB10">
            <v>59.1</v>
          </cell>
          <cell r="DC10">
            <v>57.2</v>
          </cell>
          <cell r="DD10">
            <v>58.5</v>
          </cell>
          <cell r="DE10">
            <v>59.4</v>
          </cell>
          <cell r="DF10">
            <v>61.1</v>
          </cell>
          <cell r="DG10">
            <v>56.5</v>
          </cell>
          <cell r="DH10">
            <v>58</v>
          </cell>
          <cell r="DI10">
            <v>60.9</v>
          </cell>
          <cell r="DJ10">
            <v>64.599999999999994</v>
          </cell>
          <cell r="DK10">
            <v>62.3</v>
          </cell>
          <cell r="DL10">
            <v>66</v>
          </cell>
          <cell r="DM10">
            <v>68.900000000000006</v>
          </cell>
          <cell r="DN10">
            <v>71.099999999999994</v>
          </cell>
          <cell r="DO10">
            <v>71.8</v>
          </cell>
          <cell r="DP10">
            <v>73</v>
          </cell>
          <cell r="DQ10">
            <v>72.7</v>
          </cell>
          <cell r="DR10">
            <v>73.8</v>
          </cell>
          <cell r="DS10">
            <v>73.099999999999994</v>
          </cell>
          <cell r="DT10">
            <v>73.8</v>
          </cell>
          <cell r="DU10">
            <v>73.8</v>
          </cell>
          <cell r="DV10">
            <v>75.099999999999994</v>
          </cell>
          <cell r="DW10">
            <v>75.5</v>
          </cell>
          <cell r="DX10">
            <v>74.2</v>
          </cell>
          <cell r="DY10">
            <v>76.599999999999994</v>
          </cell>
          <cell r="DZ10">
            <v>75.5</v>
          </cell>
          <cell r="EA10">
            <v>76.7</v>
          </cell>
          <cell r="EB10">
            <v>78.400000000000006</v>
          </cell>
        </row>
        <row r="11">
          <cell r="A11" t="str">
            <v>Denmark</v>
          </cell>
          <cell r="B11" t="str">
            <v>ADV</v>
          </cell>
          <cell r="C11" t="str">
            <v>Denmark</v>
          </cell>
          <cell r="D11">
            <v>95.6</v>
          </cell>
          <cell r="E11">
            <v>97.4</v>
          </cell>
          <cell r="F11">
            <v>99.2</v>
          </cell>
          <cell r="G11">
            <v>89.4</v>
          </cell>
          <cell r="H11">
            <v>92</v>
          </cell>
          <cell r="I11">
            <v>93.2</v>
          </cell>
          <cell r="J11">
            <v>94.4</v>
          </cell>
          <cell r="K11">
            <v>84.2</v>
          </cell>
          <cell r="L11">
            <v>86.2</v>
          </cell>
          <cell r="M11">
            <v>87.4</v>
          </cell>
          <cell r="N11">
            <v>88.5</v>
          </cell>
          <cell r="O11">
            <v>81.7</v>
          </cell>
          <cell r="P11">
            <v>84</v>
          </cell>
          <cell r="Q11">
            <v>85.5</v>
          </cell>
          <cell r="R11">
            <v>88.7</v>
          </cell>
          <cell r="S11">
            <v>82.9</v>
          </cell>
          <cell r="T11">
            <v>86.7</v>
          </cell>
          <cell r="U11">
            <v>88.5</v>
          </cell>
          <cell r="V11">
            <v>91.4</v>
          </cell>
          <cell r="W11">
            <v>86.4</v>
          </cell>
          <cell r="X11">
            <v>90.4</v>
          </cell>
          <cell r="Y11">
            <v>92.6</v>
          </cell>
          <cell r="Z11">
            <v>99.5</v>
          </cell>
          <cell r="AA11">
            <v>95.2</v>
          </cell>
          <cell r="AB11">
            <v>100.7</v>
          </cell>
          <cell r="AC11">
            <v>105.2</v>
          </cell>
          <cell r="AD11">
            <v>112.6</v>
          </cell>
          <cell r="AE11">
            <v>109.2</v>
          </cell>
          <cell r="AF11">
            <v>112.1</v>
          </cell>
          <cell r="AG11">
            <v>114.1</v>
          </cell>
          <cell r="AH11">
            <v>120</v>
          </cell>
          <cell r="AI11">
            <v>115.3</v>
          </cell>
          <cell r="AJ11">
            <v>118</v>
          </cell>
          <cell r="AK11">
            <v>118.5</v>
          </cell>
          <cell r="AL11">
            <v>121.6</v>
          </cell>
          <cell r="AM11">
            <v>115</v>
          </cell>
          <cell r="AN11">
            <v>117.2</v>
          </cell>
          <cell r="AO11">
            <v>117.5</v>
          </cell>
          <cell r="AP11">
            <v>121.3</v>
          </cell>
          <cell r="AQ11">
            <v>116.1</v>
          </cell>
          <cell r="AR11">
            <v>117.6</v>
          </cell>
          <cell r="AS11">
            <v>118.3</v>
          </cell>
          <cell r="AT11">
            <v>121.6</v>
          </cell>
          <cell r="AU11">
            <v>117.6</v>
          </cell>
          <cell r="AV11">
            <v>119.5</v>
          </cell>
          <cell r="AW11">
            <v>118.5</v>
          </cell>
          <cell r="AX11">
            <v>121</v>
          </cell>
          <cell r="AY11">
            <v>116.4</v>
          </cell>
          <cell r="AZ11">
            <v>116.7</v>
          </cell>
          <cell r="BA11">
            <v>115.7</v>
          </cell>
          <cell r="BB11">
            <v>115.7</v>
          </cell>
          <cell r="BC11">
            <v>114.2</v>
          </cell>
          <cell r="BD11">
            <v>114.5</v>
          </cell>
          <cell r="BE11">
            <v>115.2</v>
          </cell>
          <cell r="BF11">
            <v>116.8</v>
          </cell>
          <cell r="BG11">
            <v>110.6</v>
          </cell>
          <cell r="BH11">
            <v>110.7</v>
          </cell>
          <cell r="BI11">
            <v>109.4</v>
          </cell>
          <cell r="BJ11">
            <v>147.6</v>
          </cell>
          <cell r="BK11">
            <v>142.80000000000001</v>
          </cell>
          <cell r="BL11">
            <v>144.5</v>
          </cell>
          <cell r="BM11">
            <v>145.30000000000001</v>
          </cell>
          <cell r="BN11">
            <v>147.80000000000001</v>
          </cell>
          <cell r="BO11">
            <v>143.80000000000001</v>
          </cell>
          <cell r="BP11">
            <v>145.69999999999999</v>
          </cell>
          <cell r="BQ11">
            <v>148.19999999999999</v>
          </cell>
          <cell r="BR11">
            <v>149.9</v>
          </cell>
          <cell r="BS11">
            <v>145.19999999999999</v>
          </cell>
          <cell r="BT11">
            <v>148.19999999999999</v>
          </cell>
          <cell r="BU11">
            <v>151.19999999999999</v>
          </cell>
          <cell r="BV11">
            <v>153.9</v>
          </cell>
          <cell r="BW11">
            <v>150.4</v>
          </cell>
          <cell r="BX11">
            <v>152.30000000000001</v>
          </cell>
          <cell r="BY11">
            <v>153.80000000000001</v>
          </cell>
          <cell r="BZ11">
            <v>153.30000000000001</v>
          </cell>
          <cell r="CA11">
            <v>151.1</v>
          </cell>
          <cell r="CB11">
            <v>154.30000000000001</v>
          </cell>
          <cell r="CC11">
            <v>153.80000000000001</v>
          </cell>
          <cell r="CD11">
            <v>156.9</v>
          </cell>
          <cell r="CE11">
            <v>152.4</v>
          </cell>
          <cell r="CF11">
            <v>155.6</v>
          </cell>
          <cell r="CG11">
            <v>160.9</v>
          </cell>
          <cell r="CH11">
            <v>163.5</v>
          </cell>
          <cell r="CI11">
            <v>164</v>
          </cell>
          <cell r="CJ11">
            <v>168.5</v>
          </cell>
          <cell r="CK11">
            <v>173.3</v>
          </cell>
          <cell r="CL11">
            <v>178.8</v>
          </cell>
          <cell r="CM11">
            <v>173.8</v>
          </cell>
          <cell r="CN11">
            <v>174.8</v>
          </cell>
          <cell r="CO11">
            <v>177.7</v>
          </cell>
          <cell r="CP11">
            <v>177.3</v>
          </cell>
          <cell r="CQ11">
            <v>178.6</v>
          </cell>
          <cell r="CR11">
            <v>180.8</v>
          </cell>
          <cell r="CS11">
            <v>181.7</v>
          </cell>
          <cell r="CT11">
            <v>181.3</v>
          </cell>
          <cell r="CU11">
            <v>179.5</v>
          </cell>
          <cell r="CV11">
            <v>183.5</v>
          </cell>
          <cell r="CW11">
            <v>187</v>
          </cell>
          <cell r="CX11">
            <v>188.9</v>
          </cell>
          <cell r="CY11">
            <v>185.3</v>
          </cell>
          <cell r="CZ11">
            <v>193.1</v>
          </cell>
          <cell r="DA11">
            <v>198.4</v>
          </cell>
          <cell r="DB11">
            <v>204.4</v>
          </cell>
          <cell r="DC11">
            <v>199.9</v>
          </cell>
          <cell r="DD11">
            <v>204.5</v>
          </cell>
          <cell r="DE11">
            <v>212.4</v>
          </cell>
          <cell r="DF11">
            <v>218.4</v>
          </cell>
          <cell r="DG11">
            <v>215.1</v>
          </cell>
          <cell r="DH11">
            <v>216.7</v>
          </cell>
          <cell r="DI11">
            <v>219.8</v>
          </cell>
          <cell r="DJ11">
            <v>228.2</v>
          </cell>
          <cell r="DK11">
            <v>226</v>
          </cell>
          <cell r="DL11">
            <v>231</v>
          </cell>
          <cell r="DM11">
            <v>235.2</v>
          </cell>
          <cell r="DN11">
            <v>240.3</v>
          </cell>
          <cell r="DO11">
            <v>254.3</v>
          </cell>
          <cell r="DP11">
            <v>254.6</v>
          </cell>
          <cell r="DQ11">
            <v>254.3</v>
          </cell>
          <cell r="DR11">
            <v>255.5</v>
          </cell>
          <cell r="DS11">
            <v>244.7</v>
          </cell>
          <cell r="DT11">
            <v>247.2</v>
          </cell>
          <cell r="DU11">
            <v>246.3</v>
          </cell>
          <cell r="DV11">
            <v>244.4</v>
          </cell>
          <cell r="DW11">
            <v>237.4</v>
          </cell>
          <cell r="DX11">
            <v>237.7</v>
          </cell>
          <cell r="DY11">
            <v>239.6</v>
          </cell>
          <cell r="DZ11">
            <v>241.4</v>
          </cell>
          <cell r="EA11">
            <v>240.3</v>
          </cell>
          <cell r="EB11">
            <v>241.8</v>
          </cell>
          <cell r="EC11">
            <v>240.6</v>
          </cell>
        </row>
        <row r="13">
          <cell r="A13" t="str">
            <v>Finland</v>
          </cell>
          <cell r="B13" t="str">
            <v>ADV</v>
          </cell>
          <cell r="C13" t="str">
            <v>Finland</v>
          </cell>
          <cell r="D13">
            <v>77.099999999999994</v>
          </cell>
          <cell r="E13">
            <v>80</v>
          </cell>
          <cell r="F13">
            <v>81.8</v>
          </cell>
          <cell r="G13">
            <v>74.400000000000006</v>
          </cell>
          <cell r="H13">
            <v>77.3</v>
          </cell>
          <cell r="I13">
            <v>80.400000000000006</v>
          </cell>
          <cell r="J13">
            <v>83.7</v>
          </cell>
          <cell r="K13">
            <v>77.8</v>
          </cell>
          <cell r="L13">
            <v>81.2</v>
          </cell>
          <cell r="M13">
            <v>84.9</v>
          </cell>
          <cell r="N13">
            <v>87.5</v>
          </cell>
          <cell r="O13">
            <v>81.599999999999994</v>
          </cell>
          <cell r="P13">
            <v>84.2</v>
          </cell>
          <cell r="Q13">
            <v>87.4</v>
          </cell>
          <cell r="R13">
            <v>88.6</v>
          </cell>
          <cell r="S13">
            <v>81.2</v>
          </cell>
          <cell r="T13">
            <v>83.4</v>
          </cell>
          <cell r="U13">
            <v>86.5</v>
          </cell>
          <cell r="V13">
            <v>89.4</v>
          </cell>
          <cell r="W13">
            <v>84.8</v>
          </cell>
          <cell r="X13">
            <v>86.5</v>
          </cell>
          <cell r="Y13">
            <v>89.3</v>
          </cell>
          <cell r="Z13">
            <v>93.3</v>
          </cell>
          <cell r="AA13">
            <v>88.9</v>
          </cell>
          <cell r="AB13">
            <v>92.2</v>
          </cell>
          <cell r="AC13">
            <v>94.4</v>
          </cell>
          <cell r="AD13">
            <v>96.1</v>
          </cell>
          <cell r="AE13">
            <v>90.2</v>
          </cell>
          <cell r="AF13">
            <v>93.7</v>
          </cell>
          <cell r="AG13">
            <v>97.8</v>
          </cell>
          <cell r="AH13">
            <v>102</v>
          </cell>
          <cell r="AI13">
            <v>92.6</v>
          </cell>
          <cell r="AJ13">
            <v>95.9</v>
          </cell>
          <cell r="AK13">
            <v>98.9</v>
          </cell>
          <cell r="AL13">
            <v>108.1</v>
          </cell>
          <cell r="AM13">
            <v>100.4</v>
          </cell>
          <cell r="AN13">
            <v>104.3</v>
          </cell>
          <cell r="AO13">
            <v>108.2</v>
          </cell>
          <cell r="AP13">
            <v>109.2</v>
          </cell>
          <cell r="AQ13">
            <v>107.1</v>
          </cell>
          <cell r="AR13">
            <v>113.1</v>
          </cell>
          <cell r="AS13">
            <v>118.7</v>
          </cell>
          <cell r="AT13">
            <v>121.1</v>
          </cell>
          <cell r="AU13">
            <v>127.6</v>
          </cell>
          <cell r="AV13">
            <v>129</v>
          </cell>
          <cell r="AW13">
            <v>132.4</v>
          </cell>
          <cell r="AX13">
            <v>133.4</v>
          </cell>
          <cell r="AY13">
            <v>141.30000000000001</v>
          </cell>
          <cell r="AZ13">
            <v>146</v>
          </cell>
          <cell r="BA13">
            <v>151</v>
          </cell>
          <cell r="BB13">
            <v>154.19999999999999</v>
          </cell>
          <cell r="BC13">
            <v>148.80000000000001</v>
          </cell>
          <cell r="BD13">
            <v>145.6</v>
          </cell>
          <cell r="BE13">
            <v>142.30000000000001</v>
          </cell>
          <cell r="BF13">
            <v>137</v>
          </cell>
          <cell r="BG13">
            <v>130.69999999999999</v>
          </cell>
          <cell r="BH13">
            <v>130.19999999999999</v>
          </cell>
          <cell r="BI13">
            <v>129.6</v>
          </cell>
          <cell r="BJ13">
            <v>129.6</v>
          </cell>
          <cell r="BK13">
            <v>117.2</v>
          </cell>
          <cell r="BL13">
            <v>115.2</v>
          </cell>
          <cell r="BM13">
            <v>113</v>
          </cell>
          <cell r="BN13">
            <v>108.2</v>
          </cell>
          <cell r="BO13">
            <v>104.7</v>
          </cell>
          <cell r="BP13">
            <v>105.1</v>
          </cell>
          <cell r="BQ13">
            <v>105</v>
          </cell>
          <cell r="BR13">
            <v>105.7</v>
          </cell>
          <cell r="BS13">
            <v>99.9</v>
          </cell>
          <cell r="BT13">
            <v>101.9</v>
          </cell>
          <cell r="BU13">
            <v>104.6</v>
          </cell>
          <cell r="BV13">
            <v>107</v>
          </cell>
          <cell r="BW13">
            <v>98.3</v>
          </cell>
          <cell r="BX13">
            <v>99.4</v>
          </cell>
          <cell r="BY13">
            <v>99.9</v>
          </cell>
          <cell r="BZ13">
            <v>100.1</v>
          </cell>
          <cell r="CA13">
            <v>100.3</v>
          </cell>
          <cell r="CB13">
            <v>104.2</v>
          </cell>
          <cell r="CC13">
            <v>104.6</v>
          </cell>
          <cell r="CD13">
            <v>118</v>
          </cell>
          <cell r="CE13">
            <v>112.6</v>
          </cell>
          <cell r="CF13">
            <v>115.8</v>
          </cell>
          <cell r="CG13">
            <v>124.1</v>
          </cell>
          <cell r="CH13">
            <v>127.3</v>
          </cell>
          <cell r="CI13">
            <v>125.7</v>
          </cell>
          <cell r="CJ13">
            <v>125</v>
          </cell>
          <cell r="CK13">
            <v>124.8</v>
          </cell>
          <cell r="CL13">
            <v>123.7</v>
          </cell>
          <cell r="CM13">
            <v>127.2</v>
          </cell>
          <cell r="CN13">
            <v>129.9</v>
          </cell>
          <cell r="CO13">
            <v>126.5</v>
          </cell>
          <cell r="CP13">
            <v>124.7</v>
          </cell>
          <cell r="CQ13">
            <v>124.4</v>
          </cell>
          <cell r="CR13">
            <v>128.19999999999999</v>
          </cell>
          <cell r="CS13">
            <v>130.1</v>
          </cell>
          <cell r="CT13">
            <v>132.6</v>
          </cell>
          <cell r="CU13">
            <v>128.1</v>
          </cell>
          <cell r="CV13">
            <v>131.30000000000001</v>
          </cell>
          <cell r="CW13">
            <v>132.9</v>
          </cell>
          <cell r="CX13">
            <v>136</v>
          </cell>
          <cell r="CY13">
            <v>133</v>
          </cell>
          <cell r="CZ13">
            <v>138.30000000000001</v>
          </cell>
          <cell r="DA13">
            <v>138.69999999999999</v>
          </cell>
          <cell r="DB13">
            <v>140.30000000000001</v>
          </cell>
          <cell r="DC13">
            <v>137.6</v>
          </cell>
          <cell r="DD13">
            <v>143.4</v>
          </cell>
          <cell r="DE13">
            <v>146.5</v>
          </cell>
          <cell r="DF13">
            <v>146.6</v>
          </cell>
          <cell r="DG13">
            <v>137.6</v>
          </cell>
          <cell r="DH13">
            <v>142.80000000000001</v>
          </cell>
          <cell r="DI13">
            <v>146.5</v>
          </cell>
          <cell r="DJ13">
            <v>150.4</v>
          </cell>
          <cell r="DK13">
            <v>152.1</v>
          </cell>
          <cell r="DL13">
            <v>156.30000000000001</v>
          </cell>
          <cell r="DM13">
            <v>162.19999999999999</v>
          </cell>
          <cell r="DN13">
            <v>167.7</v>
          </cell>
          <cell r="DO13">
            <v>183.2</v>
          </cell>
          <cell r="DP13">
            <v>185</v>
          </cell>
          <cell r="DQ13">
            <v>178.3</v>
          </cell>
          <cell r="DR13">
            <v>176.8</v>
          </cell>
          <cell r="DS13">
            <v>175.1</v>
          </cell>
          <cell r="DT13">
            <v>180.1</v>
          </cell>
          <cell r="DU13">
            <v>182.5</v>
          </cell>
          <cell r="DV13">
            <v>180.3</v>
          </cell>
          <cell r="DW13">
            <v>170.1</v>
          </cell>
          <cell r="DX13">
            <v>175.3</v>
          </cell>
          <cell r="DY13">
            <v>178.8</v>
          </cell>
          <cell r="DZ13">
            <v>180.2</v>
          </cell>
          <cell r="EA13">
            <v>178.4</v>
          </cell>
          <cell r="EB13">
            <v>184.2</v>
          </cell>
          <cell r="EC13">
            <v>186.2</v>
          </cell>
        </row>
        <row r="14">
          <cell r="A14" t="str">
            <v>France</v>
          </cell>
          <cell r="B14" t="str">
            <v>ADV</v>
          </cell>
          <cell r="C14" t="str">
            <v>France</v>
          </cell>
          <cell r="D14">
            <v>108.3</v>
          </cell>
          <cell r="E14">
            <v>111.2</v>
          </cell>
          <cell r="F14">
            <v>116.1</v>
          </cell>
          <cell r="G14">
            <v>105.9</v>
          </cell>
          <cell r="H14">
            <v>108.6</v>
          </cell>
          <cell r="I14">
            <v>111.8</v>
          </cell>
          <cell r="J14">
            <v>116.6</v>
          </cell>
          <cell r="K14">
            <v>104.4</v>
          </cell>
          <cell r="L14">
            <v>108</v>
          </cell>
          <cell r="M14">
            <v>111.2</v>
          </cell>
          <cell r="N14">
            <v>116.9</v>
          </cell>
          <cell r="O14">
            <v>107.8</v>
          </cell>
          <cell r="P14">
            <v>111.2</v>
          </cell>
          <cell r="Q14">
            <v>113.8</v>
          </cell>
          <cell r="R14">
            <v>119</v>
          </cell>
          <cell r="S14">
            <v>111.7</v>
          </cell>
          <cell r="T14">
            <v>115.4</v>
          </cell>
          <cell r="U14">
            <v>118.1</v>
          </cell>
          <cell r="V14">
            <v>122.1</v>
          </cell>
          <cell r="W14">
            <v>114.2</v>
          </cell>
          <cell r="X14">
            <v>115.9</v>
          </cell>
          <cell r="Y14">
            <v>116.7</v>
          </cell>
          <cell r="Z14">
            <v>120</v>
          </cell>
          <cell r="AA14">
            <v>113.3</v>
          </cell>
          <cell r="AB14">
            <v>115.4</v>
          </cell>
          <cell r="AC14">
            <v>116.3</v>
          </cell>
          <cell r="AD14">
            <v>117.1</v>
          </cell>
          <cell r="AE14">
            <v>115.3</v>
          </cell>
          <cell r="AF14">
            <v>117.5</v>
          </cell>
          <cell r="AG14">
            <v>118.9</v>
          </cell>
          <cell r="AH14">
            <v>122.1</v>
          </cell>
          <cell r="AI14">
            <v>116.3</v>
          </cell>
          <cell r="AJ14">
            <v>119.9</v>
          </cell>
          <cell r="AK14">
            <v>123.8</v>
          </cell>
          <cell r="AL14">
            <v>128.6</v>
          </cell>
          <cell r="AM14">
            <v>121.4</v>
          </cell>
          <cell r="AN14">
            <v>125.8</v>
          </cell>
          <cell r="AO14">
            <v>128.4</v>
          </cell>
          <cell r="AP14">
            <v>132.80000000000001</v>
          </cell>
          <cell r="AQ14">
            <v>129.19999999999999</v>
          </cell>
          <cell r="AR14">
            <v>132.30000000000001</v>
          </cell>
          <cell r="AS14">
            <v>134.69999999999999</v>
          </cell>
          <cell r="AT14">
            <v>139.1</v>
          </cell>
          <cell r="AU14">
            <v>135.80000000000001</v>
          </cell>
          <cell r="AV14">
            <v>137.4</v>
          </cell>
          <cell r="AW14">
            <v>139.4</v>
          </cell>
          <cell r="AX14">
            <v>142.30000000000001</v>
          </cell>
          <cell r="AY14">
            <v>139.30000000000001</v>
          </cell>
          <cell r="AZ14">
            <v>141.6</v>
          </cell>
          <cell r="BA14">
            <v>141.9</v>
          </cell>
          <cell r="BB14">
            <v>144.80000000000001</v>
          </cell>
          <cell r="BC14">
            <v>145.9</v>
          </cell>
          <cell r="BD14">
            <v>146.30000000000001</v>
          </cell>
          <cell r="BE14">
            <v>146.1</v>
          </cell>
          <cell r="BF14">
            <v>145</v>
          </cell>
          <cell r="BG14">
            <v>141</v>
          </cell>
          <cell r="BH14">
            <v>140.9</v>
          </cell>
          <cell r="BI14">
            <v>141</v>
          </cell>
          <cell r="BJ14">
            <v>141.1</v>
          </cell>
          <cell r="BK14">
            <v>137.19999999999999</v>
          </cell>
          <cell r="BL14">
            <v>138.80000000000001</v>
          </cell>
          <cell r="BM14">
            <v>139.30000000000001</v>
          </cell>
          <cell r="BN14">
            <v>105.4</v>
          </cell>
          <cell r="BO14">
            <v>103.1</v>
          </cell>
          <cell r="BP14">
            <v>103.8</v>
          </cell>
          <cell r="BQ14">
            <v>103.7</v>
          </cell>
          <cell r="BR14">
            <v>104.1</v>
          </cell>
          <cell r="BS14">
            <v>102.3</v>
          </cell>
          <cell r="BT14">
            <v>103.3</v>
          </cell>
          <cell r="BU14">
            <v>103.8</v>
          </cell>
          <cell r="BV14">
            <v>104.9</v>
          </cell>
          <cell r="BW14">
            <v>101.7</v>
          </cell>
          <cell r="BX14">
            <v>102.8</v>
          </cell>
          <cell r="BY14">
            <v>103.5</v>
          </cell>
          <cell r="BZ14">
            <v>103.7</v>
          </cell>
          <cell r="CA14">
            <v>101.4</v>
          </cell>
          <cell r="CB14">
            <v>104.6</v>
          </cell>
          <cell r="CC14">
            <v>106.8</v>
          </cell>
          <cell r="CD14">
            <v>110.3</v>
          </cell>
          <cell r="CE14">
            <v>106.2</v>
          </cell>
          <cell r="CF14">
            <v>109.8</v>
          </cell>
          <cell r="CG14">
            <v>114</v>
          </cell>
          <cell r="CH14">
            <v>117</v>
          </cell>
          <cell r="CI14">
            <v>115.7</v>
          </cell>
          <cell r="CJ14">
            <v>119.2</v>
          </cell>
          <cell r="CK14">
            <v>121.3</v>
          </cell>
          <cell r="CL14">
            <v>123.5</v>
          </cell>
          <cell r="CM14">
            <v>121.1</v>
          </cell>
          <cell r="CN14">
            <v>121.9</v>
          </cell>
          <cell r="CO14">
            <v>122.4</v>
          </cell>
          <cell r="CP14">
            <v>123.9</v>
          </cell>
          <cell r="CQ14">
            <v>122.4</v>
          </cell>
          <cell r="CR14">
            <v>123.6</v>
          </cell>
          <cell r="CS14">
            <v>124.2</v>
          </cell>
          <cell r="CT14">
            <v>123.6</v>
          </cell>
          <cell r="CU14">
            <v>120.1</v>
          </cell>
          <cell r="CV14">
            <v>123.1</v>
          </cell>
          <cell r="CW14">
            <v>125</v>
          </cell>
          <cell r="CX14">
            <v>126.8</v>
          </cell>
          <cell r="CY14">
            <v>123.5</v>
          </cell>
          <cell r="CZ14">
            <v>127.1</v>
          </cell>
          <cell r="DA14">
            <v>128.80000000000001</v>
          </cell>
          <cell r="DB14">
            <v>131.5</v>
          </cell>
          <cell r="DC14">
            <v>127.9</v>
          </cell>
          <cell r="DD14">
            <v>131.30000000000001</v>
          </cell>
          <cell r="DE14">
            <v>133.69999999999999</v>
          </cell>
          <cell r="DF14">
            <v>136.69999999999999</v>
          </cell>
          <cell r="DG14">
            <v>132.9</v>
          </cell>
          <cell r="DH14">
            <v>137</v>
          </cell>
          <cell r="DI14">
            <v>139.80000000000001</v>
          </cell>
          <cell r="DJ14">
            <v>142.30000000000001</v>
          </cell>
          <cell r="DK14">
            <v>141.19999999999999</v>
          </cell>
          <cell r="DL14">
            <v>145.30000000000001</v>
          </cell>
          <cell r="DM14">
            <v>148.30000000000001</v>
          </cell>
          <cell r="DN14">
            <v>149.6</v>
          </cell>
          <cell r="DO14">
            <v>153.6</v>
          </cell>
          <cell r="DP14">
            <v>154.4</v>
          </cell>
          <cell r="DQ14">
            <v>154.69999999999999</v>
          </cell>
          <cell r="DR14">
            <v>156.69999999999999</v>
          </cell>
          <cell r="DS14">
            <v>154</v>
          </cell>
          <cell r="DT14">
            <v>155.69999999999999</v>
          </cell>
          <cell r="DU14">
            <v>156.9</v>
          </cell>
          <cell r="DV14">
            <v>158.6</v>
          </cell>
          <cell r="DW14">
            <v>154.30000000000001</v>
          </cell>
          <cell r="DX14">
            <v>157.1</v>
          </cell>
          <cell r="DY14">
            <v>159.4</v>
          </cell>
          <cell r="DZ14">
            <v>160.4</v>
          </cell>
          <cell r="EA14">
            <v>160</v>
          </cell>
          <cell r="EB14">
            <v>162.6</v>
          </cell>
          <cell r="EC14">
            <v>163.30000000000001</v>
          </cell>
        </row>
        <row r="15">
          <cell r="A15" t="str">
            <v>Germany</v>
          </cell>
          <cell r="B15" t="str">
            <v>ADV</v>
          </cell>
          <cell r="C15" t="str">
            <v>Germany</v>
          </cell>
          <cell r="D15">
            <v>105.5</v>
          </cell>
          <cell r="E15">
            <v>107.2</v>
          </cell>
          <cell r="F15">
            <v>111.7</v>
          </cell>
          <cell r="G15">
            <v>108.9</v>
          </cell>
          <cell r="H15">
            <v>111.4</v>
          </cell>
          <cell r="I15">
            <v>113.3</v>
          </cell>
          <cell r="J15">
            <v>116.1</v>
          </cell>
          <cell r="K15">
            <v>112</v>
          </cell>
          <cell r="L15">
            <v>114</v>
          </cell>
          <cell r="M15">
            <v>115.9</v>
          </cell>
          <cell r="N15">
            <v>118.7</v>
          </cell>
          <cell r="O15">
            <v>112.6</v>
          </cell>
          <cell r="P15">
            <v>114.9</v>
          </cell>
          <cell r="Q15">
            <v>116.8</v>
          </cell>
          <cell r="R15">
            <v>119.9</v>
          </cell>
          <cell r="S15">
            <v>114.5</v>
          </cell>
          <cell r="T15">
            <v>116.4</v>
          </cell>
          <cell r="U15">
            <v>118.3</v>
          </cell>
          <cell r="V15">
            <v>120.8</v>
          </cell>
          <cell r="W15">
            <v>115.9</v>
          </cell>
          <cell r="X15">
            <v>117.1</v>
          </cell>
          <cell r="Y15">
            <v>117.2</v>
          </cell>
          <cell r="Z15">
            <v>121.1</v>
          </cell>
          <cell r="AA15">
            <v>114.6</v>
          </cell>
          <cell r="AB15">
            <v>116.1</v>
          </cell>
          <cell r="AC15">
            <v>116.7</v>
          </cell>
          <cell r="AD15">
            <v>118.2</v>
          </cell>
          <cell r="AE15">
            <v>114.2</v>
          </cell>
          <cell r="AF15">
            <v>115.1</v>
          </cell>
          <cell r="AG15">
            <v>116.9</v>
          </cell>
          <cell r="AH15">
            <v>118.3</v>
          </cell>
          <cell r="AI15">
            <v>112.6</v>
          </cell>
          <cell r="AJ15">
            <v>114.2</v>
          </cell>
          <cell r="AK15">
            <v>115.3</v>
          </cell>
          <cell r="AL15">
            <v>117.7</v>
          </cell>
          <cell r="AM15">
            <v>111.4</v>
          </cell>
          <cell r="AN15">
            <v>113.4</v>
          </cell>
          <cell r="AO15">
            <v>115</v>
          </cell>
          <cell r="AP15">
            <v>118</v>
          </cell>
          <cell r="AQ15">
            <v>110.1</v>
          </cell>
          <cell r="AR15">
            <v>110.9</v>
          </cell>
          <cell r="AS15">
            <v>113.3</v>
          </cell>
          <cell r="AT15">
            <v>116.5</v>
          </cell>
          <cell r="AU15">
            <v>97.6</v>
          </cell>
          <cell r="AV15">
            <v>100.2</v>
          </cell>
          <cell r="AW15">
            <v>103.3</v>
          </cell>
          <cell r="AX15">
            <v>106.3</v>
          </cell>
          <cell r="AY15">
            <v>100.8</v>
          </cell>
          <cell r="AZ15">
            <v>103.3</v>
          </cell>
          <cell r="BA15">
            <v>105.4</v>
          </cell>
          <cell r="BB15">
            <v>106.3</v>
          </cell>
          <cell r="BC15">
            <v>105.7</v>
          </cell>
          <cell r="BD15">
            <v>108.1</v>
          </cell>
          <cell r="BE15">
            <v>110.7</v>
          </cell>
          <cell r="BF15">
            <v>113.9</v>
          </cell>
          <cell r="BG15">
            <v>107.4</v>
          </cell>
          <cell r="BH15">
            <v>109.2</v>
          </cell>
          <cell r="BI15">
            <v>111.5</v>
          </cell>
          <cell r="BJ15">
            <v>114.2</v>
          </cell>
          <cell r="BK15">
            <v>107.7</v>
          </cell>
          <cell r="BL15">
            <v>110.1</v>
          </cell>
          <cell r="BM15">
            <v>111.6</v>
          </cell>
          <cell r="BN15">
            <v>113</v>
          </cell>
          <cell r="BO15">
            <v>112.5</v>
          </cell>
          <cell r="BP15">
            <v>114.2</v>
          </cell>
          <cell r="BQ15">
            <v>115.7</v>
          </cell>
          <cell r="BR15">
            <v>117.8</v>
          </cell>
          <cell r="BS15">
            <v>116.3</v>
          </cell>
          <cell r="BT15">
            <v>117.5</v>
          </cell>
          <cell r="BU15">
            <v>118.7</v>
          </cell>
          <cell r="BV15">
            <v>120.4</v>
          </cell>
          <cell r="BW15">
            <v>118.5</v>
          </cell>
          <cell r="BX15">
            <v>119.7</v>
          </cell>
          <cell r="BY15">
            <v>121.4</v>
          </cell>
          <cell r="BZ15">
            <v>124.2</v>
          </cell>
          <cell r="CA15">
            <v>119.8</v>
          </cell>
          <cell r="CB15">
            <v>122.1</v>
          </cell>
          <cell r="CC15">
            <v>124.4</v>
          </cell>
          <cell r="CD15">
            <v>127.7</v>
          </cell>
          <cell r="CE15">
            <v>124.7</v>
          </cell>
          <cell r="CF15">
            <v>126.9</v>
          </cell>
          <cell r="CG15">
            <v>129.69999999999999</v>
          </cell>
          <cell r="CH15">
            <v>131.4</v>
          </cell>
          <cell r="CI15">
            <v>128.80000000000001</v>
          </cell>
          <cell r="CJ15">
            <v>130.30000000000001</v>
          </cell>
          <cell r="CK15">
            <v>131.69999999999999</v>
          </cell>
          <cell r="CL15">
            <v>133</v>
          </cell>
          <cell r="CM15">
            <v>131.19999999999999</v>
          </cell>
          <cell r="CN15">
            <v>133.30000000000001</v>
          </cell>
          <cell r="CO15">
            <v>135.4</v>
          </cell>
          <cell r="CP15">
            <v>135.9</v>
          </cell>
          <cell r="CQ15">
            <v>134.9</v>
          </cell>
          <cell r="CR15">
            <v>135.6</v>
          </cell>
          <cell r="CS15">
            <v>135.19999999999999</v>
          </cell>
          <cell r="CT15">
            <v>135.5</v>
          </cell>
          <cell r="CU15">
            <v>131.5</v>
          </cell>
          <cell r="CV15">
            <v>131.6</v>
          </cell>
          <cell r="CW15">
            <v>131.19999999999999</v>
          </cell>
          <cell r="CX15">
            <v>131.1</v>
          </cell>
          <cell r="CY15">
            <v>129</v>
          </cell>
          <cell r="CZ15">
            <v>129.1</v>
          </cell>
          <cell r="DA15">
            <v>128.69999999999999</v>
          </cell>
          <cell r="DB15">
            <v>128.30000000000001</v>
          </cell>
          <cell r="DC15">
            <v>123.9</v>
          </cell>
          <cell r="DD15">
            <v>124.9</v>
          </cell>
          <cell r="DE15">
            <v>125.4</v>
          </cell>
          <cell r="DF15">
            <v>124.4</v>
          </cell>
          <cell r="DG15">
            <v>119.5</v>
          </cell>
          <cell r="DH15">
            <v>120.1</v>
          </cell>
          <cell r="DI15">
            <v>120.6</v>
          </cell>
          <cell r="DJ15">
            <v>121.4</v>
          </cell>
          <cell r="DK15">
            <v>119.2</v>
          </cell>
          <cell r="DL15">
            <v>120.1</v>
          </cell>
          <cell r="DM15">
            <v>120.9</v>
          </cell>
          <cell r="DN15">
            <v>121.6</v>
          </cell>
          <cell r="DO15">
            <v>127.1</v>
          </cell>
          <cell r="DP15">
            <v>127.2</v>
          </cell>
          <cell r="DQ15">
            <v>127.2</v>
          </cell>
          <cell r="DR15">
            <v>127.3</v>
          </cell>
          <cell r="DS15">
            <v>121.7</v>
          </cell>
          <cell r="DT15">
            <v>122.1</v>
          </cell>
          <cell r="DU15">
            <v>122.6</v>
          </cell>
          <cell r="DV15">
            <v>122.3</v>
          </cell>
          <cell r="DW15">
            <v>116.4</v>
          </cell>
          <cell r="DX15">
            <v>117.7</v>
          </cell>
          <cell r="DY15">
            <v>119.9</v>
          </cell>
          <cell r="DZ15">
            <v>120.9</v>
          </cell>
          <cell r="EA15">
            <v>118.7</v>
          </cell>
          <cell r="EB15">
            <v>119.2</v>
          </cell>
        </row>
        <row r="16">
          <cell r="A16" t="str">
            <v>Greece</v>
          </cell>
          <cell r="B16" t="str">
            <v>ADV</v>
          </cell>
          <cell r="C16" t="str">
            <v>Greece</v>
          </cell>
          <cell r="D16">
            <v>34.200000000000003</v>
          </cell>
          <cell r="E16">
            <v>35.5</v>
          </cell>
          <cell r="F16">
            <v>38.299999999999997</v>
          </cell>
          <cell r="G16">
            <v>33.4</v>
          </cell>
          <cell r="H16">
            <v>35.4</v>
          </cell>
          <cell r="I16">
            <v>37.9</v>
          </cell>
          <cell r="J16">
            <v>41.1</v>
          </cell>
          <cell r="K16">
            <v>33.4</v>
          </cell>
          <cell r="L16">
            <v>34.799999999999997</v>
          </cell>
          <cell r="M16">
            <v>37.200000000000003</v>
          </cell>
          <cell r="N16">
            <v>40.799999999999997</v>
          </cell>
          <cell r="O16">
            <v>34.4</v>
          </cell>
          <cell r="P16">
            <v>35.700000000000003</v>
          </cell>
          <cell r="Q16">
            <v>36.6</v>
          </cell>
          <cell r="R16">
            <v>40.1</v>
          </cell>
          <cell r="S16">
            <v>32.4</v>
          </cell>
          <cell r="T16">
            <v>33.9</v>
          </cell>
          <cell r="U16">
            <v>35</v>
          </cell>
          <cell r="V16">
            <v>38.799999999999997</v>
          </cell>
          <cell r="W16">
            <v>32.9</v>
          </cell>
          <cell r="X16">
            <v>43.4</v>
          </cell>
          <cell r="Y16">
            <v>44.4</v>
          </cell>
          <cell r="Z16">
            <v>45.4</v>
          </cell>
          <cell r="AA16">
            <v>39.1</v>
          </cell>
          <cell r="AB16">
            <v>40.299999999999997</v>
          </cell>
          <cell r="AC16">
            <v>40.5</v>
          </cell>
          <cell r="AD16">
            <v>41.6</v>
          </cell>
          <cell r="AE16">
            <v>38.200000000000003</v>
          </cell>
          <cell r="AF16">
            <v>38.4</v>
          </cell>
          <cell r="AG16">
            <v>38.799999999999997</v>
          </cell>
          <cell r="AH16">
            <v>40.6</v>
          </cell>
          <cell r="AI16">
            <v>34.299999999999997</v>
          </cell>
          <cell r="AJ16">
            <v>35.6</v>
          </cell>
          <cell r="AK16">
            <v>36</v>
          </cell>
          <cell r="AL16">
            <v>37.299999999999997</v>
          </cell>
          <cell r="AM16">
            <v>32.6</v>
          </cell>
          <cell r="AN16">
            <v>33.799999999999997</v>
          </cell>
          <cell r="AO16">
            <v>34.1</v>
          </cell>
          <cell r="AP16">
            <v>37.9</v>
          </cell>
          <cell r="AQ16">
            <v>33</v>
          </cell>
          <cell r="AR16">
            <v>34.1</v>
          </cell>
          <cell r="AS16">
            <v>34.299999999999997</v>
          </cell>
          <cell r="AT16">
            <v>35.1</v>
          </cell>
          <cell r="AU16">
            <v>29.4</v>
          </cell>
          <cell r="AV16">
            <v>30.7</v>
          </cell>
          <cell r="AW16">
            <v>30.9</v>
          </cell>
          <cell r="AX16">
            <v>32.6</v>
          </cell>
          <cell r="AY16">
            <v>28.2</v>
          </cell>
          <cell r="AZ16">
            <v>30.7</v>
          </cell>
          <cell r="BA16">
            <v>31.5</v>
          </cell>
          <cell r="BB16">
            <v>32.299999999999997</v>
          </cell>
          <cell r="BC16">
            <v>29</v>
          </cell>
          <cell r="BD16">
            <v>30.7</v>
          </cell>
          <cell r="BE16">
            <v>31.2</v>
          </cell>
          <cell r="BF16">
            <v>30.9</v>
          </cell>
          <cell r="BG16">
            <v>27.3</v>
          </cell>
          <cell r="BH16">
            <v>29.1</v>
          </cell>
          <cell r="BI16">
            <v>29.1</v>
          </cell>
          <cell r="BJ16">
            <v>37.5</v>
          </cell>
          <cell r="BK16">
            <v>33.1</v>
          </cell>
          <cell r="BL16">
            <v>34.4</v>
          </cell>
          <cell r="BM16">
            <v>35.6</v>
          </cell>
          <cell r="BN16">
            <v>37.4</v>
          </cell>
          <cell r="BO16">
            <v>35</v>
          </cell>
          <cell r="BP16">
            <v>36.4</v>
          </cell>
          <cell r="BQ16">
            <v>37.5</v>
          </cell>
          <cell r="BR16">
            <v>38.200000000000003</v>
          </cell>
          <cell r="BS16">
            <v>35.700000000000003</v>
          </cell>
          <cell r="BT16">
            <v>37.700000000000003</v>
          </cell>
          <cell r="BU16">
            <v>38.4</v>
          </cell>
          <cell r="BV16">
            <v>39.299999999999997</v>
          </cell>
          <cell r="BW16">
            <v>39.4</v>
          </cell>
          <cell r="BX16">
            <v>40.6</v>
          </cell>
          <cell r="BY16">
            <v>41.2</v>
          </cell>
          <cell r="BZ16">
            <v>43.2</v>
          </cell>
          <cell r="CA16">
            <v>43.2</v>
          </cell>
          <cell r="CB16">
            <v>43.8</v>
          </cell>
          <cell r="CC16">
            <v>45.4</v>
          </cell>
          <cell r="CD16">
            <v>47</v>
          </cell>
          <cell r="CE16">
            <v>46.1</v>
          </cell>
          <cell r="CF16">
            <v>49.4</v>
          </cell>
          <cell r="CG16">
            <v>52.7</v>
          </cell>
          <cell r="CH16">
            <v>55.4</v>
          </cell>
          <cell r="CI16">
            <v>54.6</v>
          </cell>
          <cell r="CJ16">
            <v>57.3</v>
          </cell>
          <cell r="CK16">
            <v>59.7</v>
          </cell>
          <cell r="CL16">
            <v>63</v>
          </cell>
          <cell r="CM16">
            <v>60.2</v>
          </cell>
          <cell r="CN16">
            <v>63</v>
          </cell>
          <cell r="CO16">
            <v>64.5</v>
          </cell>
          <cell r="CP16">
            <v>67.2</v>
          </cell>
          <cell r="CQ16">
            <v>62.8</v>
          </cell>
          <cell r="CR16">
            <v>64.599999999999994</v>
          </cell>
          <cell r="CS16">
            <v>68.099999999999994</v>
          </cell>
          <cell r="CT16">
            <v>71.2</v>
          </cell>
          <cell r="CU16">
            <v>68.3</v>
          </cell>
          <cell r="CV16">
            <v>72.099999999999994</v>
          </cell>
          <cell r="CW16">
            <v>74.599999999999994</v>
          </cell>
          <cell r="CX16">
            <v>77.8</v>
          </cell>
          <cell r="CY16">
            <v>77.599999999999994</v>
          </cell>
          <cell r="CZ16">
            <v>81.2</v>
          </cell>
          <cell r="DA16">
            <v>83.9</v>
          </cell>
          <cell r="DB16">
            <v>89.3</v>
          </cell>
          <cell r="DC16">
            <v>84.3</v>
          </cell>
          <cell r="DD16">
            <v>88.3</v>
          </cell>
          <cell r="DE16">
            <v>92.5</v>
          </cell>
          <cell r="DF16">
            <v>97.4</v>
          </cell>
          <cell r="DG16">
            <v>93</v>
          </cell>
          <cell r="DH16">
            <v>97.3</v>
          </cell>
          <cell r="DI16">
            <v>101.4</v>
          </cell>
          <cell r="DJ16">
            <v>106.6</v>
          </cell>
          <cell r="DK16">
            <v>107.2</v>
          </cell>
          <cell r="DL16">
            <v>111.5</v>
          </cell>
          <cell r="DM16">
            <v>115.8</v>
          </cell>
          <cell r="DN16">
            <v>118.4</v>
          </cell>
          <cell r="DO16">
            <v>119.8</v>
          </cell>
          <cell r="DP16">
            <v>121</v>
          </cell>
          <cell r="DQ16">
            <v>122.7</v>
          </cell>
          <cell r="DR16">
            <v>122.5</v>
          </cell>
          <cell r="DS16">
            <v>127.9</v>
          </cell>
          <cell r="DT16">
            <v>129.30000000000001</v>
          </cell>
          <cell r="DU16">
            <v>127.7</v>
          </cell>
          <cell r="DV16">
            <v>127.6</v>
          </cell>
          <cell r="DW16">
            <v>134.6</v>
          </cell>
          <cell r="DX16">
            <v>134.1</v>
          </cell>
          <cell r="DY16">
            <v>133.30000000000001</v>
          </cell>
          <cell r="DZ16">
            <v>128.6</v>
          </cell>
          <cell r="EA16">
            <v>135.4</v>
          </cell>
          <cell r="EB16">
            <v>135.80000000000001</v>
          </cell>
          <cell r="EC16">
            <v>131.6</v>
          </cell>
        </row>
        <row r="17">
          <cell r="A17" t="str">
            <v>Hong Kong SAR</v>
          </cell>
          <cell r="B17" t="str">
            <v>ADV</v>
          </cell>
          <cell r="C17" t="str">
            <v>Hong Kong SAR</v>
          </cell>
          <cell r="D17">
            <v>86.4</v>
          </cell>
          <cell r="E17">
            <v>110.4</v>
          </cell>
          <cell r="F17">
            <v>87.8</v>
          </cell>
          <cell r="G17">
            <v>80.599999999999994</v>
          </cell>
          <cell r="H17">
            <v>91.4</v>
          </cell>
          <cell r="I17">
            <v>97</v>
          </cell>
          <cell r="J17">
            <v>101.9</v>
          </cell>
          <cell r="K17">
            <v>98.1</v>
          </cell>
          <cell r="L17">
            <v>105.6</v>
          </cell>
          <cell r="M17">
            <v>111.1</v>
          </cell>
          <cell r="N17">
            <v>116.1</v>
          </cell>
          <cell r="O17">
            <v>109.1</v>
          </cell>
          <cell r="P17">
            <v>112.1</v>
          </cell>
          <cell r="Q17">
            <v>121.5</v>
          </cell>
          <cell r="R17">
            <v>118.3</v>
          </cell>
          <cell r="S17">
            <v>99.8</v>
          </cell>
          <cell r="T17">
            <v>101.8</v>
          </cell>
          <cell r="U17">
            <v>102.8</v>
          </cell>
          <cell r="V17">
            <v>105.1</v>
          </cell>
          <cell r="W17">
            <v>100.1</v>
          </cell>
          <cell r="X17">
            <v>102</v>
          </cell>
          <cell r="Y17">
            <v>102.8</v>
          </cell>
          <cell r="Z17">
            <v>104.5</v>
          </cell>
          <cell r="AA17">
            <v>93.8</v>
          </cell>
          <cell r="AB17">
            <v>96.1</v>
          </cell>
          <cell r="AC17">
            <v>102.6</v>
          </cell>
          <cell r="AD17">
            <v>104.9</v>
          </cell>
          <cell r="AE17">
            <v>93.3</v>
          </cell>
          <cell r="AF17">
            <v>98.9</v>
          </cell>
          <cell r="AG17">
            <v>112</v>
          </cell>
          <cell r="AH17">
            <v>116.7</v>
          </cell>
          <cell r="AI17">
            <v>100.4</v>
          </cell>
          <cell r="AJ17">
            <v>108</v>
          </cell>
          <cell r="AK17">
            <v>114.8</v>
          </cell>
          <cell r="AL17">
            <v>123</v>
          </cell>
          <cell r="AM17">
            <v>120.6</v>
          </cell>
          <cell r="AN17">
            <v>126.8</v>
          </cell>
          <cell r="AO17">
            <v>133.4</v>
          </cell>
          <cell r="AP17">
            <v>140.80000000000001</v>
          </cell>
          <cell r="AQ17">
            <v>128.6</v>
          </cell>
          <cell r="AR17">
            <v>135.80000000000001</v>
          </cell>
          <cell r="AS17">
            <v>139.6</v>
          </cell>
          <cell r="AT17">
            <v>149</v>
          </cell>
          <cell r="AU17">
            <v>130.80000000000001</v>
          </cell>
          <cell r="AV17">
            <v>126</v>
          </cell>
          <cell r="AW17">
            <v>130.6</v>
          </cell>
          <cell r="AX17">
            <v>135.6</v>
          </cell>
          <cell r="AY17">
            <v>119.6</v>
          </cell>
          <cell r="AZ17">
            <v>125</v>
          </cell>
          <cell r="BA17">
            <v>128.4</v>
          </cell>
          <cell r="BB17">
            <v>128.4</v>
          </cell>
          <cell r="BC17">
            <v>118.3</v>
          </cell>
          <cell r="BD17">
            <v>123</v>
          </cell>
          <cell r="BE17">
            <v>128.4</v>
          </cell>
          <cell r="BF17">
            <v>130.69999999999999</v>
          </cell>
          <cell r="BG17">
            <v>122.3</v>
          </cell>
          <cell r="BH17">
            <v>129</v>
          </cell>
          <cell r="BI17">
            <v>132.4</v>
          </cell>
          <cell r="BJ17">
            <v>135.9</v>
          </cell>
          <cell r="BK17">
            <v>131.80000000000001</v>
          </cell>
          <cell r="BL17">
            <v>136.5</v>
          </cell>
          <cell r="BM17">
            <v>139</v>
          </cell>
          <cell r="BN17">
            <v>142.19999999999999</v>
          </cell>
          <cell r="BO17">
            <v>133.30000000000001</v>
          </cell>
          <cell r="BP17">
            <v>140.19999999999999</v>
          </cell>
          <cell r="BQ17">
            <v>142.80000000000001</v>
          </cell>
          <cell r="BR17">
            <v>149.30000000000001</v>
          </cell>
          <cell r="BS17">
            <v>145</v>
          </cell>
          <cell r="BT17">
            <v>155.9</v>
          </cell>
          <cell r="BU17">
            <v>164.9</v>
          </cell>
          <cell r="BV17">
            <v>164.4</v>
          </cell>
          <cell r="BW17">
            <v>171.1</v>
          </cell>
          <cell r="BX17">
            <v>170.4</v>
          </cell>
          <cell r="BY17">
            <v>167.1</v>
          </cell>
          <cell r="BZ17">
            <v>162.9</v>
          </cell>
          <cell r="CA17">
            <v>161.5</v>
          </cell>
          <cell r="CB17">
            <v>168.3</v>
          </cell>
          <cell r="CC17">
            <v>166.2</v>
          </cell>
          <cell r="CD17">
            <v>164</v>
          </cell>
          <cell r="CE17">
            <v>157.9</v>
          </cell>
          <cell r="CF17">
            <v>156.1</v>
          </cell>
          <cell r="CG17">
            <v>162.80000000000001</v>
          </cell>
          <cell r="CH17">
            <v>160.1</v>
          </cell>
          <cell r="CI17">
            <v>163.19999999999999</v>
          </cell>
          <cell r="CJ17">
            <v>160</v>
          </cell>
          <cell r="CK17">
            <v>159.69999999999999</v>
          </cell>
          <cell r="CL17">
            <v>157.6</v>
          </cell>
          <cell r="CM17">
            <v>159</v>
          </cell>
          <cell r="CN17">
            <v>156.69999999999999</v>
          </cell>
          <cell r="CO17">
            <v>155.9</v>
          </cell>
          <cell r="CP17">
            <v>154.6</v>
          </cell>
          <cell r="CQ17">
            <v>158.69999999999999</v>
          </cell>
          <cell r="CR17">
            <v>161</v>
          </cell>
          <cell r="CS17">
            <v>160.30000000000001</v>
          </cell>
          <cell r="CT17">
            <v>161.9</v>
          </cell>
          <cell r="CU17">
            <v>157.69999999999999</v>
          </cell>
          <cell r="CV17">
            <v>156.80000000000001</v>
          </cell>
          <cell r="CW17">
            <v>158.69999999999999</v>
          </cell>
          <cell r="CX17">
            <v>164</v>
          </cell>
          <cell r="CY17">
            <v>156.1</v>
          </cell>
          <cell r="CZ17">
            <v>163.80000000000001</v>
          </cell>
          <cell r="DA17">
            <v>164.5</v>
          </cell>
          <cell r="DB17">
            <v>168.8</v>
          </cell>
          <cell r="DC17">
            <v>160.69999999999999</v>
          </cell>
          <cell r="DD17">
            <v>165.5</v>
          </cell>
          <cell r="DE17">
            <v>168.1</v>
          </cell>
          <cell r="DF17">
            <v>171.8</v>
          </cell>
          <cell r="DG17">
            <v>161.9</v>
          </cell>
          <cell r="DH17">
            <v>173.9</v>
          </cell>
          <cell r="DI17">
            <v>183.6</v>
          </cell>
          <cell r="DJ17">
            <v>182.7</v>
          </cell>
          <cell r="DK17">
            <v>184.3</v>
          </cell>
          <cell r="DL17">
            <v>192.4</v>
          </cell>
          <cell r="DM17">
            <v>195.6</v>
          </cell>
          <cell r="DN17">
            <v>187.2</v>
          </cell>
          <cell r="DO17">
            <v>183.8</v>
          </cell>
          <cell r="DP17">
            <v>190.1</v>
          </cell>
          <cell r="DQ17">
            <v>192.4</v>
          </cell>
          <cell r="DR17">
            <v>189.7</v>
          </cell>
          <cell r="DS17">
            <v>186.8</v>
          </cell>
          <cell r="DT17">
            <v>199.8</v>
          </cell>
          <cell r="DU17">
            <v>217.1</v>
          </cell>
          <cell r="DV17">
            <v>221.2</v>
          </cell>
          <cell r="DW17">
            <v>220.2</v>
          </cell>
          <cell r="DX17">
            <v>230.6</v>
          </cell>
          <cell r="DY17">
            <v>237.5</v>
          </cell>
          <cell r="DZ17">
            <v>234.3</v>
          </cell>
          <cell r="EA17">
            <v>228.2</v>
          </cell>
          <cell r="EB17">
            <v>230.3</v>
          </cell>
          <cell r="EC17">
            <v>232.3</v>
          </cell>
        </row>
        <row r="18">
          <cell r="A18" t="str">
            <v>Hungary</v>
          </cell>
          <cell r="C18" t="str">
            <v>Hungary</v>
          </cell>
          <cell r="AP18">
            <v>65.2</v>
          </cell>
          <cell r="AQ18">
            <v>55.1</v>
          </cell>
          <cell r="AR18">
            <v>57.7</v>
          </cell>
          <cell r="AS18">
            <v>61</v>
          </cell>
          <cell r="AT18">
            <v>64.400000000000006</v>
          </cell>
          <cell r="AU18">
            <v>53.3</v>
          </cell>
          <cell r="AV18">
            <v>52.2</v>
          </cell>
          <cell r="AW18">
            <v>52.6</v>
          </cell>
          <cell r="AX18">
            <v>54.7</v>
          </cell>
          <cell r="AY18">
            <v>45.6</v>
          </cell>
          <cell r="AZ18">
            <v>47.5</v>
          </cell>
          <cell r="BA18">
            <v>48.5</v>
          </cell>
          <cell r="BB18">
            <v>47</v>
          </cell>
          <cell r="BC18">
            <v>40.5</v>
          </cell>
          <cell r="BD18">
            <v>41.4</v>
          </cell>
          <cell r="BE18">
            <v>42.6</v>
          </cell>
          <cell r="BF18">
            <v>44.6</v>
          </cell>
          <cell r="BG18">
            <v>37.6</v>
          </cell>
          <cell r="BH18">
            <v>40.799999999999997</v>
          </cell>
          <cell r="BI18">
            <v>44</v>
          </cell>
          <cell r="BJ18">
            <v>46.8</v>
          </cell>
          <cell r="BK18">
            <v>37.5</v>
          </cell>
          <cell r="BL18">
            <v>39.700000000000003</v>
          </cell>
          <cell r="BM18">
            <v>42</v>
          </cell>
          <cell r="BN18">
            <v>42.4</v>
          </cell>
          <cell r="BO18">
            <v>35.6</v>
          </cell>
          <cell r="BP18">
            <v>37.200000000000003</v>
          </cell>
          <cell r="BQ18">
            <v>39.6</v>
          </cell>
          <cell r="BR18">
            <v>44.8</v>
          </cell>
          <cell r="BS18">
            <v>37.299999999999997</v>
          </cell>
          <cell r="BT18">
            <v>40.299999999999997</v>
          </cell>
          <cell r="BU18">
            <v>42.8</v>
          </cell>
          <cell r="BV18">
            <v>46.2</v>
          </cell>
          <cell r="BW18">
            <v>40.6</v>
          </cell>
          <cell r="BX18">
            <v>43.6</v>
          </cell>
          <cell r="BY18">
            <v>46.1</v>
          </cell>
          <cell r="BZ18">
            <v>46.3</v>
          </cell>
          <cell r="CA18">
            <v>44.6</v>
          </cell>
          <cell r="CB18">
            <v>47.5</v>
          </cell>
          <cell r="CC18">
            <v>49.8</v>
          </cell>
          <cell r="CD18">
            <v>52.4</v>
          </cell>
          <cell r="CE18">
            <v>49</v>
          </cell>
          <cell r="CF18">
            <v>53.7</v>
          </cell>
          <cell r="CG18">
            <v>60.8</v>
          </cell>
          <cell r="CH18">
            <v>67.099999999999994</v>
          </cell>
          <cell r="CI18">
            <v>60.7</v>
          </cell>
          <cell r="CJ18">
            <v>61.6</v>
          </cell>
          <cell r="CK18">
            <v>64.900000000000006</v>
          </cell>
          <cell r="CL18">
            <v>67.099999999999994</v>
          </cell>
          <cell r="CM18">
            <v>61.2</v>
          </cell>
          <cell r="CN18">
            <v>66.3</v>
          </cell>
          <cell r="CO18">
            <v>68.5</v>
          </cell>
          <cell r="CP18">
            <v>70.7</v>
          </cell>
          <cell r="CQ18">
            <v>68.3</v>
          </cell>
          <cell r="CR18">
            <v>74.900000000000006</v>
          </cell>
          <cell r="CS18">
            <v>76.3</v>
          </cell>
          <cell r="CT18">
            <v>84.1</v>
          </cell>
          <cell r="CU18">
            <v>77.599999999999994</v>
          </cell>
          <cell r="CV18">
            <v>82</v>
          </cell>
          <cell r="CW18">
            <v>83.4</v>
          </cell>
          <cell r="CX18">
            <v>85.7</v>
          </cell>
          <cell r="CY18">
            <v>86.7</v>
          </cell>
          <cell r="CZ18">
            <v>92.1</v>
          </cell>
          <cell r="DA18">
            <v>96.2</v>
          </cell>
          <cell r="DB18">
            <v>101.7</v>
          </cell>
          <cell r="DC18">
            <v>101</v>
          </cell>
          <cell r="DD18">
            <v>109.9</v>
          </cell>
          <cell r="DE18">
            <v>111.3</v>
          </cell>
          <cell r="DF18">
            <v>110.5</v>
          </cell>
          <cell r="DG18">
            <v>105.5</v>
          </cell>
          <cell r="DH18">
            <v>111.6</v>
          </cell>
          <cell r="DI18">
            <v>116</v>
          </cell>
          <cell r="DJ18">
            <v>125.2</v>
          </cell>
          <cell r="DK18">
            <v>121.3</v>
          </cell>
          <cell r="DL18">
            <v>117.9</v>
          </cell>
          <cell r="DM18">
            <v>143.30000000000001</v>
          </cell>
          <cell r="DN18">
            <v>154.9</v>
          </cell>
          <cell r="DO18">
            <v>186.6</v>
          </cell>
          <cell r="DP18">
            <v>166.5</v>
          </cell>
          <cell r="DQ18">
            <v>164.8</v>
          </cell>
          <cell r="DR18">
            <v>170.2</v>
          </cell>
          <cell r="DS18">
            <v>167.7</v>
          </cell>
          <cell r="DT18">
            <v>177.6</v>
          </cell>
          <cell r="DU18">
            <v>167.5</v>
          </cell>
          <cell r="DV18">
            <v>153.4</v>
          </cell>
          <cell r="DW18">
            <v>139</v>
          </cell>
          <cell r="DX18">
            <v>141.4</v>
          </cell>
          <cell r="DY18">
            <v>149.69999999999999</v>
          </cell>
          <cell r="DZ18">
            <v>165.3</v>
          </cell>
          <cell r="EA18">
            <v>153.80000000000001</v>
          </cell>
          <cell r="EB18">
            <v>152.5</v>
          </cell>
          <cell r="EC18">
            <v>144.80000000000001</v>
          </cell>
        </row>
        <row r="19">
          <cell r="A19" t="str">
            <v>India</v>
          </cell>
          <cell r="C19" t="str">
            <v>India</v>
          </cell>
          <cell r="D19">
            <v>20.9</v>
          </cell>
          <cell r="E19">
            <v>21.1</v>
          </cell>
          <cell r="F19">
            <v>23.1</v>
          </cell>
          <cell r="G19">
            <v>20.6</v>
          </cell>
          <cell r="H19">
            <v>21.2</v>
          </cell>
          <cell r="I19">
            <v>21.8</v>
          </cell>
          <cell r="J19">
            <v>23.6</v>
          </cell>
          <cell r="K19">
            <v>21.6</v>
          </cell>
          <cell r="L19">
            <v>21.9</v>
          </cell>
          <cell r="M19">
            <v>22.4</v>
          </cell>
          <cell r="N19">
            <v>25</v>
          </cell>
          <cell r="O19">
            <v>22.2</v>
          </cell>
          <cell r="P19">
            <v>22.6</v>
          </cell>
          <cell r="Q19">
            <v>23.3</v>
          </cell>
          <cell r="R19">
            <v>25.3</v>
          </cell>
          <cell r="S19">
            <v>23.3</v>
          </cell>
          <cell r="T19">
            <v>24.1</v>
          </cell>
          <cell r="U19">
            <v>24.3</v>
          </cell>
          <cell r="V19">
            <v>26.4</v>
          </cell>
          <cell r="W19">
            <v>24.2</v>
          </cell>
          <cell r="X19">
            <v>25.1</v>
          </cell>
          <cell r="Y19">
            <v>25.9</v>
          </cell>
          <cell r="Z19">
            <v>27.3</v>
          </cell>
          <cell r="AA19">
            <v>26.2</v>
          </cell>
          <cell r="AB19">
            <v>26.2</v>
          </cell>
          <cell r="AC19">
            <v>26.5</v>
          </cell>
          <cell r="AD19">
            <v>27.8</v>
          </cell>
          <cell r="AE19">
            <v>26.6</v>
          </cell>
          <cell r="AF19">
            <v>26.2</v>
          </cell>
          <cell r="AG19">
            <v>26.8</v>
          </cell>
          <cell r="AH19">
            <v>28</v>
          </cell>
          <cell r="AI19">
            <v>26.2</v>
          </cell>
          <cell r="AJ19">
            <v>26.1</v>
          </cell>
          <cell r="AK19">
            <v>26.9</v>
          </cell>
          <cell r="AL19">
            <v>29.6</v>
          </cell>
          <cell r="AM19">
            <v>26.6</v>
          </cell>
          <cell r="AN19">
            <v>27.4</v>
          </cell>
          <cell r="AO19">
            <v>27.9</v>
          </cell>
          <cell r="AP19">
            <v>29.7</v>
          </cell>
          <cell r="AQ19">
            <v>26.9</v>
          </cell>
          <cell r="AR19">
            <v>27.5</v>
          </cell>
          <cell r="AS19">
            <v>27.8</v>
          </cell>
          <cell r="AT19">
            <v>29.3</v>
          </cell>
          <cell r="AU19">
            <v>26.3</v>
          </cell>
          <cell r="AV19">
            <v>26.4</v>
          </cell>
          <cell r="AW19">
            <v>26.4</v>
          </cell>
          <cell r="AX19">
            <v>27.3</v>
          </cell>
          <cell r="AY19">
            <v>25</v>
          </cell>
          <cell r="AZ19">
            <v>26.2</v>
          </cell>
          <cell r="BA19">
            <v>27.2</v>
          </cell>
          <cell r="BB19">
            <v>28.6</v>
          </cell>
          <cell r="BC19">
            <v>26.3</v>
          </cell>
          <cell r="BD19">
            <v>26.4</v>
          </cell>
          <cell r="BE19">
            <v>26.2</v>
          </cell>
          <cell r="BF19">
            <v>27.2</v>
          </cell>
          <cell r="BG19">
            <v>24.1</v>
          </cell>
          <cell r="BH19">
            <v>24.1</v>
          </cell>
          <cell r="BI19">
            <v>25.6</v>
          </cell>
          <cell r="BJ19">
            <v>26.8</v>
          </cell>
          <cell r="BK19">
            <v>25.2</v>
          </cell>
          <cell r="BL19">
            <v>25.3</v>
          </cell>
          <cell r="BM19">
            <v>26.8</v>
          </cell>
          <cell r="BN19">
            <v>27.8</v>
          </cell>
          <cell r="BO19">
            <v>26.8</v>
          </cell>
          <cell r="BP19">
            <v>26.8</v>
          </cell>
          <cell r="BQ19">
            <v>27.3</v>
          </cell>
          <cell r="BR19">
            <v>27.9</v>
          </cell>
          <cell r="BS19">
            <v>26</v>
          </cell>
          <cell r="BT19">
            <v>25.8</v>
          </cell>
          <cell r="BU19">
            <v>26</v>
          </cell>
          <cell r="BV19">
            <v>27.4</v>
          </cell>
          <cell r="BW19">
            <v>26</v>
          </cell>
          <cell r="BX19">
            <v>26.1</v>
          </cell>
          <cell r="BY19">
            <v>27</v>
          </cell>
          <cell r="BZ19">
            <v>27.7</v>
          </cell>
          <cell r="CA19">
            <v>27.1</v>
          </cell>
          <cell r="CB19">
            <v>26.7</v>
          </cell>
          <cell r="CC19">
            <v>27.6</v>
          </cell>
          <cell r="CD19">
            <v>29.7</v>
          </cell>
          <cell r="CE19">
            <v>28.3</v>
          </cell>
          <cell r="CF19">
            <v>29.6</v>
          </cell>
          <cell r="CG19">
            <v>30.1</v>
          </cell>
          <cell r="CH19">
            <v>31.7</v>
          </cell>
          <cell r="CI19">
            <v>30.4</v>
          </cell>
          <cell r="CJ19">
            <v>30.7</v>
          </cell>
          <cell r="CK19">
            <v>31.3</v>
          </cell>
          <cell r="CL19">
            <v>32.6</v>
          </cell>
          <cell r="CM19">
            <v>31.7</v>
          </cell>
          <cell r="CN19">
            <v>34.1</v>
          </cell>
          <cell r="CO19">
            <v>34.700000000000003</v>
          </cell>
          <cell r="CP19">
            <v>35.9</v>
          </cell>
          <cell r="CQ19">
            <v>33.799999999999997</v>
          </cell>
          <cell r="CR19">
            <v>34</v>
          </cell>
          <cell r="CS19">
            <v>34.200000000000003</v>
          </cell>
          <cell r="CT19">
            <v>35.9</v>
          </cell>
          <cell r="CU19">
            <v>33.9</v>
          </cell>
          <cell r="CV19">
            <v>34.9</v>
          </cell>
          <cell r="CW19">
            <v>36.4</v>
          </cell>
          <cell r="CX19">
            <v>39.799999999999997</v>
          </cell>
          <cell r="CY19">
            <v>37.4</v>
          </cell>
          <cell r="CZ19">
            <v>39</v>
          </cell>
          <cell r="DA19">
            <v>42.6</v>
          </cell>
          <cell r="DB19">
            <v>44.6</v>
          </cell>
          <cell r="DC19">
            <v>43.3</v>
          </cell>
          <cell r="DD19">
            <v>44</v>
          </cell>
          <cell r="DE19">
            <v>47.5</v>
          </cell>
          <cell r="DF19">
            <v>49.5</v>
          </cell>
          <cell r="DG19">
            <v>46.9</v>
          </cell>
          <cell r="DH19">
            <v>46.7</v>
          </cell>
          <cell r="DI19">
            <v>49.5</v>
          </cell>
          <cell r="DJ19">
            <v>52</v>
          </cell>
          <cell r="DK19">
            <v>49.7</v>
          </cell>
          <cell r="DL19">
            <v>50.6</v>
          </cell>
          <cell r="DM19">
            <v>53.9</v>
          </cell>
          <cell r="DN19">
            <v>55.7</v>
          </cell>
          <cell r="DO19">
            <v>53.3</v>
          </cell>
          <cell r="DP19">
            <v>52.6</v>
          </cell>
          <cell r="DQ19">
            <v>54.7</v>
          </cell>
          <cell r="DR19">
            <v>55.8</v>
          </cell>
          <cell r="DS19">
            <v>50.1</v>
          </cell>
          <cell r="DT19">
            <v>51.6</v>
          </cell>
          <cell r="DU19">
            <v>53.5</v>
          </cell>
          <cell r="DV19">
            <v>58.4</v>
          </cell>
          <cell r="DW19">
            <v>52</v>
          </cell>
          <cell r="DX19">
            <v>53.2</v>
          </cell>
          <cell r="DY19">
            <v>54.7</v>
          </cell>
          <cell r="DZ19">
            <v>58.3</v>
          </cell>
          <cell r="EA19">
            <v>54.6</v>
          </cell>
          <cell r="EB19">
            <v>56.9</v>
          </cell>
          <cell r="EC19">
            <v>56.8</v>
          </cell>
        </row>
        <row r="20">
          <cell r="A20" t="str">
            <v>Indonesia</v>
          </cell>
          <cell r="C20" t="str">
            <v>Indonesia</v>
          </cell>
          <cell r="D20">
            <v>12.6</v>
          </cell>
          <cell r="E20">
            <v>13.6</v>
          </cell>
          <cell r="F20">
            <v>14.6</v>
          </cell>
          <cell r="G20">
            <v>13.4</v>
          </cell>
          <cell r="H20">
            <v>14.4</v>
          </cell>
          <cell r="I20">
            <v>15.7</v>
          </cell>
          <cell r="J20">
            <v>16.8</v>
          </cell>
          <cell r="K20">
            <v>16.5</v>
          </cell>
          <cell r="L20">
            <v>19.8</v>
          </cell>
          <cell r="M20">
            <v>19.600000000000001</v>
          </cell>
          <cell r="N20">
            <v>20.3</v>
          </cell>
          <cell r="O20">
            <v>16.8</v>
          </cell>
          <cell r="P20">
            <v>16.899999999999999</v>
          </cell>
          <cell r="Q20">
            <v>17.899999999999999</v>
          </cell>
          <cell r="R20">
            <v>18.8</v>
          </cell>
          <cell r="S20">
            <v>17.100000000000001</v>
          </cell>
          <cell r="T20">
            <v>18</v>
          </cell>
          <cell r="U20">
            <v>19.2</v>
          </cell>
          <cell r="V20">
            <v>20</v>
          </cell>
          <cell r="W20">
            <v>19</v>
          </cell>
          <cell r="X20">
            <v>26.5</v>
          </cell>
          <cell r="Y20">
            <v>28.2</v>
          </cell>
          <cell r="Z20">
            <v>29.6</v>
          </cell>
          <cell r="AA20">
            <v>28.6</v>
          </cell>
          <cell r="AB20">
            <v>30.4</v>
          </cell>
          <cell r="AC20">
            <v>36.5</v>
          </cell>
          <cell r="AD20">
            <v>37.4</v>
          </cell>
          <cell r="AE20">
            <v>32.799999999999997</v>
          </cell>
          <cell r="AF20">
            <v>34.5</v>
          </cell>
          <cell r="AG20">
            <v>35.4</v>
          </cell>
          <cell r="AH20">
            <v>37.200000000000003</v>
          </cell>
          <cell r="AI20">
            <v>35.200000000000003</v>
          </cell>
          <cell r="AJ20">
            <v>36.9</v>
          </cell>
          <cell r="AK20">
            <v>39</v>
          </cell>
          <cell r="AL20">
            <v>42.1</v>
          </cell>
          <cell r="AM20">
            <v>36.4</v>
          </cell>
          <cell r="AN20">
            <v>39.700000000000003</v>
          </cell>
          <cell r="AO20">
            <v>43.5</v>
          </cell>
          <cell r="AP20">
            <v>47.1</v>
          </cell>
          <cell r="AQ20">
            <v>43.7</v>
          </cell>
          <cell r="AR20">
            <v>50.5</v>
          </cell>
          <cell r="AS20">
            <v>55.4</v>
          </cell>
          <cell r="AT20">
            <v>59.9</v>
          </cell>
          <cell r="AU20">
            <v>51.9</v>
          </cell>
          <cell r="AV20">
            <v>54</v>
          </cell>
          <cell r="AW20">
            <v>54.6</v>
          </cell>
          <cell r="AX20">
            <v>59.2</v>
          </cell>
          <cell r="AY20">
            <v>53.6</v>
          </cell>
          <cell r="AZ20">
            <v>55.6</v>
          </cell>
          <cell r="BA20">
            <v>58.2</v>
          </cell>
          <cell r="BB20">
            <v>58.7</v>
          </cell>
          <cell r="BC20">
            <v>49.6</v>
          </cell>
          <cell r="BD20">
            <v>52.2</v>
          </cell>
          <cell r="BE20">
            <v>54</v>
          </cell>
          <cell r="BF20">
            <v>55.2</v>
          </cell>
          <cell r="BG20">
            <v>50.4</v>
          </cell>
          <cell r="BH20">
            <v>52.9</v>
          </cell>
          <cell r="BI20">
            <v>55.9</v>
          </cell>
          <cell r="BJ20">
            <v>59.5</v>
          </cell>
          <cell r="BK20">
            <v>52.3</v>
          </cell>
          <cell r="BL20">
            <v>55.2</v>
          </cell>
          <cell r="BM20">
            <v>58.7</v>
          </cell>
          <cell r="BN20">
            <v>62.3</v>
          </cell>
          <cell r="BO20">
            <v>55.2</v>
          </cell>
          <cell r="BP20">
            <v>59.7</v>
          </cell>
          <cell r="BQ20">
            <v>63.1</v>
          </cell>
          <cell r="BR20">
            <v>67.3</v>
          </cell>
          <cell r="BS20">
            <v>59.9</v>
          </cell>
          <cell r="BT20">
            <v>64.3</v>
          </cell>
          <cell r="BU20">
            <v>75.2</v>
          </cell>
          <cell r="BV20">
            <v>83.6</v>
          </cell>
          <cell r="BW20">
            <v>76.2</v>
          </cell>
          <cell r="BX20">
            <v>110.7</v>
          </cell>
          <cell r="BY20">
            <v>89</v>
          </cell>
          <cell r="BZ20">
            <v>74.599999999999994</v>
          </cell>
          <cell r="CA20">
            <v>55</v>
          </cell>
          <cell r="CB20">
            <v>37.4</v>
          </cell>
          <cell r="CC20">
            <v>41.7</v>
          </cell>
          <cell r="CD20">
            <v>34.6</v>
          </cell>
          <cell r="CE20">
            <v>27.1</v>
          </cell>
          <cell r="CF20">
            <v>29.5</v>
          </cell>
          <cell r="CG20">
            <v>30</v>
          </cell>
          <cell r="CH20">
            <v>31.9</v>
          </cell>
          <cell r="CI20">
            <v>28.3</v>
          </cell>
          <cell r="CJ20">
            <v>30</v>
          </cell>
          <cell r="CK20">
            <v>27.7</v>
          </cell>
          <cell r="CL20">
            <v>28.1</v>
          </cell>
          <cell r="CM20">
            <v>24.3</v>
          </cell>
          <cell r="CN20">
            <v>23.8</v>
          </cell>
          <cell r="CO20">
            <v>25.1</v>
          </cell>
          <cell r="CP20">
            <v>26.2</v>
          </cell>
          <cell r="CQ20">
            <v>24.2</v>
          </cell>
          <cell r="CR20">
            <v>23.9</v>
          </cell>
          <cell r="CS20">
            <v>24.9</v>
          </cell>
          <cell r="CT20">
            <v>26.3</v>
          </cell>
          <cell r="CU20">
            <v>22.8</v>
          </cell>
          <cell r="CV20">
            <v>26.2</v>
          </cell>
          <cell r="CW20">
            <v>27</v>
          </cell>
          <cell r="CX20">
            <v>28.9</v>
          </cell>
          <cell r="CY20">
            <v>25.2</v>
          </cell>
          <cell r="CZ20">
            <v>27.2</v>
          </cell>
          <cell r="DA20">
            <v>29</v>
          </cell>
          <cell r="DB20">
            <v>29.1</v>
          </cell>
          <cell r="DC20">
            <v>23.4</v>
          </cell>
          <cell r="DD20">
            <v>24.7</v>
          </cell>
          <cell r="DE20">
            <v>25.7</v>
          </cell>
          <cell r="DF20">
            <v>27.1</v>
          </cell>
          <cell r="DG20">
            <v>23.2</v>
          </cell>
          <cell r="DH20">
            <v>23.2</v>
          </cell>
          <cell r="DI20">
            <v>24.9</v>
          </cell>
          <cell r="DJ20">
            <v>28</v>
          </cell>
          <cell r="DK20">
            <v>23.3</v>
          </cell>
          <cell r="DL20">
            <v>25.5</v>
          </cell>
          <cell r="DM20">
            <v>27.6</v>
          </cell>
          <cell r="DN20">
            <v>29.2</v>
          </cell>
          <cell r="DO20">
            <v>25.7</v>
          </cell>
          <cell r="DP20">
            <v>25.7</v>
          </cell>
          <cell r="DQ20">
            <v>26.2</v>
          </cell>
          <cell r="DR20">
            <v>27.5</v>
          </cell>
          <cell r="DS20">
            <v>23.2</v>
          </cell>
          <cell r="DT20">
            <v>25.6</v>
          </cell>
          <cell r="DU20">
            <v>26.5</v>
          </cell>
          <cell r="DV20">
            <v>28.7</v>
          </cell>
          <cell r="DW20">
            <v>25.3</v>
          </cell>
          <cell r="DX20">
            <v>27.3</v>
          </cell>
          <cell r="DY20">
            <v>29.8</v>
          </cell>
          <cell r="DZ20">
            <v>31.8</v>
          </cell>
          <cell r="EA20">
            <v>29.5</v>
          </cell>
          <cell r="EB20">
            <v>31.8</v>
          </cell>
          <cell r="EC20">
            <v>33.200000000000003</v>
          </cell>
        </row>
        <row r="21">
          <cell r="A21" t="str">
            <v>Ireland</v>
          </cell>
          <cell r="B21" t="str">
            <v>ADV</v>
          </cell>
          <cell r="C21" t="str">
            <v>Ireland</v>
          </cell>
          <cell r="D21">
            <v>50.8</v>
          </cell>
          <cell r="E21">
            <v>53.9</v>
          </cell>
          <cell r="F21">
            <v>58.2</v>
          </cell>
          <cell r="G21">
            <v>49.6</v>
          </cell>
          <cell r="H21">
            <v>51.4</v>
          </cell>
          <cell r="I21">
            <v>53.9</v>
          </cell>
          <cell r="J21">
            <v>56.3</v>
          </cell>
          <cell r="K21">
            <v>48.3</v>
          </cell>
          <cell r="L21">
            <v>48.6</v>
          </cell>
          <cell r="M21">
            <v>51</v>
          </cell>
          <cell r="N21">
            <v>49.6</v>
          </cell>
          <cell r="O21">
            <v>44.6</v>
          </cell>
          <cell r="P21">
            <v>45.4</v>
          </cell>
          <cell r="Q21">
            <v>45.9</v>
          </cell>
          <cell r="R21">
            <v>47.5</v>
          </cell>
          <cell r="S21">
            <v>42.9</v>
          </cell>
          <cell r="T21">
            <v>44.2</v>
          </cell>
          <cell r="U21">
            <v>45.5</v>
          </cell>
          <cell r="V21">
            <v>47.2</v>
          </cell>
          <cell r="W21">
            <v>43.3</v>
          </cell>
          <cell r="X21">
            <v>43.9</v>
          </cell>
          <cell r="Y21">
            <v>44.6</v>
          </cell>
          <cell r="Z21">
            <v>45.8</v>
          </cell>
          <cell r="AA21">
            <v>41.3</v>
          </cell>
          <cell r="AB21">
            <v>40.700000000000003</v>
          </cell>
          <cell r="AC21">
            <v>41.8</v>
          </cell>
          <cell r="AD21">
            <v>42.6</v>
          </cell>
          <cell r="AE21">
            <v>39.9</v>
          </cell>
          <cell r="AF21">
            <v>41.6</v>
          </cell>
          <cell r="AG21">
            <v>43.1</v>
          </cell>
          <cell r="AH21">
            <v>44.2</v>
          </cell>
          <cell r="AI21">
            <v>41.3</v>
          </cell>
          <cell r="AJ21">
            <v>42.1</v>
          </cell>
          <cell r="AK21">
            <v>43.4</v>
          </cell>
          <cell r="AL21">
            <v>44</v>
          </cell>
          <cell r="AM21">
            <v>38.9</v>
          </cell>
          <cell r="AN21">
            <v>40</v>
          </cell>
          <cell r="AO21">
            <v>40.799999999999997</v>
          </cell>
          <cell r="AP21">
            <v>41.6</v>
          </cell>
          <cell r="AQ21">
            <v>39.6</v>
          </cell>
          <cell r="AR21">
            <v>39.9</v>
          </cell>
          <cell r="AS21">
            <v>43</v>
          </cell>
          <cell r="AT21">
            <v>44</v>
          </cell>
          <cell r="AU21">
            <v>41.1</v>
          </cell>
          <cell r="AV21">
            <v>41.5</v>
          </cell>
          <cell r="AW21">
            <v>42.7</v>
          </cell>
          <cell r="AX21">
            <v>43.9</v>
          </cell>
          <cell r="AY21">
            <v>39.799999999999997</v>
          </cell>
          <cell r="AZ21">
            <v>41</v>
          </cell>
          <cell r="BA21">
            <v>62.7</v>
          </cell>
          <cell r="BB21">
            <v>65.599999999999994</v>
          </cell>
          <cell r="BC21">
            <v>61.9</v>
          </cell>
          <cell r="BD21">
            <v>61.7</v>
          </cell>
          <cell r="BE21">
            <v>62.9</v>
          </cell>
          <cell r="BF21">
            <v>65.3</v>
          </cell>
          <cell r="BG21">
            <v>61.3</v>
          </cell>
          <cell r="BH21">
            <v>63.8</v>
          </cell>
          <cell r="BI21">
            <v>64.900000000000006</v>
          </cell>
          <cell r="BJ21">
            <v>67</v>
          </cell>
          <cell r="BK21">
            <v>59.4</v>
          </cell>
          <cell r="BL21">
            <v>62.3</v>
          </cell>
          <cell r="BM21">
            <v>64.099999999999994</v>
          </cell>
          <cell r="BN21">
            <v>66.7</v>
          </cell>
          <cell r="BO21">
            <v>63.2</v>
          </cell>
          <cell r="BP21">
            <v>66.3</v>
          </cell>
          <cell r="BQ21">
            <v>68.8</v>
          </cell>
          <cell r="BR21">
            <v>71.7</v>
          </cell>
          <cell r="BS21">
            <v>64.599999999999994</v>
          </cell>
          <cell r="BT21">
            <v>70.8</v>
          </cell>
          <cell r="BU21">
            <v>74</v>
          </cell>
          <cell r="BV21">
            <v>79</v>
          </cell>
          <cell r="BW21">
            <v>72.7</v>
          </cell>
          <cell r="BX21">
            <v>77</v>
          </cell>
          <cell r="BY21">
            <v>80.5</v>
          </cell>
          <cell r="BZ21">
            <v>84.5</v>
          </cell>
          <cell r="CA21">
            <v>78</v>
          </cell>
          <cell r="CB21">
            <v>125.2</v>
          </cell>
          <cell r="CC21">
            <v>133.4</v>
          </cell>
          <cell r="CD21">
            <v>147</v>
          </cell>
          <cell r="CE21">
            <v>136.19999999999999</v>
          </cell>
          <cell r="CF21">
            <v>137</v>
          </cell>
          <cell r="CG21">
            <v>144.30000000000001</v>
          </cell>
          <cell r="CH21">
            <v>147.5</v>
          </cell>
          <cell r="CI21">
            <v>137.6</v>
          </cell>
          <cell r="CJ21">
            <v>143.69999999999999</v>
          </cell>
          <cell r="CK21">
            <v>146.1</v>
          </cell>
          <cell r="CL21">
            <v>156.5</v>
          </cell>
          <cell r="CM21">
            <v>158.6</v>
          </cell>
          <cell r="CN21">
            <v>163.6</v>
          </cell>
          <cell r="CO21">
            <v>167.7</v>
          </cell>
          <cell r="CP21">
            <v>169.4</v>
          </cell>
          <cell r="CQ21">
            <v>154</v>
          </cell>
          <cell r="CR21">
            <v>159.4</v>
          </cell>
          <cell r="CS21">
            <v>164.3</v>
          </cell>
          <cell r="CT21">
            <v>175.6</v>
          </cell>
          <cell r="CU21">
            <v>166.9</v>
          </cell>
          <cell r="CV21">
            <v>169.2</v>
          </cell>
          <cell r="CW21">
            <v>181.2</v>
          </cell>
          <cell r="CX21">
            <v>190.9</v>
          </cell>
          <cell r="CY21">
            <v>178.4</v>
          </cell>
          <cell r="CZ21">
            <v>184.1</v>
          </cell>
          <cell r="DA21">
            <v>197.4</v>
          </cell>
          <cell r="DB21">
            <v>206.6</v>
          </cell>
          <cell r="DC21">
            <v>195.3</v>
          </cell>
          <cell r="DD21">
            <v>199</v>
          </cell>
          <cell r="DE21">
            <v>208.1</v>
          </cell>
          <cell r="DF21">
            <v>218.4</v>
          </cell>
          <cell r="DG21">
            <v>214.6</v>
          </cell>
          <cell r="DH21">
            <v>219.7</v>
          </cell>
          <cell r="DI21">
            <v>225.7</v>
          </cell>
          <cell r="DJ21">
            <v>228.9</v>
          </cell>
          <cell r="DK21">
            <v>250.4</v>
          </cell>
          <cell r="DL21">
            <v>256.8</v>
          </cell>
          <cell r="DM21">
            <v>264.8</v>
          </cell>
          <cell r="DN21">
            <v>279.7</v>
          </cell>
          <cell r="DO21">
            <v>310.7</v>
          </cell>
          <cell r="DP21">
            <v>305</v>
          </cell>
          <cell r="DQ21">
            <v>303.7</v>
          </cell>
          <cell r="DR21">
            <v>306.60000000000002</v>
          </cell>
          <cell r="DS21">
            <v>316.7</v>
          </cell>
          <cell r="DT21">
            <v>315.8</v>
          </cell>
          <cell r="DU21">
            <v>306.3</v>
          </cell>
          <cell r="DV21">
            <v>316.89999999999998</v>
          </cell>
          <cell r="DW21">
            <v>306.7</v>
          </cell>
          <cell r="DX21">
            <v>306</v>
          </cell>
          <cell r="DY21">
            <v>311.7</v>
          </cell>
          <cell r="DZ21">
            <v>313.89999999999998</v>
          </cell>
          <cell r="EA21">
            <v>305.10000000000002</v>
          </cell>
          <cell r="EB21">
            <v>310.60000000000002</v>
          </cell>
          <cell r="EC21">
            <v>308.2</v>
          </cell>
        </row>
        <row r="22">
          <cell r="A22" t="str">
            <v>Italy</v>
          </cell>
          <cell r="B22" t="str">
            <v>ADV</v>
          </cell>
          <cell r="C22" t="str">
            <v>Italy</v>
          </cell>
          <cell r="D22">
            <v>44.6</v>
          </cell>
          <cell r="E22">
            <v>45.2</v>
          </cell>
          <cell r="F22">
            <v>50.3</v>
          </cell>
          <cell r="G22">
            <v>43.4</v>
          </cell>
          <cell r="H22">
            <v>44.8</v>
          </cell>
          <cell r="I22">
            <v>46</v>
          </cell>
          <cell r="J22">
            <v>49.9</v>
          </cell>
          <cell r="K22">
            <v>42.2</v>
          </cell>
          <cell r="L22">
            <v>42.8</v>
          </cell>
          <cell r="M22">
            <v>44.3</v>
          </cell>
          <cell r="N22">
            <v>47.8</v>
          </cell>
          <cell r="O22">
            <v>41.5</v>
          </cell>
          <cell r="P22">
            <v>42</v>
          </cell>
          <cell r="Q22">
            <v>42.7</v>
          </cell>
          <cell r="R22">
            <v>46.5</v>
          </cell>
          <cell r="S22">
            <v>42.1</v>
          </cell>
          <cell r="T22">
            <v>44.1</v>
          </cell>
          <cell r="U22">
            <v>46.4</v>
          </cell>
          <cell r="V22">
            <v>49.9</v>
          </cell>
          <cell r="W22">
            <v>45</v>
          </cell>
          <cell r="X22">
            <v>45.4</v>
          </cell>
          <cell r="Y22">
            <v>45.6</v>
          </cell>
          <cell r="Z22">
            <v>49.9</v>
          </cell>
          <cell r="AA22">
            <v>43.5</v>
          </cell>
          <cell r="AB22">
            <v>44.7</v>
          </cell>
          <cell r="AC22">
            <v>45.6</v>
          </cell>
          <cell r="AD22">
            <v>49.9</v>
          </cell>
          <cell r="AE22">
            <v>45.6</v>
          </cell>
          <cell r="AF22">
            <v>47.2</v>
          </cell>
          <cell r="AG22">
            <v>46.3</v>
          </cell>
          <cell r="AH22">
            <v>50.8</v>
          </cell>
          <cell r="AI22">
            <v>45.4</v>
          </cell>
          <cell r="AJ22">
            <v>47.9</v>
          </cell>
          <cell r="AK22">
            <v>48.4</v>
          </cell>
          <cell r="AL22">
            <v>53</v>
          </cell>
          <cell r="AM22">
            <v>48.7</v>
          </cell>
          <cell r="AN22">
            <v>51.3</v>
          </cell>
          <cell r="AO22">
            <v>51.1</v>
          </cell>
          <cell r="AP22">
            <v>56.2</v>
          </cell>
          <cell r="AQ22">
            <v>51.4</v>
          </cell>
          <cell r="AR22">
            <v>53.6</v>
          </cell>
          <cell r="AS22">
            <v>53.4</v>
          </cell>
          <cell r="AT22">
            <v>59.9</v>
          </cell>
          <cell r="AU22">
            <v>53.5</v>
          </cell>
          <cell r="AV22">
            <v>56.4</v>
          </cell>
          <cell r="AW22">
            <v>56.9</v>
          </cell>
          <cell r="AX22">
            <v>62</v>
          </cell>
          <cell r="AY22">
            <v>59.1</v>
          </cell>
          <cell r="AZ22">
            <v>61.2</v>
          </cell>
          <cell r="BA22">
            <v>62.1</v>
          </cell>
          <cell r="BB22">
            <v>65.5</v>
          </cell>
          <cell r="BC22">
            <v>63.4</v>
          </cell>
          <cell r="BD22">
            <v>64</v>
          </cell>
          <cell r="BE22">
            <v>63.3</v>
          </cell>
          <cell r="BF22">
            <v>65.900000000000006</v>
          </cell>
          <cell r="BG22">
            <v>60.3</v>
          </cell>
          <cell r="BH22">
            <v>60.9</v>
          </cell>
          <cell r="BI22">
            <v>60.1</v>
          </cell>
          <cell r="BJ22">
            <v>63</v>
          </cell>
          <cell r="BK22">
            <v>68.8</v>
          </cell>
          <cell r="BL22">
            <v>70.599999999999994</v>
          </cell>
          <cell r="BM22">
            <v>70.5</v>
          </cell>
          <cell r="BN22">
            <v>72.599999999999994</v>
          </cell>
          <cell r="BO22">
            <v>68.400000000000006</v>
          </cell>
          <cell r="BP22">
            <v>69.400000000000006</v>
          </cell>
          <cell r="BQ22">
            <v>69.2</v>
          </cell>
          <cell r="BR22">
            <v>70.7</v>
          </cell>
          <cell r="BS22">
            <v>67.2</v>
          </cell>
          <cell r="BT22">
            <v>68.3</v>
          </cell>
          <cell r="BU22">
            <v>68.099999999999994</v>
          </cell>
          <cell r="BV22">
            <v>70.3</v>
          </cell>
          <cell r="BW22">
            <v>67.7</v>
          </cell>
          <cell r="BX22">
            <v>68.900000000000006</v>
          </cell>
          <cell r="BY22">
            <v>68.599999999999994</v>
          </cell>
          <cell r="BZ22">
            <v>70.8</v>
          </cell>
          <cell r="CA22">
            <v>69.2</v>
          </cell>
          <cell r="CB22">
            <v>72.900000000000006</v>
          </cell>
          <cell r="CC22">
            <v>74.099999999999994</v>
          </cell>
          <cell r="CD22">
            <v>78</v>
          </cell>
          <cell r="CE22">
            <v>75.099999999999994</v>
          </cell>
          <cell r="CF22">
            <v>76.900000000000006</v>
          </cell>
          <cell r="CG22">
            <v>78</v>
          </cell>
          <cell r="CH22">
            <v>81.7</v>
          </cell>
          <cell r="CI22">
            <v>79.7</v>
          </cell>
          <cell r="CJ22">
            <v>81.8</v>
          </cell>
          <cell r="CK22">
            <v>82.9</v>
          </cell>
          <cell r="CL22">
            <v>85.7</v>
          </cell>
          <cell r="CM22">
            <v>83.5</v>
          </cell>
          <cell r="CN22">
            <v>85.4</v>
          </cell>
          <cell r="CO22">
            <v>86</v>
          </cell>
          <cell r="CP22">
            <v>89</v>
          </cell>
          <cell r="CQ22">
            <v>87.1</v>
          </cell>
          <cell r="CR22">
            <v>89.1</v>
          </cell>
          <cell r="CS22">
            <v>89.6</v>
          </cell>
          <cell r="CT22">
            <v>92.9</v>
          </cell>
          <cell r="CU22">
            <v>89.7</v>
          </cell>
          <cell r="CV22">
            <v>92.6</v>
          </cell>
          <cell r="CW22">
            <v>93.8</v>
          </cell>
          <cell r="CX22">
            <v>97.1</v>
          </cell>
          <cell r="CY22">
            <v>96.3</v>
          </cell>
          <cell r="CZ22">
            <v>98.5</v>
          </cell>
          <cell r="DA22">
            <v>99.8</v>
          </cell>
          <cell r="DB22">
            <v>103.2</v>
          </cell>
          <cell r="DC22">
            <v>101.3</v>
          </cell>
          <cell r="DD22">
            <v>104.3</v>
          </cell>
          <cell r="DE22">
            <v>106.1</v>
          </cell>
          <cell r="DF22">
            <v>109.8</v>
          </cell>
          <cell r="DG22">
            <v>107.5</v>
          </cell>
          <cell r="DH22">
            <v>111.1</v>
          </cell>
          <cell r="DI22">
            <v>113.2</v>
          </cell>
          <cell r="DJ22">
            <v>117.9</v>
          </cell>
          <cell r="DK22">
            <v>121.1</v>
          </cell>
          <cell r="DL22">
            <v>122.5</v>
          </cell>
          <cell r="DM22">
            <v>122.8</v>
          </cell>
          <cell r="DN22">
            <v>121.8</v>
          </cell>
          <cell r="DO22">
            <v>128.80000000000001</v>
          </cell>
          <cell r="DP22">
            <v>130.5</v>
          </cell>
          <cell r="DQ22">
            <v>129.80000000000001</v>
          </cell>
          <cell r="DR22">
            <v>127.8</v>
          </cell>
          <cell r="DS22">
            <v>126.1</v>
          </cell>
          <cell r="DT22">
            <v>127.3</v>
          </cell>
          <cell r="DU22">
            <v>128.1</v>
          </cell>
          <cell r="DV22">
            <v>128.80000000000001</v>
          </cell>
          <cell r="DW22">
            <v>127.6</v>
          </cell>
          <cell r="DX22">
            <v>128.69999999999999</v>
          </cell>
          <cell r="DY22">
            <v>128.80000000000001</v>
          </cell>
          <cell r="DZ22">
            <v>127.8</v>
          </cell>
          <cell r="EA22">
            <v>128.6</v>
          </cell>
          <cell r="EB22">
            <v>127.1</v>
          </cell>
          <cell r="EC22">
            <v>127.1</v>
          </cell>
        </row>
        <row r="23">
          <cell r="A23" t="str">
            <v>Japan</v>
          </cell>
          <cell r="B23" t="str">
            <v>ADV</v>
          </cell>
          <cell r="C23" t="str">
            <v>Japan</v>
          </cell>
          <cell r="D23">
            <v>125.3</v>
          </cell>
          <cell r="E23">
            <v>128.1</v>
          </cell>
          <cell r="F23">
            <v>132.30000000000001</v>
          </cell>
          <cell r="G23">
            <v>125.2</v>
          </cell>
          <cell r="H23">
            <v>126.9</v>
          </cell>
          <cell r="I23">
            <v>130.5</v>
          </cell>
          <cell r="J23">
            <v>135.19999999999999</v>
          </cell>
          <cell r="K23">
            <v>131</v>
          </cell>
          <cell r="L23">
            <v>132.6</v>
          </cell>
          <cell r="M23">
            <v>136.4</v>
          </cell>
          <cell r="N23">
            <v>140.9</v>
          </cell>
          <cell r="O23">
            <v>138.6</v>
          </cell>
          <cell r="P23">
            <v>140</v>
          </cell>
          <cell r="Q23">
            <v>143.4</v>
          </cell>
          <cell r="R23">
            <v>147.80000000000001</v>
          </cell>
          <cell r="S23">
            <v>141.6</v>
          </cell>
          <cell r="T23">
            <v>142.69999999999999</v>
          </cell>
          <cell r="U23">
            <v>147.30000000000001</v>
          </cell>
          <cell r="V23">
            <v>150.80000000000001</v>
          </cell>
          <cell r="W23">
            <v>143.5</v>
          </cell>
          <cell r="X23">
            <v>144.4</v>
          </cell>
          <cell r="Y23">
            <v>147.80000000000001</v>
          </cell>
          <cell r="Z23">
            <v>152.1</v>
          </cell>
          <cell r="AA23">
            <v>147.80000000000001</v>
          </cell>
          <cell r="AB23">
            <v>149.19999999999999</v>
          </cell>
          <cell r="AC23">
            <v>153.5</v>
          </cell>
          <cell r="AD23">
            <v>158.5</v>
          </cell>
          <cell r="AE23">
            <v>155.19999999999999</v>
          </cell>
          <cell r="AF23">
            <v>162.30000000000001</v>
          </cell>
          <cell r="AG23">
            <v>167.8</v>
          </cell>
          <cell r="AH23">
            <v>173.6</v>
          </cell>
          <cell r="AI23">
            <v>164.3</v>
          </cell>
          <cell r="AJ23">
            <v>167.6</v>
          </cell>
          <cell r="AK23">
            <v>173.2</v>
          </cell>
          <cell r="AL23">
            <v>179.4</v>
          </cell>
          <cell r="AM23">
            <v>170.4</v>
          </cell>
          <cell r="AN23">
            <v>174.4</v>
          </cell>
          <cell r="AO23">
            <v>181.3</v>
          </cell>
          <cell r="AP23">
            <v>188.6</v>
          </cell>
          <cell r="AQ23">
            <v>181.4</v>
          </cell>
          <cell r="AR23">
            <v>183.8</v>
          </cell>
          <cell r="AS23">
            <v>189.4</v>
          </cell>
          <cell r="AT23">
            <v>194.1</v>
          </cell>
          <cell r="AU23">
            <v>185</v>
          </cell>
          <cell r="AV23">
            <v>187.2</v>
          </cell>
          <cell r="AW23">
            <v>189.7</v>
          </cell>
          <cell r="AX23">
            <v>193.9</v>
          </cell>
          <cell r="AY23">
            <v>189.7</v>
          </cell>
          <cell r="AZ23">
            <v>191.1</v>
          </cell>
          <cell r="BA23">
            <v>193.1</v>
          </cell>
          <cell r="BB23">
            <v>196.5</v>
          </cell>
          <cell r="BC23">
            <v>196</v>
          </cell>
          <cell r="BD23">
            <v>196.3</v>
          </cell>
          <cell r="BE23">
            <v>197.8</v>
          </cell>
          <cell r="BF23">
            <v>200.1</v>
          </cell>
          <cell r="BG23">
            <v>197.5</v>
          </cell>
          <cell r="BH23">
            <v>196.8</v>
          </cell>
          <cell r="BI23">
            <v>199.1</v>
          </cell>
          <cell r="BJ23">
            <v>201.3</v>
          </cell>
          <cell r="BK23">
            <v>198.5</v>
          </cell>
          <cell r="BL23">
            <v>197.5</v>
          </cell>
          <cell r="BM23">
            <v>199</v>
          </cell>
          <cell r="BN23">
            <v>201.3</v>
          </cell>
          <cell r="BO23">
            <v>197</v>
          </cell>
          <cell r="BP23">
            <v>196.7</v>
          </cell>
          <cell r="BQ23">
            <v>196.7</v>
          </cell>
          <cell r="BR23">
            <v>198.9</v>
          </cell>
          <cell r="BS23">
            <v>192.5</v>
          </cell>
          <cell r="BT23">
            <v>192.1</v>
          </cell>
          <cell r="BU23">
            <v>192.2</v>
          </cell>
          <cell r="BV23">
            <v>214.3</v>
          </cell>
          <cell r="BW23">
            <v>215.3</v>
          </cell>
          <cell r="BX23">
            <v>213.9</v>
          </cell>
          <cell r="BY23">
            <v>213.9</v>
          </cell>
          <cell r="BZ23">
            <v>208.6</v>
          </cell>
          <cell r="CA23">
            <v>207.3</v>
          </cell>
          <cell r="CB23">
            <v>204.7</v>
          </cell>
          <cell r="CC23">
            <v>203.7</v>
          </cell>
          <cell r="CD23">
            <v>205.5</v>
          </cell>
          <cell r="CE23">
            <v>201.3</v>
          </cell>
          <cell r="CF23">
            <v>197.8</v>
          </cell>
          <cell r="CG23">
            <v>197.7</v>
          </cell>
          <cell r="CH23">
            <v>197</v>
          </cell>
          <cell r="CI23">
            <v>196.8</v>
          </cell>
          <cell r="CJ23">
            <v>194.2</v>
          </cell>
          <cell r="CK23">
            <v>193.2</v>
          </cell>
          <cell r="CL23">
            <v>192.5</v>
          </cell>
          <cell r="CM23">
            <v>192.5</v>
          </cell>
          <cell r="CN23">
            <v>190.1</v>
          </cell>
          <cell r="CO23">
            <v>187.3</v>
          </cell>
          <cell r="CP23">
            <v>188.1</v>
          </cell>
          <cell r="CQ23">
            <v>185.3</v>
          </cell>
          <cell r="CR23">
            <v>181.6</v>
          </cell>
          <cell r="CS23">
            <v>179.5</v>
          </cell>
          <cell r="CT23">
            <v>179.8</v>
          </cell>
          <cell r="CU23">
            <v>175.4</v>
          </cell>
          <cell r="CV23">
            <v>172.9</v>
          </cell>
          <cell r="CW23">
            <v>171.7</v>
          </cell>
          <cell r="CX23">
            <v>172.3</v>
          </cell>
          <cell r="CY23">
            <v>170.3</v>
          </cell>
          <cell r="CZ23">
            <v>166.2</v>
          </cell>
          <cell r="DA23">
            <v>166.5</v>
          </cell>
          <cell r="DB23">
            <v>160.80000000000001</v>
          </cell>
          <cell r="DC23">
            <v>158.4</v>
          </cell>
          <cell r="DD23">
            <v>158.1</v>
          </cell>
          <cell r="DE23">
            <v>157.69999999999999</v>
          </cell>
          <cell r="DF23">
            <v>159.5</v>
          </cell>
          <cell r="DG23">
            <v>157</v>
          </cell>
          <cell r="DH23">
            <v>155.19999999999999</v>
          </cell>
          <cell r="DI23">
            <v>156.1</v>
          </cell>
          <cell r="DJ23">
            <v>157.80000000000001</v>
          </cell>
          <cell r="DK23">
            <v>160.1</v>
          </cell>
          <cell r="DL23">
            <v>161.9</v>
          </cell>
          <cell r="DM23">
            <v>161.4</v>
          </cell>
          <cell r="DN23">
            <v>164.6</v>
          </cell>
          <cell r="DO23">
            <v>172</v>
          </cell>
          <cell r="DP23">
            <v>169.5</v>
          </cell>
          <cell r="DQ23">
            <v>168.1</v>
          </cell>
          <cell r="DR23">
            <v>169.5</v>
          </cell>
          <cell r="DS23">
            <v>164.6</v>
          </cell>
          <cell r="DT23">
            <v>163.4</v>
          </cell>
          <cell r="DU23">
            <v>162.5</v>
          </cell>
          <cell r="DV23">
            <v>162.30000000000001</v>
          </cell>
          <cell r="DW23">
            <v>166.5</v>
          </cell>
          <cell r="DX23">
            <v>165.8</v>
          </cell>
          <cell r="DY23">
            <v>165.6</v>
          </cell>
          <cell r="DZ23">
            <v>166</v>
          </cell>
          <cell r="EA23">
            <v>163.69999999999999</v>
          </cell>
          <cell r="EB23">
            <v>158.80000000000001</v>
          </cell>
          <cell r="EC23">
            <v>159.9</v>
          </cell>
        </row>
        <row r="24">
          <cell r="A24" t="str">
            <v>Korea</v>
          </cell>
          <cell r="B24" t="str">
            <v>ADV</v>
          </cell>
          <cell r="C24" t="str">
            <v>Korea</v>
          </cell>
          <cell r="D24">
            <v>63.4</v>
          </cell>
          <cell r="E24">
            <v>69.7</v>
          </cell>
          <cell r="F24">
            <v>76.099999999999994</v>
          </cell>
          <cell r="G24">
            <v>64.099999999999994</v>
          </cell>
          <cell r="H24">
            <v>69.5</v>
          </cell>
          <cell r="I24">
            <v>74.400000000000006</v>
          </cell>
          <cell r="J24">
            <v>81.099999999999994</v>
          </cell>
          <cell r="K24">
            <v>74.7</v>
          </cell>
          <cell r="L24">
            <v>77.3</v>
          </cell>
          <cell r="M24">
            <v>82.6</v>
          </cell>
          <cell r="N24">
            <v>91.2</v>
          </cell>
          <cell r="O24">
            <v>82.3</v>
          </cell>
          <cell r="P24">
            <v>86.9</v>
          </cell>
          <cell r="Q24">
            <v>89.6</v>
          </cell>
          <cell r="R24">
            <v>94.2</v>
          </cell>
          <cell r="S24">
            <v>85.5</v>
          </cell>
          <cell r="T24">
            <v>89.9</v>
          </cell>
          <cell r="U24">
            <v>94</v>
          </cell>
          <cell r="V24">
            <v>98.7</v>
          </cell>
          <cell r="W24">
            <v>92.9</v>
          </cell>
          <cell r="X24">
            <v>98.6</v>
          </cell>
          <cell r="Y24">
            <v>103.9</v>
          </cell>
          <cell r="Z24">
            <v>105.8</v>
          </cell>
          <cell r="AA24">
            <v>92.8</v>
          </cell>
          <cell r="AB24">
            <v>97.5</v>
          </cell>
          <cell r="AC24">
            <v>100</v>
          </cell>
          <cell r="AD24">
            <v>103.7</v>
          </cell>
          <cell r="AE24">
            <v>90.2</v>
          </cell>
          <cell r="AF24">
            <v>93.7</v>
          </cell>
          <cell r="AG24">
            <v>97</v>
          </cell>
          <cell r="AH24">
            <v>99.7</v>
          </cell>
          <cell r="AI24">
            <v>85.2</v>
          </cell>
          <cell r="AJ24">
            <v>90.4</v>
          </cell>
          <cell r="AK24">
            <v>93</v>
          </cell>
          <cell r="AL24">
            <v>95.6</v>
          </cell>
          <cell r="AM24">
            <v>89.9</v>
          </cell>
          <cell r="AN24">
            <v>98.2</v>
          </cell>
          <cell r="AO24">
            <v>104.2</v>
          </cell>
          <cell r="AP24">
            <v>109.1</v>
          </cell>
          <cell r="AQ24">
            <v>94.6</v>
          </cell>
          <cell r="AR24">
            <v>100.9</v>
          </cell>
          <cell r="AS24">
            <v>106.7</v>
          </cell>
          <cell r="AT24">
            <v>117.1</v>
          </cell>
          <cell r="AU24">
            <v>105</v>
          </cell>
          <cell r="AV24">
            <v>110.4</v>
          </cell>
          <cell r="AW24">
            <v>117.4</v>
          </cell>
          <cell r="AX24">
            <v>123.3</v>
          </cell>
          <cell r="AY24">
            <v>113</v>
          </cell>
          <cell r="AZ24">
            <v>117.7</v>
          </cell>
          <cell r="BA24">
            <v>123</v>
          </cell>
          <cell r="BB24">
            <v>127.9</v>
          </cell>
          <cell r="BC24">
            <v>117.5</v>
          </cell>
          <cell r="BD24">
            <v>122.8</v>
          </cell>
          <cell r="BE24">
            <v>130.19999999999999</v>
          </cell>
          <cell r="BF24">
            <v>133.1</v>
          </cell>
          <cell r="BG24">
            <v>119.2</v>
          </cell>
          <cell r="BH24">
            <v>125.5</v>
          </cell>
          <cell r="BI24">
            <v>133.69999999999999</v>
          </cell>
          <cell r="BJ24">
            <v>138.69999999999999</v>
          </cell>
          <cell r="BK24">
            <v>123.9</v>
          </cell>
          <cell r="BL24">
            <v>130.1</v>
          </cell>
          <cell r="BM24">
            <v>136</v>
          </cell>
          <cell r="BN24">
            <v>140.4</v>
          </cell>
          <cell r="BO24">
            <v>130.30000000000001</v>
          </cell>
          <cell r="BP24">
            <v>136.6</v>
          </cell>
          <cell r="BQ24">
            <v>144.6</v>
          </cell>
          <cell r="BR24">
            <v>149.5</v>
          </cell>
          <cell r="BS24">
            <v>144</v>
          </cell>
          <cell r="BT24">
            <v>148.4</v>
          </cell>
          <cell r="BU24">
            <v>153.9</v>
          </cell>
          <cell r="BV24">
            <v>165.5</v>
          </cell>
          <cell r="BW24">
            <v>168.4</v>
          </cell>
          <cell r="BX24">
            <v>167.5</v>
          </cell>
          <cell r="BY24">
            <v>170.3</v>
          </cell>
          <cell r="BZ24">
            <v>164.7</v>
          </cell>
          <cell r="CA24">
            <v>156.5</v>
          </cell>
          <cell r="CB24">
            <v>152.19999999999999</v>
          </cell>
          <cell r="CC24">
            <v>153.5</v>
          </cell>
          <cell r="CD24">
            <v>150.30000000000001</v>
          </cell>
          <cell r="CE24">
            <v>141</v>
          </cell>
          <cell r="CF24">
            <v>141.6</v>
          </cell>
          <cell r="CG24">
            <v>144.6</v>
          </cell>
          <cell r="CH24">
            <v>144.1</v>
          </cell>
          <cell r="CI24">
            <v>137.1</v>
          </cell>
          <cell r="CJ24">
            <v>140</v>
          </cell>
          <cell r="CK24">
            <v>144.9</v>
          </cell>
          <cell r="CL24">
            <v>146.1</v>
          </cell>
          <cell r="CM24">
            <v>138.1</v>
          </cell>
          <cell r="CN24">
            <v>143.9</v>
          </cell>
          <cell r="CO24">
            <v>148.9</v>
          </cell>
          <cell r="CP24">
            <v>157.80000000000001</v>
          </cell>
          <cell r="CQ24">
            <v>150.9</v>
          </cell>
          <cell r="CR24">
            <v>152.1</v>
          </cell>
          <cell r="CS24">
            <v>153.4</v>
          </cell>
          <cell r="CT24">
            <v>154.9</v>
          </cell>
          <cell r="CU24">
            <v>144.80000000000001</v>
          </cell>
          <cell r="CV24">
            <v>145.5</v>
          </cell>
          <cell r="CW24">
            <v>147.4</v>
          </cell>
          <cell r="CX24">
            <v>146.6</v>
          </cell>
          <cell r="CY24">
            <v>141.30000000000001</v>
          </cell>
          <cell r="CZ24">
            <v>144.69999999999999</v>
          </cell>
          <cell r="DA24">
            <v>147.1</v>
          </cell>
          <cell r="DB24">
            <v>150.19999999999999</v>
          </cell>
          <cell r="DC24">
            <v>146</v>
          </cell>
          <cell r="DD24">
            <v>151.69999999999999</v>
          </cell>
          <cell r="DE24">
            <v>156.6</v>
          </cell>
          <cell r="DF24">
            <v>162.19999999999999</v>
          </cell>
          <cell r="DG24">
            <v>155.80000000000001</v>
          </cell>
          <cell r="DH24">
            <v>160.9</v>
          </cell>
          <cell r="DI24">
            <v>165.1</v>
          </cell>
          <cell r="DJ24">
            <v>170.6</v>
          </cell>
          <cell r="DK24">
            <v>168.8</v>
          </cell>
          <cell r="DL24">
            <v>176.1</v>
          </cell>
          <cell r="DM24">
            <v>182.7</v>
          </cell>
          <cell r="DN24">
            <v>187.7</v>
          </cell>
          <cell r="DO24">
            <v>186.4</v>
          </cell>
          <cell r="DP24">
            <v>188.4</v>
          </cell>
          <cell r="DQ24">
            <v>191.1</v>
          </cell>
          <cell r="DR24">
            <v>193.3</v>
          </cell>
          <cell r="DS24">
            <v>179.2</v>
          </cell>
          <cell r="DT24">
            <v>182.8</v>
          </cell>
          <cell r="DU24">
            <v>186</v>
          </cell>
          <cell r="DV24">
            <v>188.5</v>
          </cell>
          <cell r="DW24">
            <v>181.8</v>
          </cell>
          <cell r="DX24">
            <v>184.8</v>
          </cell>
          <cell r="DY24">
            <v>190.3</v>
          </cell>
          <cell r="DZ24">
            <v>193.6</v>
          </cell>
          <cell r="EA24">
            <v>185.8</v>
          </cell>
          <cell r="EB24">
            <v>188.8</v>
          </cell>
          <cell r="EC24">
            <v>192.3</v>
          </cell>
        </row>
        <row r="25">
          <cell r="A25" t="str">
            <v>Luxembourg</v>
          </cell>
          <cell r="B25" t="str">
            <v>ADV</v>
          </cell>
          <cell r="C25" t="str">
            <v>Luxembourg</v>
          </cell>
          <cell r="CQ25">
            <v>126.8</v>
          </cell>
          <cell r="CR25">
            <v>123.9</v>
          </cell>
          <cell r="CS25">
            <v>122.4</v>
          </cell>
          <cell r="CT25">
            <v>119.6</v>
          </cell>
          <cell r="CU25">
            <v>132.5</v>
          </cell>
          <cell r="CV25">
            <v>135.9</v>
          </cell>
          <cell r="CW25">
            <v>136</v>
          </cell>
          <cell r="CX25">
            <v>139.30000000000001</v>
          </cell>
          <cell r="CY25">
            <v>133.9</v>
          </cell>
          <cell r="CZ25">
            <v>135.9</v>
          </cell>
          <cell r="DA25">
            <v>176.1</v>
          </cell>
          <cell r="DB25">
            <v>164.1</v>
          </cell>
          <cell r="DC25">
            <v>160.6</v>
          </cell>
          <cell r="DD25">
            <v>155.30000000000001</v>
          </cell>
          <cell r="DE25">
            <v>158.6</v>
          </cell>
          <cell r="DF25">
            <v>161.19999999999999</v>
          </cell>
          <cell r="DG25">
            <v>157.80000000000001</v>
          </cell>
          <cell r="DH25">
            <v>172.8</v>
          </cell>
          <cell r="DI25">
            <v>189.1</v>
          </cell>
          <cell r="DJ25">
            <v>205.3</v>
          </cell>
          <cell r="DK25">
            <v>219</v>
          </cell>
          <cell r="DL25">
            <v>225.1</v>
          </cell>
          <cell r="DM25">
            <v>243</v>
          </cell>
          <cell r="DN25">
            <v>221.2</v>
          </cell>
          <cell r="DO25">
            <v>362.7</v>
          </cell>
          <cell r="DP25">
            <v>415.8</v>
          </cell>
          <cell r="DQ25">
            <v>332.9</v>
          </cell>
          <cell r="DR25">
            <v>373.1</v>
          </cell>
          <cell r="DS25">
            <v>337.3</v>
          </cell>
          <cell r="DT25">
            <v>335</v>
          </cell>
          <cell r="DU25">
            <v>337.2</v>
          </cell>
          <cell r="DV25">
            <v>345</v>
          </cell>
          <cell r="DW25">
            <v>316.5</v>
          </cell>
          <cell r="DX25">
            <v>326</v>
          </cell>
          <cell r="DY25">
            <v>320</v>
          </cell>
          <cell r="DZ25">
            <v>326.3</v>
          </cell>
          <cell r="EA25">
            <v>326.39999999999998</v>
          </cell>
          <cell r="EB25">
            <v>335.1</v>
          </cell>
          <cell r="EC25">
            <v>340.1</v>
          </cell>
        </row>
        <row r="26">
          <cell r="A26" t="str">
            <v>Malaysia</v>
          </cell>
          <cell r="C26" t="str">
            <v>Malaysia</v>
          </cell>
          <cell r="D26">
            <v>44.9</v>
          </cell>
          <cell r="E26">
            <v>46.6</v>
          </cell>
          <cell r="F26">
            <v>50.1</v>
          </cell>
          <cell r="G26">
            <v>49.4</v>
          </cell>
          <cell r="H26">
            <v>52.2</v>
          </cell>
          <cell r="I26">
            <v>54.7</v>
          </cell>
          <cell r="J26">
            <v>58</v>
          </cell>
          <cell r="K26">
            <v>55.2</v>
          </cell>
          <cell r="L26">
            <v>57.5</v>
          </cell>
          <cell r="M26">
            <v>58.7</v>
          </cell>
          <cell r="N26">
            <v>62.8</v>
          </cell>
          <cell r="O26">
            <v>60.5</v>
          </cell>
          <cell r="P26">
            <v>62.4</v>
          </cell>
          <cell r="Q26">
            <v>66.099999999999994</v>
          </cell>
          <cell r="R26">
            <v>70.900000000000006</v>
          </cell>
          <cell r="S26">
            <v>64.5</v>
          </cell>
          <cell r="T26">
            <v>68.2</v>
          </cell>
          <cell r="U26">
            <v>72.099999999999994</v>
          </cell>
          <cell r="V26">
            <v>74.5</v>
          </cell>
          <cell r="W26">
            <v>79.7</v>
          </cell>
          <cell r="X26">
            <v>82.3</v>
          </cell>
          <cell r="Y26">
            <v>86.5</v>
          </cell>
          <cell r="Z26">
            <v>91.3</v>
          </cell>
          <cell r="AA26">
            <v>101.3</v>
          </cell>
          <cell r="AB26">
            <v>101.8</v>
          </cell>
          <cell r="AC26">
            <v>104.6</v>
          </cell>
          <cell r="AD26">
            <v>103.4</v>
          </cell>
          <cell r="AE26">
            <v>91.4</v>
          </cell>
          <cell r="AF26">
            <v>91.1</v>
          </cell>
          <cell r="AG26">
            <v>91.5</v>
          </cell>
          <cell r="AH26">
            <v>93.5</v>
          </cell>
          <cell r="AI26">
            <v>84.5</v>
          </cell>
          <cell r="AJ26">
            <v>87.5</v>
          </cell>
          <cell r="AK26">
            <v>88.1</v>
          </cell>
          <cell r="AL26">
            <v>91.3</v>
          </cell>
          <cell r="AM26">
            <v>84.5</v>
          </cell>
          <cell r="AN26">
            <v>87.3</v>
          </cell>
          <cell r="AO26">
            <v>91.9</v>
          </cell>
          <cell r="AP26">
            <v>97.2</v>
          </cell>
          <cell r="AQ26">
            <v>88.2</v>
          </cell>
          <cell r="AR26">
            <v>93</v>
          </cell>
          <cell r="AS26">
            <v>98.7</v>
          </cell>
          <cell r="AT26">
            <v>106.2</v>
          </cell>
          <cell r="AU26">
            <v>97.1</v>
          </cell>
          <cell r="AV26">
            <v>100.9</v>
          </cell>
          <cell r="AW26">
            <v>107.8</v>
          </cell>
          <cell r="AX26">
            <v>112.2</v>
          </cell>
          <cell r="AY26">
            <v>105</v>
          </cell>
          <cell r="AZ26">
            <v>106.6</v>
          </cell>
          <cell r="BA26">
            <v>110.3</v>
          </cell>
          <cell r="BB26">
            <v>112.2</v>
          </cell>
          <cell r="BC26">
            <v>99.6</v>
          </cell>
          <cell r="BD26">
            <v>102.8</v>
          </cell>
          <cell r="BE26">
            <v>104.5</v>
          </cell>
          <cell r="BF26">
            <v>111.4</v>
          </cell>
          <cell r="BG26">
            <v>99.6</v>
          </cell>
          <cell r="BH26">
            <v>100.8</v>
          </cell>
          <cell r="BI26">
            <v>109.1</v>
          </cell>
          <cell r="BJ26">
            <v>114.8</v>
          </cell>
          <cell r="BK26">
            <v>107</v>
          </cell>
          <cell r="BL26">
            <v>113.6</v>
          </cell>
          <cell r="BM26">
            <v>121.5</v>
          </cell>
          <cell r="BN26">
            <v>132</v>
          </cell>
          <cell r="BO26">
            <v>122.1</v>
          </cell>
          <cell r="BP26">
            <v>129.69999999999999</v>
          </cell>
          <cell r="BQ26">
            <v>138.80000000000001</v>
          </cell>
          <cell r="BR26">
            <v>151.1</v>
          </cell>
          <cell r="BS26">
            <v>146.1</v>
          </cell>
          <cell r="BT26">
            <v>155.9</v>
          </cell>
          <cell r="BU26">
            <v>165.7</v>
          </cell>
          <cell r="BV26">
            <v>172.1</v>
          </cell>
          <cell r="BW26">
            <v>171.8</v>
          </cell>
          <cell r="BX26">
            <v>171.6</v>
          </cell>
          <cell r="BY26">
            <v>170.8</v>
          </cell>
          <cell r="BZ26">
            <v>170.9</v>
          </cell>
          <cell r="CA26">
            <v>155.69999999999999</v>
          </cell>
          <cell r="CB26">
            <v>154.30000000000001</v>
          </cell>
          <cell r="CC26">
            <v>156.69999999999999</v>
          </cell>
          <cell r="CD26">
            <v>155.4</v>
          </cell>
          <cell r="CE26">
            <v>131.30000000000001</v>
          </cell>
          <cell r="CF26">
            <v>133.9</v>
          </cell>
          <cell r="CG26">
            <v>135.80000000000001</v>
          </cell>
          <cell r="CH26">
            <v>138.69999999999999</v>
          </cell>
          <cell r="CI26">
            <v>139.80000000000001</v>
          </cell>
          <cell r="CJ26">
            <v>142</v>
          </cell>
          <cell r="CK26">
            <v>145</v>
          </cell>
          <cell r="CL26">
            <v>145.9</v>
          </cell>
          <cell r="CM26">
            <v>136.19999999999999</v>
          </cell>
          <cell r="CN26">
            <v>138.4</v>
          </cell>
          <cell r="CO26">
            <v>140.30000000000001</v>
          </cell>
          <cell r="CP26">
            <v>143.19999999999999</v>
          </cell>
          <cell r="CQ26">
            <v>132.1</v>
          </cell>
          <cell r="CR26">
            <v>134.80000000000001</v>
          </cell>
          <cell r="CS26">
            <v>135.9</v>
          </cell>
          <cell r="CT26">
            <v>136.1</v>
          </cell>
          <cell r="CU26">
            <v>124.7</v>
          </cell>
          <cell r="CV26">
            <v>128.4</v>
          </cell>
          <cell r="CW26">
            <v>130</v>
          </cell>
          <cell r="CX26">
            <v>130.6</v>
          </cell>
          <cell r="CY26">
            <v>114.9</v>
          </cell>
          <cell r="CZ26">
            <v>115.9</v>
          </cell>
          <cell r="DA26">
            <v>120.6</v>
          </cell>
          <cell r="DB26">
            <v>124.7</v>
          </cell>
          <cell r="DC26">
            <v>113.4</v>
          </cell>
          <cell r="DD26">
            <v>115.7</v>
          </cell>
          <cell r="DE26">
            <v>116.8</v>
          </cell>
          <cell r="DF26">
            <v>118.8</v>
          </cell>
          <cell r="DG26">
            <v>106.9</v>
          </cell>
          <cell r="DH26">
            <v>108.4</v>
          </cell>
          <cell r="DI26">
            <v>113.5</v>
          </cell>
          <cell r="DJ26">
            <v>113.7</v>
          </cell>
          <cell r="DK26">
            <v>99</v>
          </cell>
          <cell r="DL26">
            <v>102.6</v>
          </cell>
          <cell r="DM26">
            <v>109.4</v>
          </cell>
          <cell r="DN26">
            <v>111.2</v>
          </cell>
          <cell r="DO26">
            <v>121.1</v>
          </cell>
          <cell r="DP26">
            <v>121.3</v>
          </cell>
          <cell r="DQ26">
            <v>123.9</v>
          </cell>
          <cell r="DR26">
            <v>127.1</v>
          </cell>
          <cell r="DS26">
            <v>115.4</v>
          </cell>
          <cell r="DT26">
            <v>118</v>
          </cell>
          <cell r="DU26">
            <v>119.7</v>
          </cell>
          <cell r="DV26">
            <v>124</v>
          </cell>
          <cell r="DW26">
            <v>113.6</v>
          </cell>
          <cell r="DX26">
            <v>117.7</v>
          </cell>
          <cell r="DY26">
            <v>122</v>
          </cell>
          <cell r="DZ26">
            <v>126.2</v>
          </cell>
          <cell r="EA26">
            <v>120.1</v>
          </cell>
          <cell r="EB26">
            <v>125.9</v>
          </cell>
          <cell r="EC26">
            <v>128.30000000000001</v>
          </cell>
        </row>
        <row r="27">
          <cell r="A27" t="str">
            <v>Mexico</v>
          </cell>
          <cell r="C27" t="str">
            <v>Mexico</v>
          </cell>
          <cell r="D27">
            <v>0</v>
          </cell>
          <cell r="E27">
            <v>0</v>
          </cell>
          <cell r="F27">
            <v>12.4</v>
          </cell>
          <cell r="G27">
            <v>9.6</v>
          </cell>
          <cell r="H27">
            <v>10.6</v>
          </cell>
          <cell r="I27">
            <v>11.5</v>
          </cell>
          <cell r="J27">
            <v>12.9</v>
          </cell>
          <cell r="K27">
            <v>9.4</v>
          </cell>
          <cell r="L27">
            <v>9.8000000000000007</v>
          </cell>
          <cell r="M27">
            <v>10.6</v>
          </cell>
          <cell r="N27">
            <v>10.9</v>
          </cell>
          <cell r="O27">
            <v>6.3</v>
          </cell>
          <cell r="P27">
            <v>7.1</v>
          </cell>
          <cell r="Q27">
            <v>7.5</v>
          </cell>
          <cell r="R27">
            <v>8.6999999999999993</v>
          </cell>
          <cell r="S27">
            <v>5.7</v>
          </cell>
          <cell r="T27">
            <v>6.9</v>
          </cell>
          <cell r="U27">
            <v>7.9</v>
          </cell>
          <cell r="V27">
            <v>9.8000000000000007</v>
          </cell>
          <cell r="W27">
            <v>6.8</v>
          </cell>
          <cell r="X27">
            <v>7.6</v>
          </cell>
          <cell r="Y27">
            <v>8.3000000000000007</v>
          </cell>
          <cell r="Z27">
            <v>9.1999999999999993</v>
          </cell>
          <cell r="AA27">
            <v>6.1</v>
          </cell>
          <cell r="AB27">
            <v>6.9</v>
          </cell>
          <cell r="AC27">
            <v>8</v>
          </cell>
          <cell r="AD27">
            <v>9.4</v>
          </cell>
          <cell r="AE27">
            <v>4.4000000000000004</v>
          </cell>
          <cell r="AF27">
            <v>5.3</v>
          </cell>
          <cell r="AG27">
            <v>6.9</v>
          </cell>
          <cell r="AH27">
            <v>9.8000000000000007</v>
          </cell>
          <cell r="AI27">
            <v>4.9000000000000004</v>
          </cell>
          <cell r="AJ27">
            <v>6.1</v>
          </cell>
          <cell r="AK27">
            <v>6.6</v>
          </cell>
          <cell r="AL27">
            <v>8.9</v>
          </cell>
          <cell r="AM27">
            <v>7.4</v>
          </cell>
          <cell r="AN27">
            <v>9.1999999999999993</v>
          </cell>
          <cell r="AO27">
            <v>10.4</v>
          </cell>
          <cell r="AP27">
            <v>13.4</v>
          </cell>
          <cell r="AQ27">
            <v>10.7</v>
          </cell>
          <cell r="AR27">
            <v>12.4</v>
          </cell>
          <cell r="AS27">
            <v>13.8</v>
          </cell>
          <cell r="AT27">
            <v>16.5</v>
          </cell>
          <cell r="AU27">
            <v>14</v>
          </cell>
          <cell r="AV27">
            <v>16</v>
          </cell>
          <cell r="AW27">
            <v>17.7</v>
          </cell>
          <cell r="AX27">
            <v>20.5</v>
          </cell>
          <cell r="AY27">
            <v>18.600000000000001</v>
          </cell>
          <cell r="AZ27">
            <v>21.2</v>
          </cell>
          <cell r="BA27">
            <v>23.2</v>
          </cell>
          <cell r="BB27">
            <v>25.7</v>
          </cell>
          <cell r="BC27">
            <v>21.9</v>
          </cell>
          <cell r="BD27">
            <v>28.4</v>
          </cell>
          <cell r="BE27">
            <v>30</v>
          </cell>
          <cell r="BF27">
            <v>31.7</v>
          </cell>
          <cell r="BG27">
            <v>29.6</v>
          </cell>
          <cell r="BH27">
            <v>31.5</v>
          </cell>
          <cell r="BI27">
            <v>33</v>
          </cell>
          <cell r="BJ27">
            <v>42.8</v>
          </cell>
          <cell r="BK27">
            <v>36.4</v>
          </cell>
          <cell r="BL27">
            <v>38.299999999999997</v>
          </cell>
          <cell r="BM27">
            <v>40.200000000000003</v>
          </cell>
          <cell r="BN27">
            <v>42.1</v>
          </cell>
          <cell r="BO27">
            <v>31.6</v>
          </cell>
          <cell r="BP27">
            <v>32.4</v>
          </cell>
          <cell r="BQ27">
            <v>33.200000000000003</v>
          </cell>
          <cell r="BR27">
            <v>34</v>
          </cell>
          <cell r="BS27">
            <v>28.4</v>
          </cell>
          <cell r="BT27">
            <v>28.6</v>
          </cell>
          <cell r="BU27">
            <v>28.3</v>
          </cell>
          <cell r="BV27">
            <v>28.4</v>
          </cell>
          <cell r="BW27">
            <v>24.2</v>
          </cell>
          <cell r="BX27">
            <v>25.2</v>
          </cell>
          <cell r="BY27">
            <v>25.5</v>
          </cell>
          <cell r="BZ27">
            <v>24.7</v>
          </cell>
          <cell r="CA27">
            <v>21.1</v>
          </cell>
          <cell r="CB27">
            <v>21.2</v>
          </cell>
          <cell r="CC27">
            <v>20.2</v>
          </cell>
          <cell r="CD27">
            <v>20</v>
          </cell>
          <cell r="CE27">
            <v>17.399999999999999</v>
          </cell>
          <cell r="CF27">
            <v>18</v>
          </cell>
          <cell r="CG27">
            <v>18.2</v>
          </cell>
          <cell r="CH27">
            <v>18.2</v>
          </cell>
          <cell r="CI27">
            <v>17.600000000000001</v>
          </cell>
          <cell r="CJ27">
            <v>17.399999999999999</v>
          </cell>
          <cell r="CK27">
            <v>17.399999999999999</v>
          </cell>
          <cell r="CL27">
            <v>17.600000000000001</v>
          </cell>
          <cell r="CM27">
            <v>16.600000000000001</v>
          </cell>
          <cell r="CN27">
            <v>17.2</v>
          </cell>
          <cell r="CO27">
            <v>17.7</v>
          </cell>
          <cell r="CP27">
            <v>18.399999999999999</v>
          </cell>
          <cell r="CQ27">
            <v>17.3</v>
          </cell>
          <cell r="CR27">
            <v>17.7</v>
          </cell>
          <cell r="CS27">
            <v>18.2</v>
          </cell>
          <cell r="CT27">
            <v>18.5</v>
          </cell>
          <cell r="CU27">
            <v>16.7</v>
          </cell>
          <cell r="CV27">
            <v>17.2</v>
          </cell>
          <cell r="CW27">
            <v>17.8</v>
          </cell>
          <cell r="CX27">
            <v>18.399999999999999</v>
          </cell>
          <cell r="CY27">
            <v>17.399999999999999</v>
          </cell>
          <cell r="CZ27">
            <v>17.8</v>
          </cell>
          <cell r="DA27">
            <v>18</v>
          </cell>
          <cell r="DB27">
            <v>19</v>
          </cell>
          <cell r="DC27">
            <v>17.5</v>
          </cell>
          <cell r="DD27">
            <v>18.3</v>
          </cell>
          <cell r="DE27">
            <v>19</v>
          </cell>
          <cell r="DF27">
            <v>20.2</v>
          </cell>
          <cell r="DG27">
            <v>19.2</v>
          </cell>
          <cell r="DH27">
            <v>19.8</v>
          </cell>
          <cell r="DI27">
            <v>20.9</v>
          </cell>
          <cell r="DJ27">
            <v>22.8</v>
          </cell>
          <cell r="DK27">
            <v>22</v>
          </cell>
          <cell r="DL27">
            <v>22.6</v>
          </cell>
          <cell r="DM27">
            <v>23.3</v>
          </cell>
          <cell r="DN27">
            <v>23.6</v>
          </cell>
          <cell r="DO27">
            <v>24.5</v>
          </cell>
          <cell r="DP27">
            <v>24.3</v>
          </cell>
          <cell r="DQ27">
            <v>24.4</v>
          </cell>
          <cell r="DR27">
            <v>24.4</v>
          </cell>
          <cell r="DS27">
            <v>22.7</v>
          </cell>
          <cell r="DT27">
            <v>23</v>
          </cell>
          <cell r="DU27">
            <v>23.5</v>
          </cell>
          <cell r="DV27">
            <v>24.2</v>
          </cell>
          <cell r="DW27">
            <v>22.7</v>
          </cell>
          <cell r="DX27">
            <v>23.3</v>
          </cell>
          <cell r="DY27">
            <v>24.2</v>
          </cell>
          <cell r="DZ27">
            <v>25.1</v>
          </cell>
          <cell r="EA27">
            <v>23.8</v>
          </cell>
          <cell r="EB27">
            <v>24.4</v>
          </cell>
          <cell r="EC27">
            <v>25</v>
          </cell>
        </row>
        <row r="28">
          <cell r="A28" t="str">
            <v>Netherlands</v>
          </cell>
          <cell r="B28" t="str">
            <v>ADV</v>
          </cell>
          <cell r="C28" t="str">
            <v>Netherlands</v>
          </cell>
          <cell r="D28">
            <v>53.8</v>
          </cell>
          <cell r="E28">
            <v>54.6</v>
          </cell>
          <cell r="F28">
            <v>56.2</v>
          </cell>
          <cell r="G28">
            <v>53.6</v>
          </cell>
          <cell r="H28">
            <v>54.8</v>
          </cell>
          <cell r="I28">
            <v>55.1</v>
          </cell>
          <cell r="J28">
            <v>56.1</v>
          </cell>
          <cell r="K28">
            <v>54.8</v>
          </cell>
          <cell r="L28">
            <v>54.9</v>
          </cell>
          <cell r="M28">
            <v>55.5</v>
          </cell>
          <cell r="N28">
            <v>63.7</v>
          </cell>
          <cell r="O28">
            <v>62.1</v>
          </cell>
          <cell r="P28">
            <v>62.8</v>
          </cell>
          <cell r="Q28">
            <v>63.1</v>
          </cell>
          <cell r="R28">
            <v>63.6</v>
          </cell>
          <cell r="S28">
            <v>61.7</v>
          </cell>
          <cell r="T28">
            <v>61.9</v>
          </cell>
          <cell r="U28">
            <v>62.1</v>
          </cell>
          <cell r="V28">
            <v>63.1</v>
          </cell>
          <cell r="W28">
            <v>61</v>
          </cell>
          <cell r="X28">
            <v>61.6</v>
          </cell>
          <cell r="Y28">
            <v>62.3</v>
          </cell>
          <cell r="Z28">
            <v>63.1</v>
          </cell>
          <cell r="AA28">
            <v>62.4</v>
          </cell>
          <cell r="AB28">
            <v>63.7</v>
          </cell>
          <cell r="AC28">
            <v>64.7</v>
          </cell>
          <cell r="AD28">
            <v>66.099999999999994</v>
          </cell>
          <cell r="AE28">
            <v>66</v>
          </cell>
          <cell r="AF28">
            <v>66.8</v>
          </cell>
          <cell r="AG28">
            <v>66.3</v>
          </cell>
          <cell r="AH28">
            <v>68.400000000000006</v>
          </cell>
          <cell r="AI28">
            <v>67.099999999999994</v>
          </cell>
          <cell r="AJ28">
            <v>68.8</v>
          </cell>
          <cell r="AK28">
            <v>69.2</v>
          </cell>
          <cell r="AL28">
            <v>79.7</v>
          </cell>
          <cell r="AM28">
            <v>77.2</v>
          </cell>
          <cell r="AN28">
            <v>78.900000000000006</v>
          </cell>
          <cell r="AO28">
            <v>79.3</v>
          </cell>
          <cell r="AP28">
            <v>80.3</v>
          </cell>
          <cell r="AQ28">
            <v>77.5</v>
          </cell>
          <cell r="AR28">
            <v>79.5</v>
          </cell>
          <cell r="AS28">
            <v>80.400000000000006</v>
          </cell>
          <cell r="AT28">
            <v>132.6</v>
          </cell>
          <cell r="AU28">
            <v>129.1</v>
          </cell>
          <cell r="AV28">
            <v>129.80000000000001</v>
          </cell>
          <cell r="AW28">
            <v>131.4</v>
          </cell>
          <cell r="AX28">
            <v>134.69999999999999</v>
          </cell>
          <cell r="AY28">
            <v>132.30000000000001</v>
          </cell>
          <cell r="AZ28">
            <v>134.5</v>
          </cell>
          <cell r="BA28">
            <v>137.6</v>
          </cell>
          <cell r="BB28">
            <v>139.69999999999999</v>
          </cell>
          <cell r="BC28">
            <v>138.1</v>
          </cell>
          <cell r="BD28">
            <v>138.30000000000001</v>
          </cell>
          <cell r="BE28">
            <v>138.9</v>
          </cell>
          <cell r="BF28">
            <v>141.9</v>
          </cell>
          <cell r="BG28">
            <v>139.19999999999999</v>
          </cell>
          <cell r="BH28">
            <v>141.69999999999999</v>
          </cell>
          <cell r="BI28">
            <v>143.30000000000001</v>
          </cell>
          <cell r="BJ28">
            <v>146.19999999999999</v>
          </cell>
          <cell r="BK28">
            <v>140.9</v>
          </cell>
          <cell r="BL28">
            <v>143.69999999999999</v>
          </cell>
          <cell r="BM28">
            <v>144.1</v>
          </cell>
          <cell r="BN28">
            <v>145.30000000000001</v>
          </cell>
          <cell r="BO28">
            <v>142.19999999999999</v>
          </cell>
          <cell r="BP28">
            <v>145.5</v>
          </cell>
          <cell r="BQ28">
            <v>147.9</v>
          </cell>
          <cell r="BR28">
            <v>151</v>
          </cell>
          <cell r="BS28">
            <v>148.19999999999999</v>
          </cell>
          <cell r="BT28">
            <v>153.69999999999999</v>
          </cell>
          <cell r="BU28">
            <v>158.30000000000001</v>
          </cell>
          <cell r="BV28">
            <v>155.19999999999999</v>
          </cell>
          <cell r="BW28">
            <v>153.5</v>
          </cell>
          <cell r="BX28">
            <v>156.80000000000001</v>
          </cell>
          <cell r="BY28">
            <v>161.9</v>
          </cell>
          <cell r="BZ28">
            <v>165</v>
          </cell>
          <cell r="CA28">
            <v>160.69999999999999</v>
          </cell>
          <cell r="CB28">
            <v>168.8</v>
          </cell>
          <cell r="CC28">
            <v>172.9</v>
          </cell>
          <cell r="CD28">
            <v>178.7</v>
          </cell>
          <cell r="CE28">
            <v>172.8</v>
          </cell>
          <cell r="CF28">
            <v>177.9</v>
          </cell>
          <cell r="CG28">
            <v>186.3</v>
          </cell>
          <cell r="CH28">
            <v>189.6</v>
          </cell>
          <cell r="CI28">
            <v>185.8</v>
          </cell>
          <cell r="CJ28">
            <v>187.9</v>
          </cell>
          <cell r="CK28">
            <v>190.7</v>
          </cell>
          <cell r="CL28">
            <v>191</v>
          </cell>
          <cell r="CM28">
            <v>190.5</v>
          </cell>
          <cell r="CN28">
            <v>195.8</v>
          </cell>
          <cell r="CO28">
            <v>196.1</v>
          </cell>
          <cell r="CP28">
            <v>195.1</v>
          </cell>
          <cell r="CQ28">
            <v>196.3</v>
          </cell>
          <cell r="CR28">
            <v>198.1</v>
          </cell>
          <cell r="CS28">
            <v>199</v>
          </cell>
          <cell r="CT28">
            <v>201</v>
          </cell>
          <cell r="CU28">
            <v>196.6</v>
          </cell>
          <cell r="CV28">
            <v>198.4</v>
          </cell>
          <cell r="CW28">
            <v>202</v>
          </cell>
          <cell r="CX28">
            <v>203</v>
          </cell>
          <cell r="CY28">
            <v>194.8</v>
          </cell>
          <cell r="CZ28">
            <v>201</v>
          </cell>
          <cell r="DA28">
            <v>204.4</v>
          </cell>
          <cell r="DB28">
            <v>209.1</v>
          </cell>
          <cell r="DC28">
            <v>200.8</v>
          </cell>
          <cell r="DD28">
            <v>203.8</v>
          </cell>
          <cell r="DE28">
            <v>205.4</v>
          </cell>
          <cell r="DF28">
            <v>211.2</v>
          </cell>
          <cell r="DG28">
            <v>205.9</v>
          </cell>
          <cell r="DH28">
            <v>206.7</v>
          </cell>
          <cell r="DI28">
            <v>208.7</v>
          </cell>
          <cell r="DJ28">
            <v>209.5</v>
          </cell>
          <cell r="DK28">
            <v>205.6</v>
          </cell>
          <cell r="DL28">
            <v>207.5</v>
          </cell>
          <cell r="DM28">
            <v>208.6</v>
          </cell>
          <cell r="DN28">
            <v>209.1</v>
          </cell>
          <cell r="DO28">
            <v>218.8</v>
          </cell>
          <cell r="DP28">
            <v>220.5</v>
          </cell>
          <cell r="DQ28">
            <v>220.9</v>
          </cell>
          <cell r="DR28">
            <v>223.1</v>
          </cell>
          <cell r="DS28">
            <v>218.2</v>
          </cell>
          <cell r="DT28">
            <v>220.9</v>
          </cell>
          <cell r="DU28">
            <v>221.9</v>
          </cell>
          <cell r="DV28">
            <v>222.7</v>
          </cell>
          <cell r="DW28">
            <v>219.3</v>
          </cell>
          <cell r="DX28">
            <v>219.5</v>
          </cell>
          <cell r="DY28">
            <v>220.1</v>
          </cell>
          <cell r="DZ28">
            <v>222.3</v>
          </cell>
          <cell r="EA28">
            <v>222.8</v>
          </cell>
          <cell r="EB28">
            <v>225.2</v>
          </cell>
        </row>
        <row r="29">
          <cell r="A29" t="str">
            <v>Norway</v>
          </cell>
          <cell r="B29" t="str">
            <v>ADV</v>
          </cell>
          <cell r="C29" t="str">
            <v>Norway</v>
          </cell>
          <cell r="D29">
            <v>98.7</v>
          </cell>
          <cell r="E29">
            <v>102.5</v>
          </cell>
          <cell r="F29">
            <v>106</v>
          </cell>
          <cell r="G29">
            <v>96.2</v>
          </cell>
          <cell r="H29">
            <v>98.5</v>
          </cell>
          <cell r="I29">
            <v>101.1</v>
          </cell>
          <cell r="J29">
            <v>104.1</v>
          </cell>
          <cell r="K29">
            <v>97.9</v>
          </cell>
          <cell r="L29">
            <v>102.3</v>
          </cell>
          <cell r="M29">
            <v>106.5</v>
          </cell>
          <cell r="N29">
            <v>111</v>
          </cell>
          <cell r="O29">
            <v>103.5</v>
          </cell>
          <cell r="P29">
            <v>106.8</v>
          </cell>
          <cell r="Q29">
            <v>109</v>
          </cell>
          <cell r="R29">
            <v>112.7</v>
          </cell>
          <cell r="S29">
            <v>104.3</v>
          </cell>
          <cell r="T29">
            <v>109.4</v>
          </cell>
          <cell r="U29">
            <v>113.5</v>
          </cell>
          <cell r="V29">
            <v>119.2</v>
          </cell>
          <cell r="W29">
            <v>111.1</v>
          </cell>
          <cell r="X29">
            <v>114.1</v>
          </cell>
          <cell r="Y29">
            <v>118</v>
          </cell>
          <cell r="Z29">
            <v>122.6</v>
          </cell>
          <cell r="AA29">
            <v>121.6</v>
          </cell>
          <cell r="AB29">
            <v>130.6</v>
          </cell>
          <cell r="AC29">
            <v>133.9</v>
          </cell>
          <cell r="AD29">
            <v>138.4</v>
          </cell>
          <cell r="AE29">
            <v>130.6</v>
          </cell>
          <cell r="AF29">
            <v>135.9</v>
          </cell>
          <cell r="AG29">
            <v>141.6</v>
          </cell>
          <cell r="AH29">
            <v>145.19999999999999</v>
          </cell>
          <cell r="AI29">
            <v>142.4</v>
          </cell>
          <cell r="AJ29">
            <v>146.80000000000001</v>
          </cell>
          <cell r="AK29">
            <v>149.1</v>
          </cell>
          <cell r="AL29">
            <v>150.5</v>
          </cell>
          <cell r="AM29">
            <v>144.6</v>
          </cell>
          <cell r="AN29">
            <v>147.9</v>
          </cell>
          <cell r="AO29">
            <v>149.4</v>
          </cell>
          <cell r="AP29">
            <v>150.5</v>
          </cell>
          <cell r="AQ29">
            <v>144.80000000000001</v>
          </cell>
          <cell r="AR29">
            <v>146.69999999999999</v>
          </cell>
          <cell r="AS29">
            <v>145.9</v>
          </cell>
          <cell r="AT29">
            <v>146.5</v>
          </cell>
          <cell r="AU29">
            <v>140.30000000000001</v>
          </cell>
          <cell r="AV29">
            <v>142.80000000000001</v>
          </cell>
          <cell r="AW29">
            <v>140.19999999999999</v>
          </cell>
          <cell r="AX29">
            <v>136.30000000000001</v>
          </cell>
          <cell r="AY29">
            <v>138.30000000000001</v>
          </cell>
          <cell r="AZ29">
            <v>137.19999999999999</v>
          </cell>
          <cell r="BA29">
            <v>136.4</v>
          </cell>
          <cell r="BB29">
            <v>141.19999999999999</v>
          </cell>
          <cell r="BC29">
            <v>134.1</v>
          </cell>
          <cell r="BD29">
            <v>135.19999999999999</v>
          </cell>
          <cell r="BE29">
            <v>133.19999999999999</v>
          </cell>
          <cell r="BF29">
            <v>134.19999999999999</v>
          </cell>
          <cell r="BG29">
            <v>128</v>
          </cell>
          <cell r="BH29">
            <v>127.6</v>
          </cell>
          <cell r="BI29">
            <v>127.6</v>
          </cell>
          <cell r="BJ29">
            <v>126.1</v>
          </cell>
          <cell r="BK29">
            <v>118.8</v>
          </cell>
          <cell r="BL29">
            <v>120.5</v>
          </cell>
          <cell r="BM29">
            <v>121.3</v>
          </cell>
          <cell r="BN29">
            <v>135.4</v>
          </cell>
          <cell r="BO29">
            <v>128.69999999999999</v>
          </cell>
          <cell r="BP29">
            <v>130.9</v>
          </cell>
          <cell r="BQ29">
            <v>132.9</v>
          </cell>
          <cell r="BR29">
            <v>133.30000000000001</v>
          </cell>
          <cell r="BS29">
            <v>130.1</v>
          </cell>
          <cell r="BT29">
            <v>137.6</v>
          </cell>
          <cell r="BU29">
            <v>141.19999999999999</v>
          </cell>
          <cell r="BV29">
            <v>146</v>
          </cell>
          <cell r="BW29">
            <v>148.1</v>
          </cell>
          <cell r="BX29">
            <v>154.80000000000001</v>
          </cell>
          <cell r="BY29">
            <v>156.6</v>
          </cell>
          <cell r="BZ29">
            <v>159.5</v>
          </cell>
          <cell r="CA29">
            <v>149.69999999999999</v>
          </cell>
          <cell r="CB29">
            <v>152.4</v>
          </cell>
          <cell r="CC29">
            <v>153.80000000000001</v>
          </cell>
          <cell r="CD29">
            <v>157.80000000000001</v>
          </cell>
          <cell r="CE29">
            <v>136.80000000000001</v>
          </cell>
          <cell r="CF29">
            <v>142.5</v>
          </cell>
          <cell r="CG29">
            <v>150.9</v>
          </cell>
          <cell r="CH29">
            <v>151.30000000000001</v>
          </cell>
          <cell r="CI29">
            <v>149</v>
          </cell>
          <cell r="CJ29">
            <v>154.30000000000001</v>
          </cell>
          <cell r="CK29">
            <v>154.5</v>
          </cell>
          <cell r="CL29">
            <v>158</v>
          </cell>
          <cell r="CM29">
            <v>162.5</v>
          </cell>
          <cell r="CN29">
            <v>164.2</v>
          </cell>
          <cell r="CO29">
            <v>166.3</v>
          </cell>
          <cell r="CP29">
            <v>168.6</v>
          </cell>
          <cell r="CQ29">
            <v>166.5</v>
          </cell>
          <cell r="CR29">
            <v>170.8</v>
          </cell>
          <cell r="CS29">
            <v>171.1</v>
          </cell>
          <cell r="CT29">
            <v>170.9</v>
          </cell>
          <cell r="CU29">
            <v>160.69999999999999</v>
          </cell>
          <cell r="CV29">
            <v>167.1</v>
          </cell>
          <cell r="CW29">
            <v>171.2</v>
          </cell>
          <cell r="CX29">
            <v>174.8</v>
          </cell>
          <cell r="CY29">
            <v>159.69999999999999</v>
          </cell>
          <cell r="CZ29">
            <v>164.4</v>
          </cell>
          <cell r="DA29">
            <v>167.4</v>
          </cell>
          <cell r="DB29">
            <v>173</v>
          </cell>
          <cell r="DC29">
            <v>160.4</v>
          </cell>
          <cell r="DD29">
            <v>165.7</v>
          </cell>
          <cell r="DE29">
            <v>171.6</v>
          </cell>
          <cell r="DF29">
            <v>174.8</v>
          </cell>
          <cell r="DG29">
            <v>172.7</v>
          </cell>
          <cell r="DH29">
            <v>181</v>
          </cell>
          <cell r="DI29">
            <v>184.2</v>
          </cell>
          <cell r="DJ29">
            <v>193.2</v>
          </cell>
          <cell r="DK29">
            <v>182.1</v>
          </cell>
          <cell r="DL29">
            <v>187.8</v>
          </cell>
          <cell r="DM29">
            <v>194.5</v>
          </cell>
          <cell r="DN29">
            <v>204.4</v>
          </cell>
          <cell r="DO29">
            <v>221.9</v>
          </cell>
          <cell r="DP29">
            <v>224.3</v>
          </cell>
          <cell r="DQ29">
            <v>221</v>
          </cell>
          <cell r="DR29">
            <v>215.5</v>
          </cell>
          <cell r="DS29">
            <v>204.3</v>
          </cell>
          <cell r="DT29">
            <v>212</v>
          </cell>
          <cell r="DU29">
            <v>212.6</v>
          </cell>
          <cell r="DV29">
            <v>216.4</v>
          </cell>
          <cell r="DW29">
            <v>201.8</v>
          </cell>
          <cell r="DX29">
            <v>204</v>
          </cell>
          <cell r="DY29">
            <v>206.9</v>
          </cell>
          <cell r="DZ29">
            <v>208.1</v>
          </cell>
          <cell r="EA29">
            <v>199.9</v>
          </cell>
          <cell r="EB29">
            <v>201.8</v>
          </cell>
          <cell r="EC29">
            <v>203</v>
          </cell>
        </row>
        <row r="30">
          <cell r="A30" t="str">
            <v>Poland</v>
          </cell>
          <cell r="C30" t="str">
            <v>Poland</v>
          </cell>
          <cell r="AY30">
            <v>17.2</v>
          </cell>
          <cell r="AZ30">
            <v>18.2</v>
          </cell>
          <cell r="BA30">
            <v>19.100000000000001</v>
          </cell>
          <cell r="BB30">
            <v>19.3</v>
          </cell>
          <cell r="BC30">
            <v>15</v>
          </cell>
          <cell r="BD30">
            <v>16</v>
          </cell>
          <cell r="BE30">
            <v>17</v>
          </cell>
          <cell r="BF30">
            <v>18.100000000000001</v>
          </cell>
          <cell r="BG30">
            <v>13.4</v>
          </cell>
          <cell r="BH30">
            <v>14</v>
          </cell>
          <cell r="BI30">
            <v>14.6</v>
          </cell>
          <cell r="BJ30">
            <v>15.8</v>
          </cell>
          <cell r="BK30">
            <v>11.9</v>
          </cell>
          <cell r="BL30">
            <v>12.7</v>
          </cell>
          <cell r="BM30">
            <v>13.8</v>
          </cell>
          <cell r="BN30">
            <v>22.2</v>
          </cell>
          <cell r="BO30">
            <v>18.899999999999999</v>
          </cell>
          <cell r="BP30">
            <v>20.399999999999999</v>
          </cell>
          <cell r="BQ30">
            <v>22.6</v>
          </cell>
          <cell r="BR30">
            <v>25.9</v>
          </cell>
          <cell r="BS30">
            <v>22.9</v>
          </cell>
          <cell r="BT30">
            <v>24.3</v>
          </cell>
          <cell r="BU30">
            <v>26</v>
          </cell>
          <cell r="BV30">
            <v>27.4</v>
          </cell>
          <cell r="BW30">
            <v>25.9</v>
          </cell>
          <cell r="BX30">
            <v>28.4</v>
          </cell>
          <cell r="BY30">
            <v>31.2</v>
          </cell>
          <cell r="BZ30">
            <v>33.700000000000003</v>
          </cell>
          <cell r="CA30">
            <v>32.200000000000003</v>
          </cell>
          <cell r="CB30">
            <v>33.5</v>
          </cell>
          <cell r="CC30">
            <v>35.700000000000003</v>
          </cell>
          <cell r="CD30">
            <v>36.9</v>
          </cell>
          <cell r="CE30">
            <v>34.6</v>
          </cell>
          <cell r="CF30">
            <v>38.5</v>
          </cell>
          <cell r="CG30">
            <v>38.799999999999997</v>
          </cell>
          <cell r="CH30">
            <v>39.700000000000003</v>
          </cell>
          <cell r="CI30">
            <v>39.200000000000003</v>
          </cell>
          <cell r="CJ30">
            <v>40.1</v>
          </cell>
          <cell r="CK30">
            <v>42.6</v>
          </cell>
          <cell r="CL30">
            <v>42.4</v>
          </cell>
          <cell r="CM30">
            <v>42.5</v>
          </cell>
          <cell r="CN30">
            <v>45.5</v>
          </cell>
          <cell r="CO30">
            <v>48.1</v>
          </cell>
          <cell r="CP30">
            <v>49.2</v>
          </cell>
          <cell r="CQ30">
            <v>48.1</v>
          </cell>
          <cell r="CR30">
            <v>47.8</v>
          </cell>
          <cell r="CS30">
            <v>48.3</v>
          </cell>
          <cell r="CT30">
            <v>48</v>
          </cell>
          <cell r="CU30">
            <v>44.3</v>
          </cell>
          <cell r="CV30">
            <v>44.2</v>
          </cell>
          <cell r="CW30">
            <v>44.2</v>
          </cell>
          <cell r="CX30">
            <v>42.6</v>
          </cell>
          <cell r="CY30">
            <v>40.700000000000003</v>
          </cell>
          <cell r="CZ30">
            <v>42.4</v>
          </cell>
          <cell r="DA30">
            <v>43.3</v>
          </cell>
          <cell r="DB30">
            <v>44.1</v>
          </cell>
          <cell r="DC30">
            <v>43</v>
          </cell>
          <cell r="DD30">
            <v>45.3</v>
          </cell>
          <cell r="DE30">
            <v>49.1</v>
          </cell>
          <cell r="DF30">
            <v>51.8</v>
          </cell>
          <cell r="DG30">
            <v>49.6</v>
          </cell>
          <cell r="DH30">
            <v>52.7</v>
          </cell>
          <cell r="DI30">
            <v>56.5</v>
          </cell>
          <cell r="DJ30">
            <v>58</v>
          </cell>
          <cell r="DK30">
            <v>56</v>
          </cell>
          <cell r="DL30">
            <v>59.2</v>
          </cell>
          <cell r="DM30">
            <v>63.1</v>
          </cell>
          <cell r="DN30">
            <v>71</v>
          </cell>
          <cell r="DO30">
            <v>71.900000000000006</v>
          </cell>
          <cell r="DP30">
            <v>71.7</v>
          </cell>
          <cell r="DQ30">
            <v>71.8</v>
          </cell>
          <cell r="DR30">
            <v>71.400000000000006</v>
          </cell>
          <cell r="DS30">
            <v>68</v>
          </cell>
          <cell r="DT30">
            <v>71.900000000000006</v>
          </cell>
          <cell r="DU30">
            <v>72.2</v>
          </cell>
          <cell r="DV30">
            <v>73.900000000000006</v>
          </cell>
          <cell r="DW30">
            <v>70</v>
          </cell>
          <cell r="DX30">
            <v>72.400000000000006</v>
          </cell>
          <cell r="DY30">
            <v>77.3</v>
          </cell>
          <cell r="DZ30">
            <v>79.099999999999994</v>
          </cell>
          <cell r="EA30">
            <v>76.099999999999994</v>
          </cell>
          <cell r="EB30">
            <v>77.599999999999994</v>
          </cell>
          <cell r="EC30">
            <v>77.599999999999994</v>
          </cell>
        </row>
        <row r="31">
          <cell r="A31" t="str">
            <v>Portugal</v>
          </cell>
          <cell r="B31" t="str">
            <v>ADV</v>
          </cell>
          <cell r="C31" t="str">
            <v>Portugal</v>
          </cell>
          <cell r="D31">
            <v>56.8</v>
          </cell>
          <cell r="E31">
            <v>58.7</v>
          </cell>
          <cell r="F31">
            <v>65.599999999999994</v>
          </cell>
          <cell r="G31">
            <v>57.6</v>
          </cell>
          <cell r="H31">
            <v>61.4</v>
          </cell>
          <cell r="I31">
            <v>63.9</v>
          </cell>
          <cell r="J31">
            <v>68</v>
          </cell>
          <cell r="K31">
            <v>58.5</v>
          </cell>
          <cell r="L31">
            <v>61.4</v>
          </cell>
          <cell r="M31">
            <v>64.7</v>
          </cell>
          <cell r="N31">
            <v>70.5</v>
          </cell>
          <cell r="O31">
            <v>56.5</v>
          </cell>
          <cell r="P31">
            <v>59.3</v>
          </cell>
          <cell r="Q31">
            <v>61.8</v>
          </cell>
          <cell r="R31">
            <v>69</v>
          </cell>
          <cell r="S31">
            <v>56.8</v>
          </cell>
          <cell r="T31">
            <v>59.7</v>
          </cell>
          <cell r="U31">
            <v>63.5</v>
          </cell>
          <cell r="V31">
            <v>67.7</v>
          </cell>
          <cell r="W31">
            <v>61.2</v>
          </cell>
          <cell r="X31">
            <v>68.8</v>
          </cell>
          <cell r="Y31">
            <v>74.5</v>
          </cell>
          <cell r="Z31">
            <v>82.5</v>
          </cell>
          <cell r="AA31">
            <v>66.400000000000006</v>
          </cell>
          <cell r="AB31">
            <v>66.2</v>
          </cell>
          <cell r="AC31">
            <v>66.3</v>
          </cell>
          <cell r="AD31">
            <v>68.599999999999994</v>
          </cell>
          <cell r="AE31">
            <v>59.4</v>
          </cell>
          <cell r="AF31">
            <v>59.7</v>
          </cell>
          <cell r="AG31">
            <v>60.1</v>
          </cell>
          <cell r="AH31">
            <v>61.3</v>
          </cell>
          <cell r="AI31">
            <v>53</v>
          </cell>
          <cell r="AJ31">
            <v>54.1</v>
          </cell>
          <cell r="AK31">
            <v>55.5</v>
          </cell>
          <cell r="AL31">
            <v>57.9</v>
          </cell>
          <cell r="AM31">
            <v>47.9</v>
          </cell>
          <cell r="AN31">
            <v>48.9</v>
          </cell>
          <cell r="AO31">
            <v>50.4</v>
          </cell>
          <cell r="AP31">
            <v>54.5</v>
          </cell>
          <cell r="AQ31">
            <v>45.6</v>
          </cell>
          <cell r="AR31">
            <v>48.6</v>
          </cell>
          <cell r="AS31">
            <v>46.7</v>
          </cell>
          <cell r="AT31">
            <v>49.7</v>
          </cell>
          <cell r="AU31">
            <v>46.3</v>
          </cell>
          <cell r="AV31">
            <v>49.2</v>
          </cell>
          <cell r="AW31">
            <v>51.1</v>
          </cell>
          <cell r="AX31">
            <v>53.3</v>
          </cell>
          <cell r="AY31">
            <v>47.3</v>
          </cell>
          <cell r="AZ31">
            <v>49.6</v>
          </cell>
          <cell r="BA31">
            <v>52.2</v>
          </cell>
          <cell r="BB31">
            <v>55.8</v>
          </cell>
          <cell r="BC31">
            <v>54.3</v>
          </cell>
          <cell r="BD31">
            <v>57.6</v>
          </cell>
          <cell r="BE31">
            <v>58</v>
          </cell>
          <cell r="BF31">
            <v>61.1</v>
          </cell>
          <cell r="BG31">
            <v>57</v>
          </cell>
          <cell r="BH31">
            <v>58.2</v>
          </cell>
          <cell r="BI31">
            <v>58.5</v>
          </cell>
          <cell r="BJ31">
            <v>62.2</v>
          </cell>
          <cell r="BK31">
            <v>63.4</v>
          </cell>
          <cell r="BL31">
            <v>70.7</v>
          </cell>
          <cell r="BM31">
            <v>76</v>
          </cell>
          <cell r="BN31">
            <v>83.6</v>
          </cell>
          <cell r="BO31">
            <v>78.8</v>
          </cell>
          <cell r="BP31">
            <v>82.2</v>
          </cell>
          <cell r="BQ31">
            <v>84.9</v>
          </cell>
          <cell r="BR31">
            <v>88</v>
          </cell>
          <cell r="BS31">
            <v>93.4</v>
          </cell>
          <cell r="BT31">
            <v>107.9</v>
          </cell>
          <cell r="BU31">
            <v>122</v>
          </cell>
          <cell r="BV31">
            <v>136.9</v>
          </cell>
          <cell r="BW31">
            <v>126.4</v>
          </cell>
          <cell r="BX31">
            <v>132.30000000000001</v>
          </cell>
          <cell r="BY31">
            <v>139.1</v>
          </cell>
          <cell r="BZ31">
            <v>148.69999999999999</v>
          </cell>
          <cell r="CA31">
            <v>140.80000000000001</v>
          </cell>
          <cell r="CB31">
            <v>146.69999999999999</v>
          </cell>
          <cell r="CC31">
            <v>153.6</v>
          </cell>
          <cell r="CD31">
            <v>159.4</v>
          </cell>
          <cell r="CE31">
            <v>153.30000000000001</v>
          </cell>
          <cell r="CF31">
            <v>158.80000000000001</v>
          </cell>
          <cell r="CG31">
            <v>164.4</v>
          </cell>
          <cell r="CH31">
            <v>170.7</v>
          </cell>
          <cell r="CI31">
            <v>165.5</v>
          </cell>
          <cell r="CJ31">
            <v>172.6</v>
          </cell>
          <cell r="CK31">
            <v>178.2</v>
          </cell>
          <cell r="CL31">
            <v>184</v>
          </cell>
          <cell r="CM31">
            <v>177.5</v>
          </cell>
          <cell r="CN31">
            <v>179.9</v>
          </cell>
          <cell r="CO31">
            <v>184.4</v>
          </cell>
          <cell r="CP31">
            <v>187.9</v>
          </cell>
          <cell r="CQ31">
            <v>183.5</v>
          </cell>
          <cell r="CR31">
            <v>184.7</v>
          </cell>
          <cell r="CS31">
            <v>186.9</v>
          </cell>
          <cell r="CT31">
            <v>192.6</v>
          </cell>
          <cell r="CU31">
            <v>185.6</v>
          </cell>
          <cell r="CV31">
            <v>188.8</v>
          </cell>
          <cell r="CW31">
            <v>191.3</v>
          </cell>
          <cell r="CX31">
            <v>193.1</v>
          </cell>
          <cell r="CY31">
            <v>187.6</v>
          </cell>
          <cell r="CZ31">
            <v>192.1</v>
          </cell>
          <cell r="DA31">
            <v>194.4</v>
          </cell>
          <cell r="DB31">
            <v>200.2</v>
          </cell>
          <cell r="DC31">
            <v>192.3</v>
          </cell>
          <cell r="DD31">
            <v>198.7</v>
          </cell>
          <cell r="DE31">
            <v>201.6</v>
          </cell>
          <cell r="DF31">
            <v>209.2</v>
          </cell>
          <cell r="DG31">
            <v>199.9</v>
          </cell>
          <cell r="DH31">
            <v>206.4</v>
          </cell>
          <cell r="DI31">
            <v>212.7</v>
          </cell>
          <cell r="DJ31">
            <v>222.9</v>
          </cell>
          <cell r="DK31">
            <v>221.6</v>
          </cell>
          <cell r="DL31">
            <v>226.8</v>
          </cell>
          <cell r="DM31">
            <v>231.6</v>
          </cell>
          <cell r="DN31">
            <v>240.3</v>
          </cell>
          <cell r="DO31">
            <v>244.2</v>
          </cell>
          <cell r="DP31">
            <v>247.2</v>
          </cell>
          <cell r="DQ31">
            <v>249.1</v>
          </cell>
          <cell r="DR31">
            <v>252.3</v>
          </cell>
          <cell r="DS31">
            <v>244.2</v>
          </cell>
          <cell r="DT31">
            <v>246.9</v>
          </cell>
          <cell r="DU31">
            <v>248</v>
          </cell>
          <cell r="DV31">
            <v>249.7</v>
          </cell>
          <cell r="DW31">
            <v>251.2</v>
          </cell>
          <cell r="DX31">
            <v>251.1</v>
          </cell>
          <cell r="DY31">
            <v>251.5</v>
          </cell>
          <cell r="DZ31">
            <v>249.3</v>
          </cell>
          <cell r="EA31">
            <v>255.8</v>
          </cell>
          <cell r="EB31">
            <v>255.1</v>
          </cell>
          <cell r="EC31">
            <v>252.7</v>
          </cell>
        </row>
        <row r="32">
          <cell r="A32" t="str">
            <v>Russia</v>
          </cell>
          <cell r="C32" t="str">
            <v>Russia</v>
          </cell>
          <cell r="BL32">
            <v>12.1</v>
          </cell>
          <cell r="BM32">
            <v>13.6</v>
          </cell>
          <cell r="BN32">
            <v>14.6</v>
          </cell>
          <cell r="BO32">
            <v>11.1</v>
          </cell>
          <cell r="BP32">
            <v>12.1</v>
          </cell>
          <cell r="BQ32">
            <v>11.3</v>
          </cell>
          <cell r="BR32">
            <v>12.7</v>
          </cell>
          <cell r="BS32">
            <v>11.4</v>
          </cell>
          <cell r="BT32">
            <v>13.1</v>
          </cell>
          <cell r="BU32">
            <v>14.4</v>
          </cell>
          <cell r="BV32">
            <v>15.3</v>
          </cell>
          <cell r="BW32">
            <v>14</v>
          </cell>
          <cell r="BX32">
            <v>15</v>
          </cell>
          <cell r="BY32">
            <v>22.9</v>
          </cell>
          <cell r="BZ32">
            <v>27.1</v>
          </cell>
          <cell r="CA32">
            <v>16</v>
          </cell>
          <cell r="CB32">
            <v>16.399999999999999</v>
          </cell>
          <cell r="CC32">
            <v>17.899999999999999</v>
          </cell>
          <cell r="CD32">
            <v>20.3</v>
          </cell>
          <cell r="CE32">
            <v>14</v>
          </cell>
          <cell r="CF32">
            <v>14.8</v>
          </cell>
          <cell r="CG32">
            <v>16.5</v>
          </cell>
          <cell r="CH32">
            <v>18.399999999999999</v>
          </cell>
          <cell r="CI32">
            <v>15.7</v>
          </cell>
          <cell r="CJ32">
            <v>17.2</v>
          </cell>
          <cell r="CK32">
            <v>19.2</v>
          </cell>
          <cell r="CL32">
            <v>21.2</v>
          </cell>
          <cell r="CM32">
            <v>18.399999999999999</v>
          </cell>
          <cell r="CN32">
            <v>19.899999999999999</v>
          </cell>
          <cell r="CO32">
            <v>21.2</v>
          </cell>
          <cell r="CP32">
            <v>22.8</v>
          </cell>
          <cell r="CQ32">
            <v>20.100000000000001</v>
          </cell>
          <cell r="CR32">
            <v>21.9</v>
          </cell>
          <cell r="CS32">
            <v>24.3</v>
          </cell>
          <cell r="CT32">
            <v>26</v>
          </cell>
          <cell r="CU32">
            <v>22.1</v>
          </cell>
          <cell r="CV32">
            <v>24</v>
          </cell>
          <cell r="CW32">
            <v>25.6</v>
          </cell>
          <cell r="CX32">
            <v>29.2</v>
          </cell>
          <cell r="CY32">
            <v>22.9</v>
          </cell>
          <cell r="CZ32">
            <v>24.9</v>
          </cell>
          <cell r="DA32">
            <v>27.8</v>
          </cell>
          <cell r="DB32">
            <v>39.9</v>
          </cell>
          <cell r="DC32">
            <v>33.6</v>
          </cell>
          <cell r="DD32">
            <v>36.4</v>
          </cell>
          <cell r="DE32">
            <v>38.200000000000003</v>
          </cell>
          <cell r="DF32">
            <v>43.1</v>
          </cell>
          <cell r="DG32">
            <v>37.200000000000003</v>
          </cell>
          <cell r="DH32">
            <v>44.9</v>
          </cell>
          <cell r="DI32">
            <v>49.8</v>
          </cell>
          <cell r="DJ32">
            <v>53.4</v>
          </cell>
          <cell r="DK32">
            <v>47.2</v>
          </cell>
          <cell r="DL32">
            <v>50.7</v>
          </cell>
          <cell r="DM32">
            <v>54.6</v>
          </cell>
          <cell r="DN32">
            <v>58.7</v>
          </cell>
          <cell r="DO32">
            <v>66.5</v>
          </cell>
          <cell r="DP32">
            <v>62.1</v>
          </cell>
          <cell r="DQ32">
            <v>62.4</v>
          </cell>
          <cell r="DR32">
            <v>63</v>
          </cell>
          <cell r="DS32">
            <v>51.4</v>
          </cell>
          <cell r="DT32">
            <v>53.3</v>
          </cell>
          <cell r="DU32">
            <v>54.9</v>
          </cell>
          <cell r="DV32">
            <v>56.5</v>
          </cell>
          <cell r="DW32">
            <v>46.9</v>
          </cell>
          <cell r="DX32">
            <v>49.2</v>
          </cell>
          <cell r="DY32">
            <v>53.9</v>
          </cell>
          <cell r="DZ32">
            <v>57.2</v>
          </cell>
        </row>
        <row r="33">
          <cell r="A33" t="str">
            <v>Saudi Arabia</v>
          </cell>
          <cell r="C33" t="str">
            <v>Saudi Arabia</v>
          </cell>
          <cell r="BC33">
            <v>25.9</v>
          </cell>
          <cell r="BD33">
            <v>26</v>
          </cell>
          <cell r="BE33">
            <v>26.4</v>
          </cell>
          <cell r="BF33">
            <v>27</v>
          </cell>
          <cell r="BG33">
            <v>27.8</v>
          </cell>
          <cell r="BH33">
            <v>28.5</v>
          </cell>
          <cell r="BI33">
            <v>28.6</v>
          </cell>
          <cell r="BJ33">
            <v>30.3</v>
          </cell>
          <cell r="BK33">
            <v>29.1</v>
          </cell>
          <cell r="BL33">
            <v>29.8</v>
          </cell>
          <cell r="BM33">
            <v>29.3</v>
          </cell>
          <cell r="BN33">
            <v>29.3</v>
          </cell>
          <cell r="BO33">
            <v>26.2</v>
          </cell>
          <cell r="BP33">
            <v>25.4</v>
          </cell>
          <cell r="BQ33">
            <v>26.2</v>
          </cell>
          <cell r="BR33">
            <v>25.5</v>
          </cell>
          <cell r="BS33">
            <v>24.8</v>
          </cell>
          <cell r="BT33">
            <v>24.6</v>
          </cell>
          <cell r="BU33">
            <v>26</v>
          </cell>
          <cell r="BV33">
            <v>27.6</v>
          </cell>
          <cell r="BW33">
            <v>34.9</v>
          </cell>
          <cell r="BX33">
            <v>36.700000000000003</v>
          </cell>
          <cell r="BY33">
            <v>40.700000000000003</v>
          </cell>
          <cell r="BZ33">
            <v>42.5</v>
          </cell>
          <cell r="CA33">
            <v>33.1</v>
          </cell>
          <cell r="CB33">
            <v>32.299999999999997</v>
          </cell>
          <cell r="CC33">
            <v>32.700000000000003</v>
          </cell>
          <cell r="CD33">
            <v>34.9</v>
          </cell>
          <cell r="CE33">
            <v>28.6</v>
          </cell>
          <cell r="CF33">
            <v>28.9</v>
          </cell>
          <cell r="CG33">
            <v>29.5</v>
          </cell>
          <cell r="CH33">
            <v>30</v>
          </cell>
          <cell r="CI33">
            <v>30.8</v>
          </cell>
          <cell r="CJ33">
            <v>31.2</v>
          </cell>
          <cell r="CK33">
            <v>32</v>
          </cell>
          <cell r="CL33">
            <v>32.799999999999997</v>
          </cell>
          <cell r="CM33">
            <v>32.299999999999997</v>
          </cell>
          <cell r="CN33">
            <v>34</v>
          </cell>
          <cell r="CO33">
            <v>34.1</v>
          </cell>
          <cell r="CP33">
            <v>33.6</v>
          </cell>
          <cell r="CQ33">
            <v>30.8</v>
          </cell>
          <cell r="CR33">
            <v>31.7</v>
          </cell>
          <cell r="CS33">
            <v>33</v>
          </cell>
          <cell r="CT33">
            <v>33.200000000000003</v>
          </cell>
          <cell r="CU33">
            <v>27.8</v>
          </cell>
          <cell r="CV33">
            <v>31.4</v>
          </cell>
          <cell r="CW33">
            <v>35.9</v>
          </cell>
          <cell r="CX33">
            <v>38.5</v>
          </cell>
          <cell r="CY33">
            <v>31.4</v>
          </cell>
          <cell r="CZ33">
            <v>35.700000000000003</v>
          </cell>
          <cell r="DA33">
            <v>38.6</v>
          </cell>
          <cell r="DB33">
            <v>41.2</v>
          </cell>
          <cell r="DC33">
            <v>36.9</v>
          </cell>
          <cell r="DD33">
            <v>38</v>
          </cell>
          <cell r="DE33">
            <v>39.1</v>
          </cell>
          <cell r="DF33">
            <v>40</v>
          </cell>
          <cell r="DG33">
            <v>37.200000000000003</v>
          </cell>
          <cell r="DH33">
            <v>40.1</v>
          </cell>
          <cell r="DI33">
            <v>43.8</v>
          </cell>
          <cell r="DJ33">
            <v>46</v>
          </cell>
          <cell r="DK33">
            <v>39.799999999999997</v>
          </cell>
          <cell r="DL33">
            <v>43.2</v>
          </cell>
          <cell r="DM33">
            <v>45.2</v>
          </cell>
          <cell r="DN33">
            <v>45.9</v>
          </cell>
          <cell r="DO33">
            <v>54.5</v>
          </cell>
          <cell r="DP33">
            <v>55.1</v>
          </cell>
          <cell r="DQ33">
            <v>54.8</v>
          </cell>
          <cell r="DR33">
            <v>53.6</v>
          </cell>
          <cell r="DS33">
            <v>45.1</v>
          </cell>
          <cell r="DT33">
            <v>45.4</v>
          </cell>
          <cell r="DU33">
            <v>46.2</v>
          </cell>
          <cell r="DV33">
            <v>46.2</v>
          </cell>
          <cell r="DW33">
            <v>37.700000000000003</v>
          </cell>
          <cell r="DX33">
            <v>38.9</v>
          </cell>
          <cell r="DY33">
            <v>41</v>
          </cell>
          <cell r="DZ33">
            <v>38.9</v>
          </cell>
          <cell r="EA33">
            <v>39.4</v>
          </cell>
          <cell r="EB33">
            <v>39.299999999999997</v>
          </cell>
          <cell r="EC33">
            <v>38.299999999999997</v>
          </cell>
        </row>
        <row r="34">
          <cell r="A34" t="str">
            <v>Singapore</v>
          </cell>
          <cell r="C34" t="str">
            <v>Singapore</v>
          </cell>
          <cell r="AU34">
            <v>75.900000000000006</v>
          </cell>
          <cell r="AV34">
            <v>78</v>
          </cell>
          <cell r="AW34">
            <v>79.900000000000006</v>
          </cell>
          <cell r="AX34">
            <v>82</v>
          </cell>
          <cell r="AY34">
            <v>76.2</v>
          </cell>
          <cell r="AZ34">
            <v>78.7</v>
          </cell>
          <cell r="BA34">
            <v>80.2</v>
          </cell>
          <cell r="BB34">
            <v>81.599999999999994</v>
          </cell>
          <cell r="BC34">
            <v>71.8</v>
          </cell>
          <cell r="BD34">
            <v>75.099999999999994</v>
          </cell>
          <cell r="BE34">
            <v>77.3</v>
          </cell>
          <cell r="BF34">
            <v>80.3</v>
          </cell>
          <cell r="BG34">
            <v>71.8</v>
          </cell>
          <cell r="BH34">
            <v>74.2</v>
          </cell>
          <cell r="BI34">
            <v>78.2</v>
          </cell>
          <cell r="BJ34">
            <v>81.3</v>
          </cell>
          <cell r="BK34">
            <v>78.3</v>
          </cell>
          <cell r="BL34">
            <v>81.900000000000006</v>
          </cell>
          <cell r="BM34">
            <v>85.5</v>
          </cell>
          <cell r="BN34">
            <v>88.3</v>
          </cell>
          <cell r="BO34">
            <v>84.3</v>
          </cell>
          <cell r="BP34">
            <v>88.9</v>
          </cell>
          <cell r="BQ34">
            <v>91.6</v>
          </cell>
          <cell r="BR34">
            <v>94.6</v>
          </cell>
          <cell r="BS34">
            <v>87.8</v>
          </cell>
          <cell r="BT34">
            <v>90.2</v>
          </cell>
          <cell r="BU34">
            <v>94.6</v>
          </cell>
          <cell r="BV34">
            <v>97.2</v>
          </cell>
          <cell r="BW34">
            <v>99.1</v>
          </cell>
          <cell r="BX34">
            <v>98.4</v>
          </cell>
          <cell r="BY34">
            <v>96.7</v>
          </cell>
          <cell r="BZ34">
            <v>106.6</v>
          </cell>
          <cell r="CA34">
            <v>111.3</v>
          </cell>
          <cell r="CB34">
            <v>111.7</v>
          </cell>
          <cell r="CC34">
            <v>111.1</v>
          </cell>
          <cell r="CD34">
            <v>113</v>
          </cell>
          <cell r="CE34">
            <v>99.8</v>
          </cell>
          <cell r="CF34">
            <v>102.9</v>
          </cell>
          <cell r="CG34">
            <v>102.5</v>
          </cell>
          <cell r="CH34">
            <v>104.7</v>
          </cell>
          <cell r="CI34">
            <v>111.1</v>
          </cell>
          <cell r="CJ34">
            <v>112.3</v>
          </cell>
          <cell r="CK34">
            <v>113.9</v>
          </cell>
          <cell r="CL34">
            <v>115.4</v>
          </cell>
          <cell r="CM34">
            <v>109.4</v>
          </cell>
          <cell r="CN34">
            <v>109.9</v>
          </cell>
          <cell r="CO34">
            <v>111.3</v>
          </cell>
          <cell r="CP34">
            <v>111.5</v>
          </cell>
          <cell r="CQ34">
            <v>107.7</v>
          </cell>
          <cell r="CR34">
            <v>111.4</v>
          </cell>
          <cell r="CS34">
            <v>112.4</v>
          </cell>
          <cell r="CT34">
            <v>114.2</v>
          </cell>
          <cell r="CU34">
            <v>99.6</v>
          </cell>
          <cell r="CV34">
            <v>100.9</v>
          </cell>
          <cell r="CW34">
            <v>101.1</v>
          </cell>
          <cell r="CX34">
            <v>102.3</v>
          </cell>
          <cell r="CY34">
            <v>93.2</v>
          </cell>
          <cell r="CZ34">
            <v>95.9</v>
          </cell>
          <cell r="DA34">
            <v>96.9</v>
          </cell>
          <cell r="DB34">
            <v>99.7</v>
          </cell>
          <cell r="DC34">
            <v>91.8</v>
          </cell>
          <cell r="DD34">
            <v>93.4</v>
          </cell>
          <cell r="DE34">
            <v>94.6</v>
          </cell>
          <cell r="DF34">
            <v>94</v>
          </cell>
          <cell r="DG34">
            <v>84.9</v>
          </cell>
          <cell r="DH34">
            <v>89.6</v>
          </cell>
          <cell r="DI34">
            <v>91</v>
          </cell>
          <cell r="DJ34">
            <v>98.4</v>
          </cell>
          <cell r="DK34">
            <v>106.2</v>
          </cell>
          <cell r="DL34">
            <v>108.8</v>
          </cell>
          <cell r="DM34">
            <v>112.3</v>
          </cell>
          <cell r="DN34">
            <v>112.1</v>
          </cell>
          <cell r="DO34">
            <v>108.2</v>
          </cell>
          <cell r="DP34">
            <v>107.7</v>
          </cell>
          <cell r="DQ34">
            <v>109.6</v>
          </cell>
          <cell r="DR34">
            <v>114.1</v>
          </cell>
          <cell r="DS34">
            <v>99.5</v>
          </cell>
          <cell r="DT34">
            <v>98.7</v>
          </cell>
          <cell r="DU34">
            <v>103.5</v>
          </cell>
          <cell r="DV34">
            <v>107.6</v>
          </cell>
          <cell r="DW34">
            <v>106.6</v>
          </cell>
          <cell r="DX34">
            <v>111.8</v>
          </cell>
          <cell r="DY34">
            <v>113.7</v>
          </cell>
          <cell r="DZ34">
            <v>117.6</v>
          </cell>
          <cell r="EA34">
            <v>116.8</v>
          </cell>
          <cell r="EB34">
            <v>119.2</v>
          </cell>
          <cell r="EC34">
            <v>124</v>
          </cell>
        </row>
        <row r="35">
          <cell r="A35" t="str">
            <v>South Africa</v>
          </cell>
          <cell r="C35" t="str">
            <v>South Africa</v>
          </cell>
          <cell r="D35">
            <v>41.2</v>
          </cell>
          <cell r="E35">
            <v>44.1</v>
          </cell>
          <cell r="F35">
            <v>47.3</v>
          </cell>
          <cell r="G35">
            <v>44.9</v>
          </cell>
          <cell r="H35">
            <v>47.8</v>
          </cell>
          <cell r="I35">
            <v>50.4</v>
          </cell>
          <cell r="J35">
            <v>52.5</v>
          </cell>
          <cell r="K35">
            <v>49.2</v>
          </cell>
          <cell r="L35">
            <v>50.2</v>
          </cell>
          <cell r="M35">
            <v>52.5</v>
          </cell>
          <cell r="N35">
            <v>54.2</v>
          </cell>
          <cell r="O35">
            <v>49.6</v>
          </cell>
          <cell r="P35">
            <v>51.6</v>
          </cell>
          <cell r="Q35">
            <v>55</v>
          </cell>
          <cell r="R35">
            <v>56.5</v>
          </cell>
          <cell r="S35">
            <v>50.6</v>
          </cell>
          <cell r="T35">
            <v>54.1</v>
          </cell>
          <cell r="U35">
            <v>56.2</v>
          </cell>
          <cell r="V35">
            <v>59.1</v>
          </cell>
          <cell r="W35">
            <v>53.3</v>
          </cell>
          <cell r="X35">
            <v>64.3</v>
          </cell>
          <cell r="Y35">
            <v>70.2</v>
          </cell>
          <cell r="Z35">
            <v>72.900000000000006</v>
          </cell>
          <cell r="AA35">
            <v>61.9</v>
          </cell>
          <cell r="AB35">
            <v>63.6</v>
          </cell>
          <cell r="AC35">
            <v>62.2</v>
          </cell>
          <cell r="AD35">
            <v>63.9</v>
          </cell>
          <cell r="AE35">
            <v>54.9</v>
          </cell>
          <cell r="AF35">
            <v>55.4</v>
          </cell>
          <cell r="AG35">
            <v>57.3</v>
          </cell>
          <cell r="AH35">
            <v>60.8</v>
          </cell>
          <cell r="AI35">
            <v>53.9</v>
          </cell>
          <cell r="AJ35">
            <v>55.4</v>
          </cell>
          <cell r="AK35">
            <v>60.4</v>
          </cell>
          <cell r="AL35">
            <v>63.7</v>
          </cell>
          <cell r="AM35">
            <v>55.8</v>
          </cell>
          <cell r="AN35">
            <v>58.1</v>
          </cell>
          <cell r="AO35">
            <v>60.5</v>
          </cell>
          <cell r="AP35">
            <v>63.5</v>
          </cell>
          <cell r="AQ35">
            <v>56.6</v>
          </cell>
          <cell r="AR35">
            <v>58.7</v>
          </cell>
          <cell r="AS35">
            <v>60</v>
          </cell>
          <cell r="AT35">
            <v>63.4</v>
          </cell>
          <cell r="AU35">
            <v>58.4</v>
          </cell>
          <cell r="AV35">
            <v>59.9</v>
          </cell>
          <cell r="AW35">
            <v>61.9</v>
          </cell>
          <cell r="AX35">
            <v>62.8</v>
          </cell>
          <cell r="AY35">
            <v>56.9</v>
          </cell>
          <cell r="AZ35">
            <v>57.8</v>
          </cell>
          <cell r="BA35">
            <v>59.3</v>
          </cell>
          <cell r="BB35">
            <v>60.5</v>
          </cell>
          <cell r="BC35">
            <v>53.5</v>
          </cell>
          <cell r="BD35">
            <v>54</v>
          </cell>
          <cell r="BE35">
            <v>56</v>
          </cell>
          <cell r="BF35">
            <v>57.4</v>
          </cell>
          <cell r="BG35">
            <v>52.2</v>
          </cell>
          <cell r="BH35">
            <v>53.3</v>
          </cell>
          <cell r="BI35">
            <v>56.2</v>
          </cell>
          <cell r="BJ35">
            <v>59.4</v>
          </cell>
          <cell r="BK35">
            <v>54.1</v>
          </cell>
          <cell r="BL35">
            <v>55.7</v>
          </cell>
          <cell r="BM35">
            <v>58.5</v>
          </cell>
          <cell r="BN35">
            <v>60.8</v>
          </cell>
          <cell r="BO35">
            <v>56.7</v>
          </cell>
          <cell r="BP35">
            <v>58.6</v>
          </cell>
          <cell r="BQ35">
            <v>61</v>
          </cell>
          <cell r="BR35">
            <v>63.4</v>
          </cell>
          <cell r="BS35">
            <v>59.1</v>
          </cell>
          <cell r="BT35">
            <v>61.1</v>
          </cell>
          <cell r="BU35">
            <v>63.5</v>
          </cell>
          <cell r="BV35">
            <v>65.900000000000006</v>
          </cell>
          <cell r="BW35">
            <v>64.3</v>
          </cell>
          <cell r="BX35">
            <v>67.400000000000006</v>
          </cell>
          <cell r="BY35">
            <v>68.7</v>
          </cell>
          <cell r="BZ35">
            <v>71.599999999999994</v>
          </cell>
          <cell r="CA35">
            <v>67</v>
          </cell>
          <cell r="CB35">
            <v>68.2</v>
          </cell>
          <cell r="CC35">
            <v>68.900000000000006</v>
          </cell>
          <cell r="CD35">
            <v>70.2</v>
          </cell>
          <cell r="CE35">
            <v>61.7</v>
          </cell>
          <cell r="CF35">
            <v>62.8</v>
          </cell>
          <cell r="CG35">
            <v>65.900000000000006</v>
          </cell>
          <cell r="CH35">
            <v>67.599999999999994</v>
          </cell>
          <cell r="CI35">
            <v>62.4</v>
          </cell>
          <cell r="CJ35">
            <v>63.5</v>
          </cell>
          <cell r="CK35">
            <v>66.599999999999994</v>
          </cell>
          <cell r="CL35">
            <v>72</v>
          </cell>
          <cell r="CM35">
            <v>61.4</v>
          </cell>
          <cell r="CN35">
            <v>62.2</v>
          </cell>
          <cell r="CO35">
            <v>63.9</v>
          </cell>
          <cell r="CP35">
            <v>64</v>
          </cell>
          <cell r="CQ35">
            <v>64.099999999999994</v>
          </cell>
          <cell r="CR35">
            <v>64.7</v>
          </cell>
          <cell r="CS35">
            <v>66.5</v>
          </cell>
          <cell r="CT35">
            <v>68.5</v>
          </cell>
          <cell r="CU35">
            <v>61</v>
          </cell>
          <cell r="CV35">
            <v>61.3</v>
          </cell>
          <cell r="CW35">
            <v>64.5</v>
          </cell>
          <cell r="CX35">
            <v>68.5</v>
          </cell>
          <cell r="CY35">
            <v>63.5</v>
          </cell>
          <cell r="CZ35">
            <v>67.2</v>
          </cell>
          <cell r="DA35">
            <v>70.5</v>
          </cell>
          <cell r="DB35">
            <v>74.099999999999994</v>
          </cell>
          <cell r="DC35">
            <v>70.400000000000006</v>
          </cell>
          <cell r="DD35">
            <v>73.8</v>
          </cell>
          <cell r="DE35">
            <v>79.900000000000006</v>
          </cell>
          <cell r="DF35">
            <v>84.1</v>
          </cell>
          <cell r="DG35">
            <v>77.3</v>
          </cell>
          <cell r="DH35">
            <v>81.599999999999994</v>
          </cell>
          <cell r="DI35">
            <v>86</v>
          </cell>
          <cell r="DJ35">
            <v>89.7</v>
          </cell>
          <cell r="DK35">
            <v>85.2</v>
          </cell>
          <cell r="DL35">
            <v>87.9</v>
          </cell>
          <cell r="DM35">
            <v>89.4</v>
          </cell>
          <cell r="DN35">
            <v>91.5</v>
          </cell>
          <cell r="DO35">
            <v>87</v>
          </cell>
          <cell r="DP35">
            <v>76.900000000000006</v>
          </cell>
          <cell r="DQ35">
            <v>76.400000000000006</v>
          </cell>
          <cell r="DR35">
            <v>77.3</v>
          </cell>
          <cell r="DS35">
            <v>70.3</v>
          </cell>
          <cell r="DT35">
            <v>70.8</v>
          </cell>
          <cell r="DU35">
            <v>72.5</v>
          </cell>
          <cell r="DV35">
            <v>72.099999999999994</v>
          </cell>
          <cell r="DW35">
            <v>66.7</v>
          </cell>
          <cell r="DX35">
            <v>67.900000000000006</v>
          </cell>
          <cell r="DY35">
            <v>68.599999999999994</v>
          </cell>
          <cell r="DZ35">
            <v>70.3</v>
          </cell>
          <cell r="EA35">
            <v>67.400000000000006</v>
          </cell>
          <cell r="EB35">
            <v>68.099999999999994</v>
          </cell>
          <cell r="EC35">
            <v>70.400000000000006</v>
          </cell>
        </row>
        <row r="36">
          <cell r="A36" t="str">
            <v>Spain</v>
          </cell>
          <cell r="B36" t="str">
            <v>ADV</v>
          </cell>
          <cell r="C36" t="str">
            <v>Spain</v>
          </cell>
          <cell r="D36">
            <v>68.8</v>
          </cell>
          <cell r="E36">
            <v>71.400000000000006</v>
          </cell>
          <cell r="F36">
            <v>83.4</v>
          </cell>
          <cell r="G36">
            <v>75.3</v>
          </cell>
          <cell r="H36">
            <v>78.599999999999994</v>
          </cell>
          <cell r="I36">
            <v>82</v>
          </cell>
          <cell r="J36">
            <v>87.3</v>
          </cell>
          <cell r="K36">
            <v>78.099999999999994</v>
          </cell>
          <cell r="L36">
            <v>81.3</v>
          </cell>
          <cell r="M36">
            <v>84.3</v>
          </cell>
          <cell r="N36">
            <v>88.6</v>
          </cell>
          <cell r="O36">
            <v>79.900000000000006</v>
          </cell>
          <cell r="P36">
            <v>82.5</v>
          </cell>
          <cell r="Q36">
            <v>84</v>
          </cell>
          <cell r="R36">
            <v>87.7</v>
          </cell>
          <cell r="S36">
            <v>78.2</v>
          </cell>
          <cell r="T36">
            <v>80.8</v>
          </cell>
          <cell r="U36">
            <v>80.8</v>
          </cell>
          <cell r="V36">
            <v>85.1</v>
          </cell>
          <cell r="W36">
            <v>75.5</v>
          </cell>
          <cell r="X36">
            <v>77.599999999999994</v>
          </cell>
          <cell r="Y36">
            <v>77.8</v>
          </cell>
          <cell r="Z36">
            <v>80.8</v>
          </cell>
          <cell r="AA36">
            <v>69.900000000000006</v>
          </cell>
          <cell r="AB36">
            <v>72.3</v>
          </cell>
          <cell r="AC36">
            <v>72.8</v>
          </cell>
          <cell r="AD36">
            <v>76.099999999999994</v>
          </cell>
          <cell r="AE36">
            <v>68</v>
          </cell>
          <cell r="AF36">
            <v>69.900000000000006</v>
          </cell>
          <cell r="AG36">
            <v>70.7</v>
          </cell>
          <cell r="AH36">
            <v>74.7</v>
          </cell>
          <cell r="AI36">
            <v>67.8</v>
          </cell>
          <cell r="AJ36">
            <v>70.400000000000006</v>
          </cell>
          <cell r="AK36">
            <v>73</v>
          </cell>
          <cell r="AL36">
            <v>78</v>
          </cell>
          <cell r="AM36">
            <v>71.099999999999994</v>
          </cell>
          <cell r="AN36">
            <v>75.900000000000006</v>
          </cell>
          <cell r="AO36">
            <v>77.5</v>
          </cell>
          <cell r="AP36">
            <v>94.9</v>
          </cell>
          <cell r="AQ36">
            <v>87</v>
          </cell>
          <cell r="AR36">
            <v>90.5</v>
          </cell>
          <cell r="AS36">
            <v>92.8</v>
          </cell>
          <cell r="AT36">
            <v>95.2</v>
          </cell>
          <cell r="AU36">
            <v>89.6</v>
          </cell>
          <cell r="AV36">
            <v>92.6</v>
          </cell>
          <cell r="AW36">
            <v>94.7</v>
          </cell>
          <cell r="AX36">
            <v>97.3</v>
          </cell>
          <cell r="AY36">
            <v>90.5</v>
          </cell>
          <cell r="AZ36">
            <v>93</v>
          </cell>
          <cell r="BA36">
            <v>95.1</v>
          </cell>
          <cell r="BB36">
            <v>97.9</v>
          </cell>
          <cell r="BC36">
            <v>93.8</v>
          </cell>
          <cell r="BD36">
            <v>95.6</v>
          </cell>
          <cell r="BE36">
            <v>96.3</v>
          </cell>
          <cell r="BF36">
            <v>98.4</v>
          </cell>
          <cell r="BG36">
            <v>92.2</v>
          </cell>
          <cell r="BH36">
            <v>93.4</v>
          </cell>
          <cell r="BI36">
            <v>93.5</v>
          </cell>
          <cell r="BJ36">
            <v>94.6</v>
          </cell>
          <cell r="BK36">
            <v>88.2</v>
          </cell>
          <cell r="BL36">
            <v>89.8</v>
          </cell>
          <cell r="BM36">
            <v>90.5</v>
          </cell>
          <cell r="BN36">
            <v>91.7</v>
          </cell>
          <cell r="BO36">
            <v>86.8</v>
          </cell>
          <cell r="BP36">
            <v>89.2</v>
          </cell>
          <cell r="BQ36">
            <v>90.1</v>
          </cell>
          <cell r="BR36">
            <v>92.5</v>
          </cell>
          <cell r="BS36">
            <v>88.8</v>
          </cell>
          <cell r="BT36">
            <v>91.5</v>
          </cell>
          <cell r="BU36">
            <v>93.6</v>
          </cell>
          <cell r="BV36">
            <v>96.4</v>
          </cell>
          <cell r="BW36">
            <v>92.3</v>
          </cell>
          <cell r="BX36">
            <v>96.6</v>
          </cell>
          <cell r="BY36">
            <v>98.8</v>
          </cell>
          <cell r="BZ36">
            <v>103.1</v>
          </cell>
          <cell r="CA36">
            <v>98.8</v>
          </cell>
          <cell r="CB36">
            <v>106.2</v>
          </cell>
          <cell r="CC36">
            <v>108.6</v>
          </cell>
          <cell r="CD36">
            <v>113</v>
          </cell>
          <cell r="CE36">
            <v>107.3</v>
          </cell>
          <cell r="CF36">
            <v>112.8</v>
          </cell>
          <cell r="CG36">
            <v>118.1</v>
          </cell>
          <cell r="CH36">
            <v>122.3</v>
          </cell>
          <cell r="CI36">
            <v>116.4</v>
          </cell>
          <cell r="CJ36">
            <v>122</v>
          </cell>
          <cell r="CK36">
            <v>127.5</v>
          </cell>
          <cell r="CL36">
            <v>132.5</v>
          </cell>
          <cell r="CM36">
            <v>128</v>
          </cell>
          <cell r="CN36">
            <v>131.80000000000001</v>
          </cell>
          <cell r="CO36">
            <v>134.5</v>
          </cell>
          <cell r="CP36">
            <v>139.5</v>
          </cell>
          <cell r="CQ36">
            <v>133</v>
          </cell>
          <cell r="CR36">
            <v>137.4</v>
          </cell>
          <cell r="CS36">
            <v>140.9</v>
          </cell>
          <cell r="CT36">
            <v>147.80000000000001</v>
          </cell>
          <cell r="CU36">
            <v>142.1</v>
          </cell>
          <cell r="CV36">
            <v>148.80000000000001</v>
          </cell>
          <cell r="CW36">
            <v>153</v>
          </cell>
          <cell r="CX36">
            <v>159.9</v>
          </cell>
          <cell r="CY36">
            <v>153.69999999999999</v>
          </cell>
          <cell r="CZ36">
            <v>162.19999999999999</v>
          </cell>
          <cell r="DA36">
            <v>167.3</v>
          </cell>
          <cell r="DB36">
            <v>176.6</v>
          </cell>
          <cell r="DC36">
            <v>172.6</v>
          </cell>
          <cell r="DD36">
            <v>181.8</v>
          </cell>
          <cell r="DE36">
            <v>190</v>
          </cell>
          <cell r="DF36">
            <v>200.4</v>
          </cell>
          <cell r="DG36">
            <v>194.3</v>
          </cell>
          <cell r="DH36">
            <v>203.8</v>
          </cell>
          <cell r="DI36">
            <v>209.2</v>
          </cell>
          <cell r="DJ36">
            <v>215</v>
          </cell>
          <cell r="DK36">
            <v>211.7</v>
          </cell>
          <cell r="DL36">
            <v>216.1</v>
          </cell>
          <cell r="DM36">
            <v>218.5</v>
          </cell>
          <cell r="DN36">
            <v>220.5</v>
          </cell>
          <cell r="DO36">
            <v>228.9</v>
          </cell>
          <cell r="DP36">
            <v>229.9</v>
          </cell>
          <cell r="DQ36">
            <v>227.9</v>
          </cell>
          <cell r="DR36">
            <v>226.8</v>
          </cell>
          <cell r="DS36">
            <v>226.7</v>
          </cell>
          <cell r="DT36">
            <v>228.7</v>
          </cell>
          <cell r="DU36">
            <v>227.4</v>
          </cell>
          <cell r="DV36">
            <v>227.3</v>
          </cell>
          <cell r="DW36">
            <v>221.6</v>
          </cell>
          <cell r="DX36">
            <v>221</v>
          </cell>
          <cell r="DY36">
            <v>219.8</v>
          </cell>
          <cell r="DZ36">
            <v>218.1</v>
          </cell>
          <cell r="EA36">
            <v>218.7</v>
          </cell>
          <cell r="EB36">
            <v>216.7</v>
          </cell>
          <cell r="EC36">
            <v>213.3</v>
          </cell>
        </row>
        <row r="37">
          <cell r="A37" t="str">
            <v>Sweden</v>
          </cell>
          <cell r="B37" t="str">
            <v>ADV</v>
          </cell>
          <cell r="C37" t="str">
            <v>Sweden</v>
          </cell>
          <cell r="D37">
            <v>46.7</v>
          </cell>
          <cell r="E37">
            <v>47.5</v>
          </cell>
          <cell r="F37">
            <v>120.7</v>
          </cell>
          <cell r="G37">
            <v>113.5</v>
          </cell>
          <cell r="H37">
            <v>116.7</v>
          </cell>
          <cell r="I37">
            <v>119.8</v>
          </cell>
          <cell r="J37">
            <v>123</v>
          </cell>
          <cell r="K37">
            <v>116</v>
          </cell>
          <cell r="L37">
            <v>119.5</v>
          </cell>
          <cell r="M37">
            <v>123</v>
          </cell>
          <cell r="N37">
            <v>126.6</v>
          </cell>
          <cell r="O37">
            <v>115.9</v>
          </cell>
          <cell r="P37">
            <v>118.9</v>
          </cell>
          <cell r="Q37">
            <v>122</v>
          </cell>
          <cell r="R37">
            <v>125.1</v>
          </cell>
          <cell r="S37">
            <v>115.1</v>
          </cell>
          <cell r="T37">
            <v>118.6</v>
          </cell>
          <cell r="U37">
            <v>122.3</v>
          </cell>
          <cell r="V37">
            <v>125.9</v>
          </cell>
          <cell r="W37">
            <v>118.5</v>
          </cell>
          <cell r="X37">
            <v>121.6</v>
          </cell>
          <cell r="Y37">
            <v>124.7</v>
          </cell>
          <cell r="Z37">
            <v>127.8</v>
          </cell>
          <cell r="AA37">
            <v>121.9</v>
          </cell>
          <cell r="AB37">
            <v>127.3</v>
          </cell>
          <cell r="AC37">
            <v>132.80000000000001</v>
          </cell>
          <cell r="AD37">
            <v>138.30000000000001</v>
          </cell>
          <cell r="AE37">
            <v>132.9</v>
          </cell>
          <cell r="AF37">
            <v>138.30000000000001</v>
          </cell>
          <cell r="AG37">
            <v>143.69999999999999</v>
          </cell>
          <cell r="AH37">
            <v>149.19999999999999</v>
          </cell>
          <cell r="AI37">
            <v>143.30000000000001</v>
          </cell>
          <cell r="AJ37">
            <v>149.9</v>
          </cell>
          <cell r="AK37">
            <v>156.6</v>
          </cell>
          <cell r="AL37">
            <v>163.30000000000001</v>
          </cell>
          <cell r="AM37">
            <v>154.6</v>
          </cell>
          <cell r="AN37">
            <v>162</v>
          </cell>
          <cell r="AO37">
            <v>169.5</v>
          </cell>
          <cell r="AP37">
            <v>177</v>
          </cell>
          <cell r="AQ37">
            <v>167.3</v>
          </cell>
          <cell r="AR37">
            <v>173.6</v>
          </cell>
          <cell r="AS37">
            <v>180</v>
          </cell>
          <cell r="AT37">
            <v>186.3</v>
          </cell>
          <cell r="AU37">
            <v>173.2</v>
          </cell>
          <cell r="AV37">
            <v>173.5</v>
          </cell>
          <cell r="AW37">
            <v>173.8</v>
          </cell>
          <cell r="AX37">
            <v>174.1</v>
          </cell>
          <cell r="AY37">
            <v>176.5</v>
          </cell>
          <cell r="AZ37">
            <v>178.4</v>
          </cell>
          <cell r="BA37">
            <v>180.4</v>
          </cell>
          <cell r="BB37">
            <v>182.3</v>
          </cell>
          <cell r="BC37">
            <v>179.2</v>
          </cell>
          <cell r="BD37">
            <v>179.4</v>
          </cell>
          <cell r="BE37">
            <v>179.5</v>
          </cell>
          <cell r="BF37">
            <v>179.6</v>
          </cell>
          <cell r="BG37">
            <v>168.4</v>
          </cell>
          <cell r="BH37">
            <v>168.3</v>
          </cell>
          <cell r="BI37">
            <v>168.2</v>
          </cell>
          <cell r="BJ37">
            <v>168.1</v>
          </cell>
          <cell r="BK37">
            <v>155.30000000000001</v>
          </cell>
          <cell r="BL37">
            <v>155.1</v>
          </cell>
          <cell r="BM37">
            <v>154.9</v>
          </cell>
          <cell r="BN37">
            <v>154.80000000000001</v>
          </cell>
          <cell r="BO37">
            <v>151.6</v>
          </cell>
          <cell r="BP37">
            <v>152.30000000000001</v>
          </cell>
          <cell r="BQ37">
            <v>152.80000000000001</v>
          </cell>
          <cell r="BR37">
            <v>154.30000000000001</v>
          </cell>
          <cell r="BS37">
            <v>158.6</v>
          </cell>
          <cell r="BT37">
            <v>159</v>
          </cell>
          <cell r="BU37">
            <v>159.30000000000001</v>
          </cell>
          <cell r="BV37">
            <v>160.69999999999999</v>
          </cell>
          <cell r="BW37">
            <v>154.6</v>
          </cell>
          <cell r="BX37">
            <v>158</v>
          </cell>
          <cell r="BY37">
            <v>163.5</v>
          </cell>
          <cell r="BZ37">
            <v>168.4</v>
          </cell>
          <cell r="CA37">
            <v>163.9</v>
          </cell>
          <cell r="CB37">
            <v>168.7</v>
          </cell>
          <cell r="CC37">
            <v>167.5</v>
          </cell>
          <cell r="CD37">
            <v>169.4</v>
          </cell>
          <cell r="CE37">
            <v>167.3</v>
          </cell>
          <cell r="CF37">
            <v>172.5</v>
          </cell>
          <cell r="CG37">
            <v>180.1</v>
          </cell>
          <cell r="CH37">
            <v>182.2</v>
          </cell>
          <cell r="CI37">
            <v>184.7</v>
          </cell>
          <cell r="CJ37">
            <v>189.1</v>
          </cell>
          <cell r="CK37">
            <v>194.3</v>
          </cell>
          <cell r="CL37">
            <v>201.1</v>
          </cell>
          <cell r="CM37">
            <v>202.6</v>
          </cell>
          <cell r="CN37">
            <v>204.2</v>
          </cell>
          <cell r="CO37">
            <v>205.3</v>
          </cell>
          <cell r="CP37">
            <v>208.6</v>
          </cell>
          <cell r="CQ37">
            <v>201.1</v>
          </cell>
          <cell r="CR37">
            <v>203</v>
          </cell>
          <cell r="CS37">
            <v>203.3</v>
          </cell>
          <cell r="CT37">
            <v>203.4</v>
          </cell>
          <cell r="CU37">
            <v>175.2</v>
          </cell>
          <cell r="CV37">
            <v>177.7</v>
          </cell>
          <cell r="CW37">
            <v>178.8</v>
          </cell>
          <cell r="CX37">
            <v>181.3</v>
          </cell>
          <cell r="CY37">
            <v>172.1</v>
          </cell>
          <cell r="CZ37">
            <v>176.7</v>
          </cell>
          <cell r="DA37">
            <v>176.9</v>
          </cell>
          <cell r="DB37">
            <v>190.9</v>
          </cell>
          <cell r="DC37">
            <v>182.5</v>
          </cell>
          <cell r="DD37">
            <v>186.6</v>
          </cell>
          <cell r="DE37">
            <v>189.2</v>
          </cell>
          <cell r="DF37">
            <v>191.6</v>
          </cell>
          <cell r="DG37">
            <v>188.4</v>
          </cell>
          <cell r="DH37">
            <v>195.9</v>
          </cell>
          <cell r="DI37">
            <v>201.4</v>
          </cell>
          <cell r="DJ37">
            <v>208.3</v>
          </cell>
          <cell r="DK37">
            <v>211.1</v>
          </cell>
          <cell r="DL37">
            <v>217.6</v>
          </cell>
          <cell r="DM37">
            <v>223.1</v>
          </cell>
          <cell r="DN37">
            <v>232.5</v>
          </cell>
          <cell r="DO37">
            <v>242.7</v>
          </cell>
          <cell r="DP37">
            <v>243.9</v>
          </cell>
          <cell r="DQ37">
            <v>245.9</v>
          </cell>
          <cell r="DR37">
            <v>246.9</v>
          </cell>
          <cell r="DS37">
            <v>232.1</v>
          </cell>
          <cell r="DT37">
            <v>233</v>
          </cell>
          <cell r="DU37">
            <v>233.2</v>
          </cell>
          <cell r="DV37">
            <v>231.7</v>
          </cell>
          <cell r="DW37">
            <v>226.7</v>
          </cell>
          <cell r="DX37">
            <v>229</v>
          </cell>
          <cell r="DY37">
            <v>232.2</v>
          </cell>
          <cell r="DZ37">
            <v>229.2</v>
          </cell>
          <cell r="EA37">
            <v>231.4</v>
          </cell>
          <cell r="EB37">
            <v>234.2</v>
          </cell>
          <cell r="EC37">
            <v>234.2</v>
          </cell>
        </row>
        <row r="38">
          <cell r="A38" t="str">
            <v>Switzerland</v>
          </cell>
          <cell r="B38" t="str">
            <v>ADV</v>
          </cell>
          <cell r="C38" t="str">
            <v>Switzerland</v>
          </cell>
          <cell r="D38">
            <v>110</v>
          </cell>
          <cell r="E38">
            <v>111.8</v>
          </cell>
          <cell r="F38">
            <v>116.5</v>
          </cell>
          <cell r="G38">
            <v>109.8</v>
          </cell>
          <cell r="H38">
            <v>113.7</v>
          </cell>
          <cell r="I38">
            <v>114.9</v>
          </cell>
          <cell r="J38">
            <v>126.5</v>
          </cell>
          <cell r="K38">
            <v>117</v>
          </cell>
          <cell r="L38">
            <v>118.7</v>
          </cell>
          <cell r="M38">
            <v>123.4</v>
          </cell>
          <cell r="N38">
            <v>126.4</v>
          </cell>
          <cell r="O38">
            <v>123.4</v>
          </cell>
          <cell r="P38">
            <v>126.4</v>
          </cell>
          <cell r="Q38">
            <v>127.9</v>
          </cell>
          <cell r="R38">
            <v>130.80000000000001</v>
          </cell>
          <cell r="S38">
            <v>122.4</v>
          </cell>
          <cell r="T38">
            <v>125.9</v>
          </cell>
          <cell r="U38">
            <v>127.8</v>
          </cell>
          <cell r="V38">
            <v>130.69999999999999</v>
          </cell>
          <cell r="W38">
            <v>125.8</v>
          </cell>
          <cell r="X38">
            <v>127</v>
          </cell>
          <cell r="Y38">
            <v>128.1</v>
          </cell>
          <cell r="Z38">
            <v>131.80000000000001</v>
          </cell>
          <cell r="AA38">
            <v>127</v>
          </cell>
          <cell r="AB38">
            <v>130.6</v>
          </cell>
          <cell r="AC38">
            <v>133.19999999999999</v>
          </cell>
          <cell r="AD38">
            <v>135.6</v>
          </cell>
          <cell r="AE38">
            <v>132.6</v>
          </cell>
          <cell r="AF38">
            <v>136.4</v>
          </cell>
          <cell r="AG38">
            <v>138.5</v>
          </cell>
          <cell r="AH38">
            <v>129</v>
          </cell>
          <cell r="AI38">
            <v>125.7</v>
          </cell>
          <cell r="AJ38">
            <v>129.9</v>
          </cell>
          <cell r="AK38">
            <v>133.5</v>
          </cell>
          <cell r="AL38">
            <v>137.4</v>
          </cell>
          <cell r="AM38">
            <v>132.9</v>
          </cell>
          <cell r="AN38">
            <v>138.80000000000001</v>
          </cell>
          <cell r="AO38">
            <v>141.6</v>
          </cell>
          <cell r="AP38">
            <v>145.69999999999999</v>
          </cell>
          <cell r="AQ38">
            <v>137.9</v>
          </cell>
          <cell r="AR38">
            <v>141.69999999999999</v>
          </cell>
          <cell r="AS38">
            <v>144</v>
          </cell>
          <cell r="AT38">
            <v>145.69999999999999</v>
          </cell>
          <cell r="AU38">
            <v>140.9</v>
          </cell>
          <cell r="AV38">
            <v>143.30000000000001</v>
          </cell>
          <cell r="AW38">
            <v>143.9</v>
          </cell>
          <cell r="AX38">
            <v>144.9</v>
          </cell>
          <cell r="AY38">
            <v>143.1</v>
          </cell>
          <cell r="AZ38">
            <v>144.5</v>
          </cell>
          <cell r="BA38">
            <v>144.80000000000001</v>
          </cell>
          <cell r="BB38">
            <v>144.80000000000001</v>
          </cell>
          <cell r="BC38">
            <v>142.30000000000001</v>
          </cell>
          <cell r="BD38">
            <v>142.9</v>
          </cell>
          <cell r="BE38">
            <v>142.6</v>
          </cell>
          <cell r="BF38">
            <v>141.19999999999999</v>
          </cell>
          <cell r="BG38">
            <v>139.30000000000001</v>
          </cell>
          <cell r="BH38">
            <v>140.1</v>
          </cell>
          <cell r="BI38">
            <v>140.80000000000001</v>
          </cell>
          <cell r="BJ38">
            <v>141.19999999999999</v>
          </cell>
          <cell r="BK38">
            <v>140</v>
          </cell>
          <cell r="BL38">
            <v>141</v>
          </cell>
          <cell r="BM38">
            <v>141.19999999999999</v>
          </cell>
          <cell r="BN38">
            <v>143.19999999999999</v>
          </cell>
          <cell r="BO38">
            <v>144.6</v>
          </cell>
          <cell r="BP38">
            <v>145.6</v>
          </cell>
          <cell r="BQ38">
            <v>145</v>
          </cell>
          <cell r="BR38">
            <v>145.69999999999999</v>
          </cell>
          <cell r="BS38">
            <v>143.6</v>
          </cell>
          <cell r="BT38">
            <v>144</v>
          </cell>
          <cell r="BU38">
            <v>143.5</v>
          </cell>
          <cell r="BV38">
            <v>143.9</v>
          </cell>
          <cell r="BW38">
            <v>141.19999999999999</v>
          </cell>
          <cell r="BX38">
            <v>142.5</v>
          </cell>
          <cell r="BY38">
            <v>141.69999999999999</v>
          </cell>
          <cell r="BZ38">
            <v>141.80000000000001</v>
          </cell>
          <cell r="CA38">
            <v>143.30000000000001</v>
          </cell>
          <cell r="CB38">
            <v>145.6</v>
          </cell>
          <cell r="CC38">
            <v>146.30000000000001</v>
          </cell>
          <cell r="CD38">
            <v>191.1</v>
          </cell>
          <cell r="CE38">
            <v>182.1</v>
          </cell>
          <cell r="CF38">
            <v>182.3</v>
          </cell>
          <cell r="CG38">
            <v>183.5</v>
          </cell>
          <cell r="CH38">
            <v>184.9</v>
          </cell>
          <cell r="CI38">
            <v>183.4</v>
          </cell>
          <cell r="CJ38">
            <v>184.9</v>
          </cell>
          <cell r="CK38">
            <v>183.9</v>
          </cell>
          <cell r="CL38">
            <v>182.8</v>
          </cell>
          <cell r="CM38">
            <v>181.6</v>
          </cell>
          <cell r="CN38">
            <v>182.2</v>
          </cell>
          <cell r="CO38">
            <v>181.6</v>
          </cell>
          <cell r="CP38">
            <v>182.6</v>
          </cell>
          <cell r="CQ38">
            <v>182.6</v>
          </cell>
          <cell r="CR38">
            <v>185.3</v>
          </cell>
          <cell r="CS38">
            <v>186.2</v>
          </cell>
          <cell r="CT38">
            <v>188.8</v>
          </cell>
          <cell r="CU38">
            <v>184.5</v>
          </cell>
          <cell r="CV38">
            <v>185.3</v>
          </cell>
          <cell r="CW38">
            <v>185.9</v>
          </cell>
          <cell r="CX38">
            <v>185.3</v>
          </cell>
          <cell r="CY38">
            <v>183.1</v>
          </cell>
          <cell r="CZ38">
            <v>184.9</v>
          </cell>
          <cell r="DA38">
            <v>186.8</v>
          </cell>
          <cell r="DB38">
            <v>187</v>
          </cell>
          <cell r="DC38">
            <v>178.6</v>
          </cell>
          <cell r="DD38">
            <v>179.6</v>
          </cell>
          <cell r="DE38">
            <v>184.6</v>
          </cell>
          <cell r="DF38">
            <v>185</v>
          </cell>
          <cell r="DG38">
            <v>177</v>
          </cell>
          <cell r="DH38">
            <v>179.8</v>
          </cell>
          <cell r="DI38">
            <v>182.1</v>
          </cell>
          <cell r="DJ38">
            <v>187</v>
          </cell>
          <cell r="DK38">
            <v>178.9</v>
          </cell>
          <cell r="DL38">
            <v>180.6</v>
          </cell>
          <cell r="DM38">
            <v>183</v>
          </cell>
          <cell r="DN38">
            <v>182.2</v>
          </cell>
          <cell r="DO38">
            <v>189.8</v>
          </cell>
          <cell r="DP38">
            <v>193</v>
          </cell>
          <cell r="DQ38">
            <v>195.1</v>
          </cell>
          <cell r="DR38">
            <v>197.7</v>
          </cell>
          <cell r="DS38">
            <v>194.3</v>
          </cell>
          <cell r="DT38">
            <v>193.1</v>
          </cell>
          <cell r="DU38">
            <v>195.4</v>
          </cell>
          <cell r="DV38">
            <v>198.5</v>
          </cell>
        </row>
        <row r="39">
          <cell r="A39" t="str">
            <v>Thailand</v>
          </cell>
          <cell r="C39" t="str">
            <v>Thailand</v>
          </cell>
          <cell r="D39">
            <v>27.9</v>
          </cell>
          <cell r="E39">
            <v>28.4</v>
          </cell>
          <cell r="F39">
            <v>31.1</v>
          </cell>
          <cell r="G39">
            <v>29.6</v>
          </cell>
          <cell r="H39">
            <v>30.7</v>
          </cell>
          <cell r="I39">
            <v>31</v>
          </cell>
          <cell r="J39">
            <v>31.7</v>
          </cell>
          <cell r="K39">
            <v>31.2</v>
          </cell>
          <cell r="L39">
            <v>31.9</v>
          </cell>
          <cell r="M39">
            <v>32.200000000000003</v>
          </cell>
          <cell r="N39">
            <v>34</v>
          </cell>
          <cell r="O39">
            <v>33.5</v>
          </cell>
          <cell r="P39">
            <v>35.4</v>
          </cell>
          <cell r="Q39">
            <v>37.9</v>
          </cell>
          <cell r="R39">
            <v>41.7</v>
          </cell>
          <cell r="S39">
            <v>40.9</v>
          </cell>
          <cell r="T39">
            <v>41.5</v>
          </cell>
          <cell r="U39">
            <v>42.8</v>
          </cell>
          <cell r="V39">
            <v>45.2</v>
          </cell>
          <cell r="W39">
            <v>44.3</v>
          </cell>
          <cell r="X39">
            <v>46.8</v>
          </cell>
          <cell r="Y39">
            <v>47.1</v>
          </cell>
          <cell r="Z39">
            <v>48.7</v>
          </cell>
          <cell r="AA39">
            <v>46.3</v>
          </cell>
          <cell r="AB39">
            <v>46.8</v>
          </cell>
          <cell r="AC39">
            <v>47.6</v>
          </cell>
          <cell r="AD39">
            <v>48.4</v>
          </cell>
          <cell r="AE39">
            <v>44.6</v>
          </cell>
          <cell r="AF39">
            <v>45.3</v>
          </cell>
          <cell r="AG39">
            <v>46.7</v>
          </cell>
          <cell r="AH39">
            <v>51.1</v>
          </cell>
          <cell r="AI39">
            <v>44.9</v>
          </cell>
          <cell r="AJ39">
            <v>47.3</v>
          </cell>
          <cell r="AK39">
            <v>49.9</v>
          </cell>
          <cell r="AL39">
            <v>53.8</v>
          </cell>
          <cell r="AM39">
            <v>48.1</v>
          </cell>
          <cell r="AN39">
            <v>51.3</v>
          </cell>
          <cell r="AO39">
            <v>54.3</v>
          </cell>
          <cell r="AP39">
            <v>59.1</v>
          </cell>
          <cell r="AQ39">
            <v>54.1</v>
          </cell>
          <cell r="AR39">
            <v>58.8</v>
          </cell>
          <cell r="AS39">
            <v>64.599999999999994</v>
          </cell>
          <cell r="AT39">
            <v>69.400000000000006</v>
          </cell>
          <cell r="AU39">
            <v>64</v>
          </cell>
          <cell r="AV39">
            <v>67.400000000000006</v>
          </cell>
          <cell r="AW39">
            <v>71.900000000000006</v>
          </cell>
          <cell r="AX39">
            <v>76</v>
          </cell>
          <cell r="AY39">
            <v>70.400000000000006</v>
          </cell>
          <cell r="AZ39">
            <v>73.900000000000006</v>
          </cell>
          <cell r="BA39">
            <v>77.3</v>
          </cell>
          <cell r="BB39">
            <v>81.3</v>
          </cell>
          <cell r="BC39">
            <v>76</v>
          </cell>
          <cell r="BD39">
            <v>79.8</v>
          </cell>
          <cell r="BE39">
            <v>83.2</v>
          </cell>
          <cell r="BF39">
            <v>87.7</v>
          </cell>
          <cell r="BG39">
            <v>80.8</v>
          </cell>
          <cell r="BH39">
            <v>110.9</v>
          </cell>
          <cell r="BI39">
            <v>118</v>
          </cell>
          <cell r="BJ39">
            <v>137</v>
          </cell>
          <cell r="BK39">
            <v>124.7</v>
          </cell>
          <cell r="BL39">
            <v>133.4</v>
          </cell>
          <cell r="BM39">
            <v>141.19999999999999</v>
          </cell>
          <cell r="BN39">
            <v>150.19999999999999</v>
          </cell>
          <cell r="BO39">
            <v>142.19999999999999</v>
          </cell>
          <cell r="BP39">
            <v>148.5</v>
          </cell>
          <cell r="BQ39">
            <v>152.30000000000001</v>
          </cell>
          <cell r="BR39">
            <v>158.19999999999999</v>
          </cell>
          <cell r="BS39">
            <v>156.9</v>
          </cell>
          <cell r="BT39">
            <v>157.80000000000001</v>
          </cell>
          <cell r="BU39">
            <v>168.2</v>
          </cell>
          <cell r="BV39">
            <v>179.9</v>
          </cell>
          <cell r="BW39">
            <v>173.5</v>
          </cell>
          <cell r="BX39">
            <v>174.8</v>
          </cell>
          <cell r="BY39">
            <v>170.6</v>
          </cell>
          <cell r="BZ39">
            <v>167</v>
          </cell>
          <cell r="CA39">
            <v>163.4</v>
          </cell>
          <cell r="CB39">
            <v>158.1</v>
          </cell>
          <cell r="CC39">
            <v>151.19999999999999</v>
          </cell>
          <cell r="CD39">
            <v>144.30000000000001</v>
          </cell>
          <cell r="CE39">
            <v>135</v>
          </cell>
          <cell r="CF39">
            <v>130.30000000000001</v>
          </cell>
          <cell r="CG39">
            <v>121.8</v>
          </cell>
          <cell r="CH39">
            <v>119.8</v>
          </cell>
          <cell r="CI39">
            <v>115.4</v>
          </cell>
          <cell r="CJ39">
            <v>109.9</v>
          </cell>
          <cell r="CK39">
            <v>111</v>
          </cell>
          <cell r="CL39">
            <v>108.1</v>
          </cell>
          <cell r="CM39">
            <v>108.6</v>
          </cell>
          <cell r="CN39">
            <v>108.2</v>
          </cell>
          <cell r="CO39">
            <v>110.7</v>
          </cell>
          <cell r="CP39">
            <v>112.3</v>
          </cell>
          <cell r="CQ39">
            <v>105.5</v>
          </cell>
          <cell r="CR39">
            <v>107.5</v>
          </cell>
          <cell r="CS39">
            <v>108.1</v>
          </cell>
          <cell r="CT39">
            <v>106.1</v>
          </cell>
          <cell r="CU39">
            <v>99.8</v>
          </cell>
          <cell r="CV39">
            <v>102.7</v>
          </cell>
          <cell r="CW39">
            <v>108.5</v>
          </cell>
          <cell r="CX39">
            <v>109.2</v>
          </cell>
          <cell r="CY39">
            <v>101.7</v>
          </cell>
          <cell r="CZ39">
            <v>102.5</v>
          </cell>
          <cell r="DA39">
            <v>102.8</v>
          </cell>
          <cell r="DB39">
            <v>104.1</v>
          </cell>
          <cell r="DC39">
            <v>95.4</v>
          </cell>
          <cell r="DD39">
            <v>96.3</v>
          </cell>
          <cell r="DE39">
            <v>98.7</v>
          </cell>
          <cell r="DF39">
            <v>100.1</v>
          </cell>
          <cell r="DG39">
            <v>92.7</v>
          </cell>
          <cell r="DH39">
            <v>93.7</v>
          </cell>
          <cell r="DI39">
            <v>93.8</v>
          </cell>
          <cell r="DJ39">
            <v>96.7</v>
          </cell>
          <cell r="DK39">
            <v>91.8</v>
          </cell>
          <cell r="DL39">
            <v>95.1</v>
          </cell>
          <cell r="DM39">
            <v>97.4</v>
          </cell>
          <cell r="DN39">
            <v>98.8</v>
          </cell>
          <cell r="DO39">
            <v>98.6</v>
          </cell>
          <cell r="DP39">
            <v>99</v>
          </cell>
          <cell r="DQ39">
            <v>100</v>
          </cell>
          <cell r="DR39">
            <v>102.1</v>
          </cell>
          <cell r="DS39">
            <v>91.9</v>
          </cell>
          <cell r="DT39">
            <v>94.6</v>
          </cell>
          <cell r="DU39">
            <v>96.8</v>
          </cell>
          <cell r="DV39">
            <v>101.9</v>
          </cell>
          <cell r="DW39">
            <v>101.1</v>
          </cell>
          <cell r="DX39">
            <v>105.3</v>
          </cell>
          <cell r="DY39">
            <v>108.9</v>
          </cell>
          <cell r="DZ39">
            <v>113.6</v>
          </cell>
          <cell r="EA39">
            <v>107.8</v>
          </cell>
          <cell r="EB39">
            <v>112.4</v>
          </cell>
          <cell r="EC39">
            <v>115.1</v>
          </cell>
        </row>
        <row r="40">
          <cell r="A40" t="str">
            <v>Turkey</v>
          </cell>
          <cell r="C40" t="str">
            <v>Turkey</v>
          </cell>
          <cell r="AA40">
            <v>10.6</v>
          </cell>
          <cell r="AB40">
            <v>12.5</v>
          </cell>
          <cell r="AC40">
            <v>13.8</v>
          </cell>
          <cell r="AD40">
            <v>16.7</v>
          </cell>
          <cell r="AE40">
            <v>12.5</v>
          </cell>
          <cell r="AF40">
            <v>13.5</v>
          </cell>
          <cell r="AG40">
            <v>15.1</v>
          </cell>
          <cell r="AH40">
            <v>18.2</v>
          </cell>
          <cell r="AI40">
            <v>11.6</v>
          </cell>
          <cell r="AJ40">
            <v>12.2</v>
          </cell>
          <cell r="AK40">
            <v>13.7</v>
          </cell>
          <cell r="AL40">
            <v>16.5</v>
          </cell>
          <cell r="AM40">
            <v>10.199999999999999</v>
          </cell>
          <cell r="AN40">
            <v>10.8</v>
          </cell>
          <cell r="AO40">
            <v>11.9</v>
          </cell>
          <cell r="AP40">
            <v>14.5</v>
          </cell>
          <cell r="AQ40">
            <v>9.5</v>
          </cell>
          <cell r="AR40">
            <v>11.1</v>
          </cell>
          <cell r="AS40">
            <v>12.9</v>
          </cell>
          <cell r="AT40">
            <v>15.6</v>
          </cell>
          <cell r="AU40">
            <v>10.6</v>
          </cell>
          <cell r="AV40">
            <v>11.9</v>
          </cell>
          <cell r="AW40">
            <v>13.4</v>
          </cell>
          <cell r="AX40">
            <v>16.3</v>
          </cell>
          <cell r="AY40">
            <v>10.5</v>
          </cell>
          <cell r="AZ40">
            <v>12.4</v>
          </cell>
          <cell r="BA40">
            <v>13.9</v>
          </cell>
          <cell r="BB40">
            <v>16.7</v>
          </cell>
          <cell r="BC40">
            <v>10.8</v>
          </cell>
          <cell r="BD40">
            <v>13</v>
          </cell>
          <cell r="BE40">
            <v>15</v>
          </cell>
          <cell r="BF40">
            <v>18</v>
          </cell>
          <cell r="BG40">
            <v>11.6</v>
          </cell>
          <cell r="BH40">
            <v>13.5</v>
          </cell>
          <cell r="BI40">
            <v>14.3</v>
          </cell>
          <cell r="BJ40">
            <v>17.8</v>
          </cell>
          <cell r="BK40">
            <v>10.3</v>
          </cell>
          <cell r="BL40">
            <v>11.3</v>
          </cell>
          <cell r="BM40">
            <v>13.3</v>
          </cell>
          <cell r="BN40">
            <v>18.100000000000001</v>
          </cell>
          <cell r="BO40">
            <v>11.3</v>
          </cell>
          <cell r="BP40">
            <v>13.3</v>
          </cell>
          <cell r="BQ40">
            <v>16.399999999999999</v>
          </cell>
          <cell r="BR40">
            <v>22.2</v>
          </cell>
          <cell r="BS40">
            <v>13.5</v>
          </cell>
          <cell r="BT40">
            <v>16.8</v>
          </cell>
          <cell r="BU40">
            <v>20.2</v>
          </cell>
          <cell r="BV40">
            <v>26.7</v>
          </cell>
          <cell r="BW40">
            <v>17.5</v>
          </cell>
          <cell r="BX40">
            <v>21.1</v>
          </cell>
          <cell r="BY40">
            <v>21.4</v>
          </cell>
          <cell r="BZ40">
            <v>24.5</v>
          </cell>
          <cell r="CA40">
            <v>17.8</v>
          </cell>
          <cell r="CB40">
            <v>19.399999999999999</v>
          </cell>
          <cell r="CC40">
            <v>21.7</v>
          </cell>
          <cell r="CD40">
            <v>24.3</v>
          </cell>
          <cell r="CE40">
            <v>17.100000000000001</v>
          </cell>
          <cell r="CF40">
            <v>19.7</v>
          </cell>
          <cell r="CG40">
            <v>22.7</v>
          </cell>
          <cell r="CH40">
            <v>24.5</v>
          </cell>
          <cell r="CI40">
            <v>21.1</v>
          </cell>
          <cell r="CJ40">
            <v>22.9</v>
          </cell>
          <cell r="CK40">
            <v>27</v>
          </cell>
          <cell r="CL40">
            <v>26.1</v>
          </cell>
          <cell r="CM40">
            <v>17.3</v>
          </cell>
          <cell r="CN40">
            <v>18.5</v>
          </cell>
          <cell r="CO40">
            <v>19.8</v>
          </cell>
          <cell r="CP40">
            <v>20.8</v>
          </cell>
          <cell r="CQ40">
            <v>17.7</v>
          </cell>
          <cell r="CR40">
            <v>16.399999999999999</v>
          </cell>
          <cell r="CS40">
            <v>17.5</v>
          </cell>
          <cell r="CT40">
            <v>19.2</v>
          </cell>
          <cell r="CU40">
            <v>17</v>
          </cell>
          <cell r="CV40">
            <v>20.5</v>
          </cell>
          <cell r="CW40">
            <v>21.3</v>
          </cell>
          <cell r="CX40">
            <v>21.3</v>
          </cell>
          <cell r="CY40">
            <v>19.5</v>
          </cell>
          <cell r="CZ40">
            <v>21.2</v>
          </cell>
          <cell r="DA40">
            <v>22.6</v>
          </cell>
          <cell r="DB40">
            <v>26.1</v>
          </cell>
          <cell r="DC40">
            <v>24.8</v>
          </cell>
          <cell r="DD40">
            <v>29.9</v>
          </cell>
          <cell r="DE40">
            <v>30.6</v>
          </cell>
          <cell r="DF40">
            <v>32.200000000000003</v>
          </cell>
          <cell r="DG40">
            <v>29.6</v>
          </cell>
          <cell r="DH40">
            <v>31.6</v>
          </cell>
          <cell r="DI40">
            <v>33.9</v>
          </cell>
          <cell r="DJ40">
            <v>36.700000000000003</v>
          </cell>
          <cell r="DK40">
            <v>36.700000000000003</v>
          </cell>
          <cell r="DL40">
            <v>39.299999999999997</v>
          </cell>
          <cell r="DM40">
            <v>41</v>
          </cell>
          <cell r="DN40">
            <v>42.6</v>
          </cell>
          <cell r="DO40">
            <v>42.4</v>
          </cell>
          <cell r="DP40">
            <v>41.5</v>
          </cell>
          <cell r="DQ40">
            <v>42.7</v>
          </cell>
          <cell r="DR40">
            <v>44.4</v>
          </cell>
          <cell r="DS40">
            <v>40.6</v>
          </cell>
          <cell r="DT40">
            <v>43.8</v>
          </cell>
          <cell r="DU40">
            <v>45.5</v>
          </cell>
          <cell r="DV40">
            <v>50.3</v>
          </cell>
          <cell r="DW40">
            <v>45.6</v>
          </cell>
          <cell r="DX40">
            <v>50.5</v>
          </cell>
          <cell r="DY40">
            <v>54.3</v>
          </cell>
          <cell r="DZ40">
            <v>56.1</v>
          </cell>
          <cell r="EA40">
            <v>51.9</v>
          </cell>
          <cell r="EB40">
            <v>54.6</v>
          </cell>
          <cell r="EC40">
            <v>55.9</v>
          </cell>
        </row>
        <row r="41">
          <cell r="A41" t="str">
            <v>United Kingdom</v>
          </cell>
          <cell r="B41" t="str">
            <v>ADV</v>
          </cell>
          <cell r="C41" t="str">
            <v>United Kingdom</v>
          </cell>
          <cell r="D41">
            <v>51.5</v>
          </cell>
          <cell r="E41">
            <v>53.2</v>
          </cell>
          <cell r="F41">
            <v>54.9</v>
          </cell>
          <cell r="G41">
            <v>51.5</v>
          </cell>
          <cell r="H41">
            <v>53</v>
          </cell>
          <cell r="I41">
            <v>55.8</v>
          </cell>
          <cell r="J41">
            <v>59.7</v>
          </cell>
          <cell r="K41">
            <v>56.1</v>
          </cell>
          <cell r="L41">
            <v>59.4</v>
          </cell>
          <cell r="M41">
            <v>61.6</v>
          </cell>
          <cell r="N41">
            <v>64.599999999999994</v>
          </cell>
          <cell r="O41">
            <v>61.4</v>
          </cell>
          <cell r="P41">
            <v>63.7</v>
          </cell>
          <cell r="Q41">
            <v>65.7</v>
          </cell>
          <cell r="R41">
            <v>67.8</v>
          </cell>
          <cell r="S41">
            <v>66.2</v>
          </cell>
          <cell r="T41">
            <v>69.3</v>
          </cell>
          <cell r="U41">
            <v>71.400000000000006</v>
          </cell>
          <cell r="V41">
            <v>75.400000000000006</v>
          </cell>
          <cell r="W41">
            <v>71.599999999999994</v>
          </cell>
          <cell r="X41">
            <v>72.5</v>
          </cell>
          <cell r="Y41">
            <v>75.900000000000006</v>
          </cell>
          <cell r="Z41">
            <v>76.8</v>
          </cell>
          <cell r="AA41">
            <v>75.400000000000006</v>
          </cell>
          <cell r="AB41">
            <v>78</v>
          </cell>
          <cell r="AC41">
            <v>79.8</v>
          </cell>
          <cell r="AD41">
            <v>84.2</v>
          </cell>
          <cell r="AE41">
            <v>90.5</v>
          </cell>
          <cell r="AF41">
            <v>93.6</v>
          </cell>
          <cell r="AG41">
            <v>98.1</v>
          </cell>
          <cell r="AH41">
            <v>100.7</v>
          </cell>
          <cell r="AI41">
            <v>95.4</v>
          </cell>
          <cell r="AJ41">
            <v>102.2</v>
          </cell>
          <cell r="AK41">
            <v>107.9</v>
          </cell>
          <cell r="AL41">
            <v>112.2</v>
          </cell>
          <cell r="AM41">
            <v>107.9</v>
          </cell>
          <cell r="AN41">
            <v>113.7</v>
          </cell>
          <cell r="AO41">
            <v>119.2</v>
          </cell>
          <cell r="AP41">
            <v>122.9</v>
          </cell>
          <cell r="AQ41">
            <v>122</v>
          </cell>
          <cell r="AR41">
            <v>126.7</v>
          </cell>
          <cell r="AS41">
            <v>129.19999999999999</v>
          </cell>
          <cell r="AT41">
            <v>132.5</v>
          </cell>
          <cell r="AU41">
            <v>129.30000000000001</v>
          </cell>
          <cell r="AV41">
            <v>133.4</v>
          </cell>
          <cell r="AW41">
            <v>134.4</v>
          </cell>
          <cell r="AX41">
            <v>132.80000000000001</v>
          </cell>
          <cell r="AY41">
            <v>129.69999999999999</v>
          </cell>
          <cell r="AZ41">
            <v>129.5</v>
          </cell>
          <cell r="BA41">
            <v>130.19999999999999</v>
          </cell>
          <cell r="BB41">
            <v>133.30000000000001</v>
          </cell>
          <cell r="BC41">
            <v>126.1</v>
          </cell>
          <cell r="BD41">
            <v>126.6</v>
          </cell>
          <cell r="BE41">
            <v>127.9</v>
          </cell>
          <cell r="BF41">
            <v>131.1</v>
          </cell>
          <cell r="BG41">
            <v>123.9</v>
          </cell>
          <cell r="BH41">
            <v>122.6</v>
          </cell>
          <cell r="BI41">
            <v>124.2</v>
          </cell>
          <cell r="BJ41">
            <v>126.2</v>
          </cell>
          <cell r="BK41">
            <v>120.4</v>
          </cell>
          <cell r="BL41">
            <v>121.8</v>
          </cell>
          <cell r="BM41">
            <v>123.1</v>
          </cell>
          <cell r="BN41">
            <v>126.8</v>
          </cell>
          <cell r="BO41">
            <v>118.9</v>
          </cell>
          <cell r="BP41">
            <v>121.6</v>
          </cell>
          <cell r="BQ41">
            <v>121.8</v>
          </cell>
          <cell r="BR41">
            <v>122.8</v>
          </cell>
          <cell r="BS41">
            <v>117.3</v>
          </cell>
          <cell r="BT41">
            <v>120.4</v>
          </cell>
          <cell r="BU41">
            <v>124.3</v>
          </cell>
          <cell r="BV41">
            <v>125.1</v>
          </cell>
          <cell r="BW41">
            <v>120.8</v>
          </cell>
          <cell r="BX41">
            <v>124.2</v>
          </cell>
          <cell r="BY41">
            <v>129.30000000000001</v>
          </cell>
          <cell r="BZ41">
            <v>132.1</v>
          </cell>
          <cell r="CA41">
            <v>129.6</v>
          </cell>
          <cell r="CB41">
            <v>133.9</v>
          </cell>
          <cell r="CC41">
            <v>136.30000000000001</v>
          </cell>
          <cell r="CD41">
            <v>139.9</v>
          </cell>
          <cell r="CE41">
            <v>136.80000000000001</v>
          </cell>
          <cell r="CF41">
            <v>141.9</v>
          </cell>
          <cell r="CG41">
            <v>145.69999999999999</v>
          </cell>
          <cell r="CH41">
            <v>148.19999999999999</v>
          </cell>
          <cell r="CI41">
            <v>146.80000000000001</v>
          </cell>
          <cell r="CJ41">
            <v>150</v>
          </cell>
          <cell r="CK41">
            <v>152.69999999999999</v>
          </cell>
          <cell r="CL41">
            <v>157.30000000000001</v>
          </cell>
          <cell r="CM41">
            <v>153.6</v>
          </cell>
          <cell r="CN41">
            <v>157.80000000000001</v>
          </cell>
          <cell r="CO41">
            <v>165.3</v>
          </cell>
          <cell r="CP41">
            <v>167.5</v>
          </cell>
          <cell r="CQ41">
            <v>162.69999999999999</v>
          </cell>
          <cell r="CR41">
            <v>166.9</v>
          </cell>
          <cell r="CS41">
            <v>172.6</v>
          </cell>
          <cell r="CT41">
            <v>173</v>
          </cell>
          <cell r="CU41">
            <v>168.5</v>
          </cell>
          <cell r="CV41">
            <v>171.3</v>
          </cell>
          <cell r="CW41">
            <v>178</v>
          </cell>
          <cell r="CX41">
            <v>182.8</v>
          </cell>
          <cell r="CY41">
            <v>178.9</v>
          </cell>
          <cell r="CZ41">
            <v>184.1</v>
          </cell>
          <cell r="DA41">
            <v>189.3</v>
          </cell>
          <cell r="DB41">
            <v>194.3</v>
          </cell>
          <cell r="DC41">
            <v>188.1</v>
          </cell>
          <cell r="DD41">
            <v>191.7</v>
          </cell>
          <cell r="DE41">
            <v>200</v>
          </cell>
          <cell r="DF41">
            <v>206.2</v>
          </cell>
          <cell r="DG41">
            <v>192.9</v>
          </cell>
          <cell r="DH41">
            <v>196.3</v>
          </cell>
          <cell r="DI41">
            <v>201.1</v>
          </cell>
          <cell r="DJ41">
            <v>205.6</v>
          </cell>
          <cell r="DK41">
            <v>207.8</v>
          </cell>
          <cell r="DL41">
            <v>207.8</v>
          </cell>
          <cell r="DM41">
            <v>210.5</v>
          </cell>
          <cell r="DN41">
            <v>221</v>
          </cell>
          <cell r="DO41">
            <v>218.8</v>
          </cell>
          <cell r="DP41">
            <v>214.4</v>
          </cell>
          <cell r="DQ41">
            <v>222</v>
          </cell>
          <cell r="DR41">
            <v>219.5</v>
          </cell>
          <cell r="DS41">
            <v>215.2</v>
          </cell>
          <cell r="DT41">
            <v>209.3</v>
          </cell>
          <cell r="DU41">
            <v>211.4</v>
          </cell>
          <cell r="DV41">
            <v>209</v>
          </cell>
          <cell r="DW41">
            <v>203.6</v>
          </cell>
          <cell r="DX41">
            <v>203.8</v>
          </cell>
          <cell r="DY41">
            <v>198.2</v>
          </cell>
          <cell r="DZ41">
            <v>204</v>
          </cell>
          <cell r="EA41">
            <v>202.7</v>
          </cell>
          <cell r="EB41">
            <v>203</v>
          </cell>
          <cell r="EC41">
            <v>202.3</v>
          </cell>
        </row>
        <row r="42">
          <cell r="A42" t="str">
            <v>United States</v>
          </cell>
          <cell r="B42" t="str">
            <v>ADV</v>
          </cell>
          <cell r="C42" t="str">
            <v>United States</v>
          </cell>
          <cell r="D42">
            <v>97.8</v>
          </cell>
          <cell r="E42">
            <v>99.9</v>
          </cell>
          <cell r="F42">
            <v>102.8</v>
          </cell>
          <cell r="G42">
            <v>93.2</v>
          </cell>
          <cell r="H42">
            <v>96.2</v>
          </cell>
          <cell r="I42">
            <v>98.9</v>
          </cell>
          <cell r="J42">
            <v>101</v>
          </cell>
          <cell r="K42">
            <v>98.6</v>
          </cell>
          <cell r="L42">
            <v>100.9</v>
          </cell>
          <cell r="M42">
            <v>102.3</v>
          </cell>
          <cell r="N42">
            <v>103.8</v>
          </cell>
          <cell r="O42">
            <v>96.7</v>
          </cell>
          <cell r="P42">
            <v>99.2</v>
          </cell>
          <cell r="Q42">
            <v>101.9</v>
          </cell>
          <cell r="R42">
            <v>105.3</v>
          </cell>
          <cell r="S42">
            <v>97.2</v>
          </cell>
          <cell r="T42">
            <v>101.1</v>
          </cell>
          <cell r="U42">
            <v>104.2</v>
          </cell>
          <cell r="V42">
            <v>108.3</v>
          </cell>
          <cell r="W42">
            <v>103.9</v>
          </cell>
          <cell r="X42">
            <v>107.3</v>
          </cell>
          <cell r="Y42">
            <v>110.5</v>
          </cell>
          <cell r="Z42">
            <v>114.8</v>
          </cell>
          <cell r="AA42">
            <v>110.5</v>
          </cell>
          <cell r="AB42">
            <v>113.8</v>
          </cell>
          <cell r="AC42">
            <v>117</v>
          </cell>
          <cell r="AD42">
            <v>121</v>
          </cell>
          <cell r="AE42">
            <v>115.3</v>
          </cell>
          <cell r="AF42">
            <v>118.5</v>
          </cell>
          <cell r="AG42">
            <v>121.2</v>
          </cell>
          <cell r="AH42">
            <v>123.8</v>
          </cell>
          <cell r="AI42">
            <v>117.2</v>
          </cell>
          <cell r="AJ42">
            <v>120.5</v>
          </cell>
          <cell r="AK42">
            <v>123.1</v>
          </cell>
          <cell r="AL42">
            <v>126.2</v>
          </cell>
          <cell r="AM42">
            <v>119.4</v>
          </cell>
          <cell r="AN42">
            <v>122.2</v>
          </cell>
          <cell r="AO42">
            <v>124.2</v>
          </cell>
          <cell r="AP42">
            <v>126.7</v>
          </cell>
          <cell r="AQ42">
            <v>121.8</v>
          </cell>
          <cell r="AR42">
            <v>123.7</v>
          </cell>
          <cell r="AS42">
            <v>125.3</v>
          </cell>
          <cell r="AT42">
            <v>126.5</v>
          </cell>
          <cell r="AU42">
            <v>122.4</v>
          </cell>
          <cell r="AV42">
            <v>123.7</v>
          </cell>
          <cell r="AW42">
            <v>123.8</v>
          </cell>
          <cell r="AX42">
            <v>124.2</v>
          </cell>
          <cell r="AY42">
            <v>117.8</v>
          </cell>
          <cell r="AZ42">
            <v>118.4</v>
          </cell>
          <cell r="BA42">
            <v>119.3</v>
          </cell>
          <cell r="BB42">
            <v>120.4</v>
          </cell>
          <cell r="BC42">
            <v>115</v>
          </cell>
          <cell r="BD42">
            <v>116.7</v>
          </cell>
          <cell r="BE42">
            <v>118.3</v>
          </cell>
          <cell r="BF42">
            <v>120.1</v>
          </cell>
          <cell r="BG42">
            <v>114.5</v>
          </cell>
          <cell r="BH42">
            <v>116.4</v>
          </cell>
          <cell r="BI42">
            <v>118.2</v>
          </cell>
          <cell r="BJ42">
            <v>120.6</v>
          </cell>
          <cell r="BK42">
            <v>116.7</v>
          </cell>
          <cell r="BL42">
            <v>119.1</v>
          </cell>
          <cell r="BM42">
            <v>121</v>
          </cell>
          <cell r="BN42">
            <v>123.1</v>
          </cell>
          <cell r="BO42">
            <v>117.9</v>
          </cell>
          <cell r="BP42">
            <v>120.2</v>
          </cell>
          <cell r="BQ42">
            <v>122.1</v>
          </cell>
          <cell r="BR42">
            <v>123.9</v>
          </cell>
          <cell r="BS42">
            <v>118</v>
          </cell>
          <cell r="BT42">
            <v>120.3</v>
          </cell>
          <cell r="BU42">
            <v>122.6</v>
          </cell>
          <cell r="BV42">
            <v>125.1</v>
          </cell>
          <cell r="BW42">
            <v>120.8</v>
          </cell>
          <cell r="BX42">
            <v>124.1</v>
          </cell>
          <cell r="BY42">
            <v>126.7</v>
          </cell>
          <cell r="BZ42">
            <v>129.69999999999999</v>
          </cell>
          <cell r="CA42">
            <v>124.7</v>
          </cell>
          <cell r="CB42">
            <v>127.4</v>
          </cell>
          <cell r="CC42">
            <v>130.9</v>
          </cell>
          <cell r="CD42">
            <v>133.5</v>
          </cell>
          <cell r="CE42">
            <v>128</v>
          </cell>
          <cell r="CF42">
            <v>131.5</v>
          </cell>
          <cell r="CG42">
            <v>134.19999999999999</v>
          </cell>
          <cell r="CH42">
            <v>137.1</v>
          </cell>
          <cell r="CI42">
            <v>134.5</v>
          </cell>
          <cell r="CJ42">
            <v>137.69999999999999</v>
          </cell>
          <cell r="CK42">
            <v>140.1</v>
          </cell>
          <cell r="CL42">
            <v>142.80000000000001</v>
          </cell>
          <cell r="CM42">
            <v>139.80000000000001</v>
          </cell>
          <cell r="CN42">
            <v>142.19999999999999</v>
          </cell>
          <cell r="CO42">
            <v>144.5</v>
          </cell>
          <cell r="CP42">
            <v>147.6</v>
          </cell>
          <cell r="CQ42">
            <v>142.9</v>
          </cell>
          <cell r="CR42">
            <v>146.1</v>
          </cell>
          <cell r="CS42">
            <v>148.80000000000001</v>
          </cell>
          <cell r="CT42">
            <v>151.69999999999999</v>
          </cell>
          <cell r="CU42">
            <v>145</v>
          </cell>
          <cell r="CV42">
            <v>148.4</v>
          </cell>
          <cell r="CW42">
            <v>151.69999999999999</v>
          </cell>
          <cell r="CX42">
            <v>155.9</v>
          </cell>
          <cell r="CY42">
            <v>149</v>
          </cell>
          <cell r="CZ42">
            <v>153.1</v>
          </cell>
          <cell r="DA42">
            <v>157.1</v>
          </cell>
          <cell r="DB42">
            <v>161.30000000000001</v>
          </cell>
          <cell r="DC42">
            <v>155.9</v>
          </cell>
          <cell r="DD42">
            <v>160.30000000000001</v>
          </cell>
          <cell r="DE42">
            <v>163.9</v>
          </cell>
          <cell r="DF42">
            <v>167.7</v>
          </cell>
          <cell r="DG42">
            <v>163</v>
          </cell>
          <cell r="DH42">
            <v>167.4</v>
          </cell>
          <cell r="DI42">
            <v>171.8</v>
          </cell>
          <cell r="DJ42">
            <v>175.3</v>
          </cell>
          <cell r="DK42">
            <v>174.1</v>
          </cell>
          <cell r="DL42">
            <v>175.7</v>
          </cell>
          <cell r="DM42">
            <v>176.6</v>
          </cell>
          <cell r="DN42">
            <v>176.5</v>
          </cell>
          <cell r="DO42">
            <v>179.3</v>
          </cell>
          <cell r="DP42">
            <v>178.7</v>
          </cell>
          <cell r="DQ42">
            <v>177.5</v>
          </cell>
          <cell r="DR42">
            <v>176</v>
          </cell>
          <cell r="DS42">
            <v>168.6</v>
          </cell>
          <cell r="DT42">
            <v>167.8</v>
          </cell>
          <cell r="DU42">
            <v>168.1</v>
          </cell>
          <cell r="DV42">
            <v>168.1</v>
          </cell>
          <cell r="DW42">
            <v>161.6</v>
          </cell>
          <cell r="DX42">
            <v>161.9</v>
          </cell>
          <cell r="DY42">
            <v>162.6</v>
          </cell>
          <cell r="DZ42">
            <v>163.69999999999999</v>
          </cell>
          <cell r="EA42">
            <v>157.6</v>
          </cell>
          <cell r="EB42">
            <v>158.6</v>
          </cell>
          <cell r="EC42">
            <v>159.30000000000001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7"/>
  <sheetViews>
    <sheetView tabSelected="1" topLeftCell="L1" workbookViewId="0">
      <selection activeCell="S44" sqref="S44:AS45"/>
    </sheetView>
  </sheetViews>
  <sheetFormatPr baseColWidth="10" defaultRowHeight="15" x14ac:dyDescent="0"/>
  <cols>
    <col min="18" max="18" width="10.83203125" style="6"/>
    <col min="32" max="32" width="10.83203125" style="6"/>
    <col min="46" max="46" width="10.83203125" style="6"/>
  </cols>
  <sheetData>
    <row r="1" spans="1:46" s="2" customFormat="1">
      <c r="E1" s="2" t="s">
        <v>43</v>
      </c>
      <c r="F1" s="2" t="s">
        <v>43</v>
      </c>
      <c r="G1" s="2" t="s">
        <v>43</v>
      </c>
      <c r="H1" s="2" t="s">
        <v>43</v>
      </c>
      <c r="I1" s="2" t="s">
        <v>43</v>
      </c>
      <c r="J1" s="2" t="s">
        <v>43</v>
      </c>
      <c r="K1" s="2" t="s">
        <v>43</v>
      </c>
      <c r="L1" s="2" t="s">
        <v>43</v>
      </c>
      <c r="M1" s="2" t="s">
        <v>43</v>
      </c>
      <c r="N1" s="2" t="s">
        <v>43</v>
      </c>
      <c r="O1" s="2" t="s">
        <v>43</v>
      </c>
      <c r="P1" s="2" t="s">
        <v>43</v>
      </c>
      <c r="Q1" s="2" t="s">
        <v>43</v>
      </c>
      <c r="R1" s="4" t="s">
        <v>43</v>
      </c>
      <c r="S1" s="2" t="s">
        <v>44</v>
      </c>
      <c r="T1" s="2" t="s">
        <v>44</v>
      </c>
      <c r="U1" s="2" t="s">
        <v>44</v>
      </c>
      <c r="V1" s="2" t="s">
        <v>44</v>
      </c>
      <c r="W1" s="2" t="s">
        <v>44</v>
      </c>
      <c r="X1" s="2" t="s">
        <v>44</v>
      </c>
      <c r="Y1" s="2" t="s">
        <v>44</v>
      </c>
      <c r="Z1" s="2" t="s">
        <v>44</v>
      </c>
      <c r="AA1" s="2" t="s">
        <v>44</v>
      </c>
      <c r="AB1" s="2" t="s">
        <v>44</v>
      </c>
      <c r="AC1" s="2" t="s">
        <v>44</v>
      </c>
      <c r="AD1" s="2" t="s">
        <v>44</v>
      </c>
      <c r="AE1" s="2" t="s">
        <v>44</v>
      </c>
      <c r="AF1" s="4" t="s">
        <v>44</v>
      </c>
      <c r="AG1" s="2" t="s">
        <v>45</v>
      </c>
      <c r="AH1" s="2" t="s">
        <v>45</v>
      </c>
      <c r="AI1" s="2" t="s">
        <v>45</v>
      </c>
      <c r="AJ1" s="2" t="s">
        <v>45</v>
      </c>
      <c r="AK1" s="2" t="s">
        <v>45</v>
      </c>
      <c r="AL1" s="2" t="s">
        <v>45</v>
      </c>
      <c r="AM1" s="2" t="s">
        <v>45</v>
      </c>
      <c r="AN1" s="2" t="s">
        <v>45</v>
      </c>
      <c r="AO1" s="2" t="s">
        <v>45</v>
      </c>
      <c r="AP1" s="2" t="s">
        <v>45</v>
      </c>
      <c r="AQ1" s="2" t="s">
        <v>45</v>
      </c>
      <c r="AR1" s="2" t="s">
        <v>45</v>
      </c>
      <c r="AS1" s="2" t="s">
        <v>45</v>
      </c>
      <c r="AT1" s="4" t="s">
        <v>45</v>
      </c>
    </row>
    <row r="2" spans="1:46" s="2" customFormat="1">
      <c r="E2" s="2">
        <v>2000</v>
      </c>
      <c r="F2" s="2">
        <v>2001</v>
      </c>
      <c r="G2" s="2">
        <v>2002</v>
      </c>
      <c r="H2" s="2">
        <v>2003</v>
      </c>
      <c r="I2" s="2">
        <v>2004</v>
      </c>
      <c r="J2" s="2">
        <v>2005</v>
      </c>
      <c r="K2" s="2">
        <v>2006</v>
      </c>
      <c r="L2" s="2">
        <v>2007</v>
      </c>
      <c r="M2" s="2">
        <v>2008</v>
      </c>
      <c r="N2" s="2">
        <v>2009</v>
      </c>
      <c r="O2" s="2">
        <v>2010</v>
      </c>
      <c r="P2" s="2">
        <v>2011</v>
      </c>
      <c r="Q2" s="2">
        <v>2012</v>
      </c>
      <c r="R2" s="4">
        <v>2013</v>
      </c>
      <c r="S2" s="2">
        <v>2000</v>
      </c>
      <c r="T2" s="2">
        <v>2001</v>
      </c>
      <c r="U2" s="2">
        <v>2002</v>
      </c>
      <c r="V2" s="2">
        <v>2003</v>
      </c>
      <c r="W2" s="2">
        <v>2004</v>
      </c>
      <c r="X2" s="2">
        <v>2005</v>
      </c>
      <c r="Y2" s="2">
        <v>2006</v>
      </c>
      <c r="Z2" s="2">
        <v>2007</v>
      </c>
      <c r="AA2" s="2">
        <v>2008</v>
      </c>
      <c r="AB2" s="2">
        <v>2009</v>
      </c>
      <c r="AC2" s="2">
        <v>2010</v>
      </c>
      <c r="AD2" s="2">
        <v>2011</v>
      </c>
      <c r="AE2" s="2">
        <v>2012</v>
      </c>
      <c r="AF2" s="4">
        <v>2013</v>
      </c>
      <c r="AG2" s="2">
        <v>2000</v>
      </c>
      <c r="AH2" s="2">
        <v>2001</v>
      </c>
      <c r="AI2" s="2">
        <v>2002</v>
      </c>
      <c r="AJ2" s="2">
        <v>2003</v>
      </c>
      <c r="AK2" s="2">
        <v>2004</v>
      </c>
      <c r="AL2" s="2">
        <v>2005</v>
      </c>
      <c r="AM2" s="2">
        <v>2006</v>
      </c>
      <c r="AN2" s="2">
        <v>2007</v>
      </c>
      <c r="AO2" s="2">
        <v>2008</v>
      </c>
      <c r="AP2" s="2">
        <v>2009</v>
      </c>
      <c r="AQ2" s="2">
        <v>2010</v>
      </c>
      <c r="AR2" s="2">
        <v>2011</v>
      </c>
      <c r="AS2" s="2">
        <v>2012</v>
      </c>
      <c r="AT2" s="4">
        <v>2013</v>
      </c>
    </row>
    <row r="3" spans="1:46" s="3" customFormat="1">
      <c r="A3" s="3" t="s">
        <v>49</v>
      </c>
      <c r="B3" s="3" t="s">
        <v>0</v>
      </c>
      <c r="C3" s="3" t="s">
        <v>40</v>
      </c>
      <c r="D3" s="3" t="s">
        <v>41</v>
      </c>
      <c r="E3" s="3" t="str">
        <f>E1&amp;E2</f>
        <v>gdp2000</v>
      </c>
      <c r="F3" s="3" t="str">
        <f t="shared" ref="F3:S3" si="0">F1&amp;F2</f>
        <v>gdp2001</v>
      </c>
      <c r="G3" s="3" t="str">
        <f t="shared" si="0"/>
        <v>gdp2002</v>
      </c>
      <c r="H3" s="3" t="str">
        <f t="shared" si="0"/>
        <v>gdp2003</v>
      </c>
      <c r="I3" s="3" t="str">
        <f t="shared" si="0"/>
        <v>gdp2004</v>
      </c>
      <c r="J3" s="3" t="str">
        <f t="shared" si="0"/>
        <v>gdp2005</v>
      </c>
      <c r="K3" s="3" t="str">
        <f t="shared" si="0"/>
        <v>gdp2006</v>
      </c>
      <c r="L3" s="3" t="str">
        <f t="shared" si="0"/>
        <v>gdp2007</v>
      </c>
      <c r="M3" s="3" t="str">
        <f t="shared" si="0"/>
        <v>gdp2008</v>
      </c>
      <c r="N3" s="3" t="str">
        <f t="shared" si="0"/>
        <v>gdp2009</v>
      </c>
      <c r="O3" s="3" t="str">
        <f t="shared" si="0"/>
        <v>gdp2010</v>
      </c>
      <c r="P3" s="3" t="str">
        <f t="shared" si="0"/>
        <v>gdp2011</v>
      </c>
      <c r="Q3" s="3" t="str">
        <f t="shared" si="0"/>
        <v>gdp2012</v>
      </c>
      <c r="R3" s="5" t="str">
        <f t="shared" si="0"/>
        <v>gdp2013</v>
      </c>
      <c r="S3" s="3" t="str">
        <f t="shared" si="0"/>
        <v>pub2000</v>
      </c>
      <c r="T3" s="3" t="str">
        <f t="shared" ref="T3" si="1">T1&amp;T2</f>
        <v>pub2001</v>
      </c>
      <c r="U3" s="3" t="str">
        <f t="shared" ref="U3" si="2">U1&amp;U2</f>
        <v>pub2002</v>
      </c>
      <c r="V3" s="3" t="str">
        <f t="shared" ref="V3" si="3">V1&amp;V2</f>
        <v>pub2003</v>
      </c>
      <c r="W3" s="3" t="str">
        <f t="shared" ref="W3" si="4">W1&amp;W2</f>
        <v>pub2004</v>
      </c>
      <c r="X3" s="3" t="str">
        <f t="shared" ref="X3" si="5">X1&amp;X2</f>
        <v>pub2005</v>
      </c>
      <c r="Y3" s="3" t="str">
        <f t="shared" ref="Y3" si="6">Y1&amp;Y2</f>
        <v>pub2006</v>
      </c>
      <c r="Z3" s="3" t="str">
        <f t="shared" ref="Z3" si="7">Z1&amp;Z2</f>
        <v>pub2007</v>
      </c>
      <c r="AA3" s="3" t="str">
        <f t="shared" ref="AA3" si="8">AA1&amp;AA2</f>
        <v>pub2008</v>
      </c>
      <c r="AB3" s="3" t="str">
        <f t="shared" ref="AB3" si="9">AB1&amp;AB2</f>
        <v>pub2009</v>
      </c>
      <c r="AC3" s="3" t="str">
        <f t="shared" ref="AC3" si="10">AC1&amp;AC2</f>
        <v>pub2010</v>
      </c>
      <c r="AD3" s="3" t="str">
        <f t="shared" ref="AD3" si="11">AD1&amp;AD2</f>
        <v>pub2011</v>
      </c>
      <c r="AE3" s="3" t="str">
        <f t="shared" ref="AE3" si="12">AE1&amp;AE2</f>
        <v>pub2012</v>
      </c>
      <c r="AF3" s="5" t="str">
        <f t="shared" ref="AF3" si="13">AF1&amp;AF2</f>
        <v>pub2013</v>
      </c>
      <c r="AG3" s="3" t="str">
        <f t="shared" ref="AG3" si="14">AG1&amp;AG2</f>
        <v>pri2000</v>
      </c>
      <c r="AH3" s="3" t="str">
        <f t="shared" ref="AH3" si="15">AH1&amp;AH2</f>
        <v>pri2001</v>
      </c>
      <c r="AI3" s="3" t="str">
        <f t="shared" ref="AI3" si="16">AI1&amp;AI2</f>
        <v>pri2002</v>
      </c>
      <c r="AJ3" s="3" t="str">
        <f t="shared" ref="AJ3" si="17">AJ1&amp;AJ2</f>
        <v>pri2003</v>
      </c>
      <c r="AK3" s="3" t="str">
        <f t="shared" ref="AK3" si="18">AK1&amp;AK2</f>
        <v>pri2004</v>
      </c>
      <c r="AL3" s="3" t="str">
        <f t="shared" ref="AL3" si="19">AL1&amp;AL2</f>
        <v>pri2005</v>
      </c>
      <c r="AM3" s="3" t="str">
        <f t="shared" ref="AM3" si="20">AM1&amp;AM2</f>
        <v>pri2006</v>
      </c>
      <c r="AN3" s="3" t="str">
        <f t="shared" ref="AN3" si="21">AN1&amp;AN2</f>
        <v>pri2007</v>
      </c>
      <c r="AO3" s="3" t="str">
        <f t="shared" ref="AO3" si="22">AO1&amp;AO2</f>
        <v>pri2008</v>
      </c>
      <c r="AP3" s="3" t="str">
        <f t="shared" ref="AP3" si="23">AP1&amp;AP2</f>
        <v>pri2009</v>
      </c>
      <c r="AQ3" s="3" t="str">
        <f t="shared" ref="AQ3" si="24">AQ1&amp;AQ2</f>
        <v>pri2010</v>
      </c>
      <c r="AR3" s="3" t="str">
        <f t="shared" ref="AR3" si="25">AR1&amp;AR2</f>
        <v>pri2011</v>
      </c>
      <c r="AS3" s="3" t="str">
        <f t="shared" ref="AS3" si="26">AS1&amp;AS2</f>
        <v>pri2012</v>
      </c>
      <c r="AT3" s="5" t="str">
        <f t="shared" ref="AT3" si="27">AT1&amp;AT2</f>
        <v>pri2013</v>
      </c>
    </row>
    <row r="4" spans="1:46">
      <c r="A4">
        <v>1</v>
      </c>
      <c r="B4" s="1" t="s">
        <v>1</v>
      </c>
      <c r="C4" t="s">
        <v>46</v>
      </c>
      <c r="D4" t="str">
        <f>VLOOKUP($B4,[3]private!$A$3:$B$42,2,FALSE)</f>
        <v>EMLA</v>
      </c>
      <c r="E4">
        <f>VLOOKUP($B4,[1]GDP_USD!$A$2:$AB$40,16,FALSE)</f>
        <v>284.41000000000003</v>
      </c>
      <c r="F4">
        <f>VLOOKUP($B4,[1]GDP_USD!$A$2:$AB$40,17,FALSE)</f>
        <v>268.964</v>
      </c>
      <c r="G4">
        <f>VLOOKUP($B4,[1]GDP_USD!$A$2:$AB$40,18,FALSE)</f>
        <v>97.403000000000006</v>
      </c>
      <c r="H4">
        <f>VLOOKUP($B4,[1]GDP_USD!$A$2:$AB$40,19,FALSE)</f>
        <v>127.545</v>
      </c>
      <c r="I4">
        <f>VLOOKUP($B4,[1]GDP_USD!$A$2:$AB$40,20,FALSE)</f>
        <v>151.82300000000001</v>
      </c>
      <c r="J4">
        <f>VLOOKUP($B4,[1]GDP_USD!$A$2:$AB$40,21,FALSE)</f>
        <v>181.357</v>
      </c>
      <c r="K4">
        <f>VLOOKUP($B4,[1]GDP_USD!$A$2:$AB$40,22,FALSE)</f>
        <v>212.50700000000001</v>
      </c>
      <c r="L4">
        <f>VLOOKUP($B4,[1]GDP_USD!$A$2:$AB$40,23,FALSE)</f>
        <v>260.07100000000003</v>
      </c>
      <c r="M4">
        <f>VLOOKUP($B4,[1]GDP_USD!$A$2:$AB$40,24,FALSE)</f>
        <v>324.40499999999997</v>
      </c>
      <c r="N4">
        <f>VLOOKUP($B4,[1]GDP_USD!$A$2:$AB$40,25,FALSE)</f>
        <v>305.76299999999998</v>
      </c>
      <c r="O4">
        <f>VLOOKUP($B4,[1]GDP_USD!$A$2:$AB$40,26,FALSE)</f>
        <v>367.565</v>
      </c>
      <c r="P4">
        <f>VLOOKUP($B4,[1]GDP_USD!$A$2:$AB$40,27,FALSE)</f>
        <v>444.61200000000002</v>
      </c>
      <c r="Q4">
        <f>VLOOKUP($B4,[1]GDP_USD!$A$2:$AB$40,28,FALSE)</f>
        <v>474.95400000000001</v>
      </c>
      <c r="S4">
        <f>VLOOKUP($B4,[2]public!$O$2:$AM$40,12,FALSE)</f>
        <v>45.621000000000002</v>
      </c>
      <c r="T4">
        <f>VLOOKUP($B4,[2]public!$O$2:$AM$40,13,FALSE)</f>
        <v>53.621000000000002</v>
      </c>
      <c r="U4">
        <f>VLOOKUP($B4,[2]public!$O$2:$AM$40,14,FALSE)</f>
        <v>164.99100000000001</v>
      </c>
      <c r="V4">
        <f>VLOOKUP($B4,[2]public!$O$2:$AM$40,15,FALSE)</f>
        <v>139.447</v>
      </c>
      <c r="W4">
        <f>VLOOKUP($B4,[2]public!$O$2:$AM$40,16,FALSE)</f>
        <v>127.033</v>
      </c>
      <c r="X4">
        <f>VLOOKUP($B4,[2]public!$O$2:$AM$40,17,FALSE)</f>
        <v>87.12</v>
      </c>
      <c r="Y4">
        <f>VLOOKUP($B4,[2]public!$O$2:$AM$40,18,FALSE)</f>
        <v>76.444000000000003</v>
      </c>
      <c r="Z4">
        <f>VLOOKUP($B4,[2]public!$O$2:$AM$40,19,FALSE)</f>
        <v>67.387</v>
      </c>
      <c r="AA4">
        <f>VLOOKUP($B4,[2]public!$O$2:$AM$40,20,FALSE)</f>
        <v>58.512</v>
      </c>
      <c r="AB4">
        <f>VLOOKUP($B4,[2]public!$O$2:$AM$40,21,FALSE)</f>
        <v>58.701000000000001</v>
      </c>
      <c r="AC4">
        <f>VLOOKUP($B4,[2]public!$O$2:$AM$40,22,FALSE)</f>
        <v>49.177999999999997</v>
      </c>
      <c r="AD4">
        <f>VLOOKUP($B4,[2]public!$O$2:$AM$40,23,FALSE)</f>
        <v>44.939</v>
      </c>
      <c r="AE4">
        <f>VLOOKUP($B4,[2]public!$O$2:$AM$40,24,FALSE)</f>
        <v>44.887</v>
      </c>
      <c r="AG4">
        <f>VLOOKUP($B4,[3]private!$C$3:$EC$42,84,FALSE)</f>
        <v>27.7</v>
      </c>
      <c r="AH4">
        <f>VLOOKUP($B4,[3]private!$C$3:$EC$42,88,FALSE)</f>
        <v>25.7</v>
      </c>
      <c r="AI4">
        <f>VLOOKUP($B4,[3]private!$C$3:$EC$42,92,FALSE)</f>
        <v>30.1</v>
      </c>
      <c r="AJ4">
        <f>VLOOKUP($B4,[3]private!$C$3:$EC$42,96,FALSE)</f>
        <v>17.7</v>
      </c>
      <c r="AK4">
        <f>VLOOKUP($B4,[3]private!$C$3:$EC$42,100,FALSE)</f>
        <v>15.6</v>
      </c>
      <c r="AL4">
        <f>VLOOKUP($B4,[3]private!$C$3:$EC$42,104,FALSE)</f>
        <v>16.100000000000001</v>
      </c>
      <c r="AM4">
        <f>VLOOKUP($B4,[3]private!$C$3:$EC$42,108,FALSE)</f>
        <v>16.3</v>
      </c>
      <c r="AN4">
        <f>VLOOKUP($B4,[3]private!$C$3:$EC$42,112,FALSE)</f>
        <v>18.600000000000001</v>
      </c>
      <c r="AO4">
        <f>VLOOKUP($B4,[3]private!$C$3:$EC$42,116,FALSE)</f>
        <v>16.8</v>
      </c>
      <c r="AP4">
        <f>VLOOKUP($B4,[3]private!$C$3:$EC$42,120,FALSE)</f>
        <v>15.4</v>
      </c>
      <c r="AQ4">
        <f>VLOOKUP($B4,[3]private!$C$3:$EC$42,124,FALSE)</f>
        <v>16.399999999999999</v>
      </c>
      <c r="AR4">
        <f>VLOOKUP($B4,[3]private!$C$3:$EC$42,128,FALSE)</f>
        <v>18.3</v>
      </c>
      <c r="AS4">
        <f>VLOOKUP($B4,[3]private!$C$3:$EC$42,131,FALSE)</f>
        <v>18.3</v>
      </c>
    </row>
    <row r="5" spans="1:46">
      <c r="A5">
        <v>2</v>
      </c>
      <c r="B5" s="1" t="s">
        <v>2</v>
      </c>
      <c r="C5" t="s">
        <v>47</v>
      </c>
      <c r="D5" t="str">
        <f>VLOOKUP($B5,[3]private!$A$3:$B$42,2,FALSE)</f>
        <v>ADV</v>
      </c>
      <c r="E5">
        <f>VLOOKUP($B5,[1]GDP_USD!$A$2:$AB$40,16,FALSE)</f>
        <v>399.60399999999998</v>
      </c>
      <c r="F5">
        <f>VLOOKUP($B5,[1]GDP_USD!$A$2:$AB$40,17,FALSE)</f>
        <v>376.654</v>
      </c>
      <c r="G5">
        <f>VLOOKUP($B5,[1]GDP_USD!$A$2:$AB$40,18,FALSE)</f>
        <v>423.68599999999998</v>
      </c>
      <c r="H5">
        <f>VLOOKUP($B5,[1]GDP_USD!$A$2:$AB$40,19,FALSE)</f>
        <v>539.17200000000003</v>
      </c>
      <c r="I5">
        <f>VLOOKUP($B5,[1]GDP_USD!$A$2:$AB$40,20,FALSE)</f>
        <v>654.98</v>
      </c>
      <c r="J5">
        <f>VLOOKUP($B5,[1]GDP_USD!$A$2:$AB$40,21,FALSE)</f>
        <v>730.74699999999996</v>
      </c>
      <c r="K5">
        <f>VLOOKUP($B5,[1]GDP_USD!$A$2:$AB$40,22,FALSE)</f>
        <v>777.94200000000001</v>
      </c>
      <c r="L5">
        <f>VLOOKUP($B5,[1]GDP_USD!$A$2:$AB$40,23,FALSE)</f>
        <v>945.38099999999997</v>
      </c>
      <c r="M5">
        <f>VLOOKUP($B5,[1]GDP_USD!$A$2:$AB$40,24,FALSE)</f>
        <v>1051.2550000000001</v>
      </c>
      <c r="N5">
        <f>VLOOKUP($B5,[1]GDP_USD!$A$2:$AB$40,25,FALSE)</f>
        <v>993.24</v>
      </c>
      <c r="O5">
        <f>VLOOKUP($B5,[1]GDP_USD!$A$2:$AB$40,26,FALSE)</f>
        <v>1247.1130000000001</v>
      </c>
      <c r="P5">
        <f>VLOOKUP($B5,[1]GDP_USD!$A$2:$AB$40,27,FALSE)</f>
        <v>1490.521</v>
      </c>
      <c r="Q5">
        <f>VLOOKUP($B5,[1]GDP_USD!$A$2:$AB$40,28,FALSE)</f>
        <v>1541.797</v>
      </c>
      <c r="S5">
        <f>VLOOKUP($B5,[2]public!$O$2:$AM$40,12,FALSE)</f>
        <v>19.53</v>
      </c>
      <c r="T5">
        <f>VLOOKUP($B5,[2]public!$O$2:$AM$40,13,FALSE)</f>
        <v>17.151</v>
      </c>
      <c r="U5">
        <f>VLOOKUP($B5,[2]public!$O$2:$AM$40,14,FALSE)</f>
        <v>15.074999999999999</v>
      </c>
      <c r="V5">
        <f>VLOOKUP($B5,[2]public!$O$2:$AM$40,15,FALSE)</f>
        <v>13.227</v>
      </c>
      <c r="W5">
        <f>VLOOKUP($B5,[2]public!$O$2:$AM$40,16,FALSE)</f>
        <v>11.968</v>
      </c>
      <c r="X5">
        <f>VLOOKUP($B5,[2]public!$O$2:$AM$40,17,FALSE)</f>
        <v>10.920999999999999</v>
      </c>
      <c r="Y5">
        <f>VLOOKUP($B5,[2]public!$O$2:$AM$40,18,FALSE)</f>
        <v>10.007999999999999</v>
      </c>
      <c r="Z5">
        <f>VLOOKUP($B5,[2]public!$O$2:$AM$40,19,FALSE)</f>
        <v>9.7119999999999997</v>
      </c>
      <c r="AA5">
        <f>VLOOKUP($B5,[2]public!$O$2:$AM$40,20,FALSE)</f>
        <v>11.773999999999999</v>
      </c>
      <c r="AB5">
        <f>VLOOKUP($B5,[2]public!$O$2:$AM$40,21,FALSE)</f>
        <v>16.841999999999999</v>
      </c>
      <c r="AC5">
        <f>VLOOKUP($B5,[2]public!$O$2:$AM$40,22,FALSE)</f>
        <v>20.484000000000002</v>
      </c>
      <c r="AD5">
        <f>VLOOKUP($B5,[2]public!$O$2:$AM$40,23,FALSE)</f>
        <v>24.128</v>
      </c>
      <c r="AE5">
        <f>VLOOKUP($B5,[2]public!$O$2:$AM$40,24,FALSE)</f>
        <v>27.158999999999999</v>
      </c>
      <c r="AG5">
        <f>VLOOKUP($B5,[3]private!$C$3:$EC$42,84,FALSE)</f>
        <v>137.6</v>
      </c>
      <c r="AH5">
        <f>VLOOKUP($B5,[3]private!$C$3:$EC$42,88,FALSE)</f>
        <v>139</v>
      </c>
      <c r="AI5">
        <f>VLOOKUP($B5,[3]private!$C$3:$EC$42,92,FALSE)</f>
        <v>145.4</v>
      </c>
      <c r="AJ5">
        <f>VLOOKUP($B5,[3]private!$C$3:$EC$42,96,FALSE)</f>
        <v>151.30000000000001</v>
      </c>
      <c r="AK5">
        <f>VLOOKUP($B5,[3]private!$C$3:$EC$42,100,FALSE)</f>
        <v>157.80000000000001</v>
      </c>
      <c r="AL5">
        <f>VLOOKUP($B5,[3]private!$C$3:$EC$42,104,FALSE)</f>
        <v>167.8</v>
      </c>
      <c r="AM5">
        <f>VLOOKUP($B5,[3]private!$C$3:$EC$42,108,FALSE)</f>
        <v>177.1</v>
      </c>
      <c r="AN5">
        <f>VLOOKUP($B5,[3]private!$C$3:$EC$42,112,FALSE)</f>
        <v>186.5</v>
      </c>
      <c r="AO5">
        <f>VLOOKUP($B5,[3]private!$C$3:$EC$42,116,FALSE)</f>
        <v>188</v>
      </c>
      <c r="AP5">
        <f>VLOOKUP($B5,[3]private!$C$3:$EC$42,120,FALSE)</f>
        <v>187.1</v>
      </c>
      <c r="AQ5">
        <f>VLOOKUP($B5,[3]private!$C$3:$EC$42,124,FALSE)</f>
        <v>179.1</v>
      </c>
      <c r="AR5">
        <f>VLOOKUP($B5,[3]private!$C$3:$EC$42,128,FALSE)</f>
        <v>178.1</v>
      </c>
      <c r="AS5">
        <f>VLOOKUP($B5,[3]private!$C$3:$EC$42,131,FALSE)</f>
        <v>179.6</v>
      </c>
    </row>
    <row r="6" spans="1:46">
      <c r="A6">
        <v>3</v>
      </c>
      <c r="B6" s="1" t="s">
        <v>3</v>
      </c>
      <c r="C6" t="s">
        <v>48</v>
      </c>
      <c r="D6" t="str">
        <f>VLOOKUP($B6,[3]private!$A$3:$B$42,2,FALSE)</f>
        <v>ADV</v>
      </c>
      <c r="E6">
        <f>VLOOKUP($B6,[1]GDP_USD!$A$2:$AB$40,16,FALSE)</f>
        <v>192.63399999999999</v>
      </c>
      <c r="F6">
        <f>VLOOKUP($B6,[1]GDP_USD!$A$2:$AB$40,17,FALSE)</f>
        <v>191.84299999999999</v>
      </c>
      <c r="G6">
        <f>VLOOKUP($B6,[1]GDP_USD!$A$2:$AB$40,18,FALSE)</f>
        <v>208.27199999999999</v>
      </c>
      <c r="H6">
        <f>VLOOKUP($B6,[1]GDP_USD!$A$2:$AB$40,19,FALSE)</f>
        <v>254.43199999999999</v>
      </c>
      <c r="I6">
        <f>VLOOKUP($B6,[1]GDP_USD!$A$2:$AB$40,20,FALSE)</f>
        <v>291.81299999999999</v>
      </c>
      <c r="J6">
        <f>VLOOKUP($B6,[1]GDP_USD!$A$2:$AB$40,21,FALSE)</f>
        <v>305.51299999999998</v>
      </c>
      <c r="K6">
        <f>VLOOKUP($B6,[1]GDP_USD!$A$2:$AB$40,22,FALSE)</f>
        <v>325.25599999999997</v>
      </c>
      <c r="L6">
        <f>VLOOKUP($B6,[1]GDP_USD!$A$2:$AB$40,23,FALSE)</f>
        <v>375.58100000000002</v>
      </c>
      <c r="M6">
        <f>VLOOKUP($B6,[1]GDP_USD!$A$2:$AB$40,24,FALSE)</f>
        <v>416.11900000000003</v>
      </c>
      <c r="N6">
        <f>VLOOKUP($B6,[1]GDP_USD!$A$2:$AB$40,25,FALSE)</f>
        <v>384.62200000000001</v>
      </c>
      <c r="O6">
        <f>VLOOKUP($B6,[1]GDP_USD!$A$2:$AB$40,26,FALSE)</f>
        <v>380.01799999999997</v>
      </c>
      <c r="P6">
        <f>VLOOKUP($B6,[1]GDP_USD!$A$2:$AB$40,27,FALSE)</f>
        <v>418.41399999999999</v>
      </c>
      <c r="Q6">
        <f>VLOOKUP($B6,[1]GDP_USD!$A$2:$AB$40,28,FALSE)</f>
        <v>398.59399999999999</v>
      </c>
      <c r="S6">
        <f>VLOOKUP($B6,[2]public!$O$2:$AM$40,12,FALSE)</f>
        <v>66.192999999999998</v>
      </c>
      <c r="T6">
        <f>VLOOKUP($B6,[2]public!$O$2:$AM$40,13,FALSE)</f>
        <v>66.813000000000002</v>
      </c>
      <c r="U6">
        <f>VLOOKUP($B6,[2]public!$O$2:$AM$40,14,FALSE)</f>
        <v>66.212999999999994</v>
      </c>
      <c r="V6">
        <f>VLOOKUP($B6,[2]public!$O$2:$AM$40,15,FALSE)</f>
        <v>65.272000000000006</v>
      </c>
      <c r="W6">
        <f>VLOOKUP($B6,[2]public!$O$2:$AM$40,16,FALSE)</f>
        <v>64.706000000000003</v>
      </c>
      <c r="X6">
        <f>VLOOKUP($B6,[2]public!$O$2:$AM$40,17,FALSE)</f>
        <v>64.192999999999998</v>
      </c>
      <c r="Y6">
        <f>VLOOKUP($B6,[2]public!$O$2:$AM$40,18,FALSE)</f>
        <v>62.305999999999997</v>
      </c>
      <c r="Z6">
        <f>VLOOKUP($B6,[2]public!$O$2:$AM$40,19,FALSE)</f>
        <v>60.222999999999999</v>
      </c>
      <c r="AA6">
        <f>VLOOKUP($B6,[2]public!$O$2:$AM$40,20,FALSE)</f>
        <v>63.83</v>
      </c>
      <c r="AB6">
        <f>VLOOKUP($B6,[2]public!$O$2:$AM$40,21,FALSE)</f>
        <v>69.19</v>
      </c>
      <c r="AC6">
        <f>VLOOKUP($B6,[2]public!$O$2:$AM$40,22,FALSE)</f>
        <v>71.959000000000003</v>
      </c>
      <c r="AD6">
        <f>VLOOKUP($B6,[2]public!$O$2:$AM$40,23,FALSE)</f>
        <v>72.421999999999997</v>
      </c>
      <c r="AE6">
        <f>VLOOKUP($B6,[2]public!$O$2:$AM$40,24,FALSE)</f>
        <v>73.716999999999999</v>
      </c>
      <c r="AG6">
        <f>VLOOKUP($B6,[3]private!$C$3:$EC$42,84,FALSE)</f>
        <v>125</v>
      </c>
      <c r="AH6">
        <f>VLOOKUP($B6,[3]private!$C$3:$EC$42,88,FALSE)</f>
        <v>127.2</v>
      </c>
      <c r="AI6">
        <f>VLOOKUP($B6,[3]private!$C$3:$EC$42,92,FALSE)</f>
        <v>126.8</v>
      </c>
      <c r="AJ6">
        <f>VLOOKUP($B6,[3]private!$C$3:$EC$42,96,FALSE)</f>
        <v>128.9</v>
      </c>
      <c r="AK6">
        <f>VLOOKUP($B6,[3]private!$C$3:$EC$42,100,FALSE)</f>
        <v>128.1</v>
      </c>
      <c r="AL6">
        <f>VLOOKUP($B6,[3]private!$C$3:$EC$42,104,FALSE)</f>
        <v>132.30000000000001</v>
      </c>
      <c r="AM6">
        <f>VLOOKUP($B6,[3]private!$C$3:$EC$42,108,FALSE)</f>
        <v>144.4</v>
      </c>
      <c r="AN6">
        <f>VLOOKUP($B6,[3]private!$C$3:$EC$42,112,FALSE)</f>
        <v>151.80000000000001</v>
      </c>
      <c r="AO6">
        <f>VLOOKUP($B6,[3]private!$C$3:$EC$42,116,FALSE)</f>
        <v>156.5</v>
      </c>
      <c r="AP6">
        <f>VLOOKUP($B6,[3]private!$C$3:$EC$42,120,FALSE)</f>
        <v>158.4</v>
      </c>
      <c r="AQ6">
        <f>VLOOKUP($B6,[3]private!$C$3:$EC$42,124,FALSE)</f>
        <v>164.4</v>
      </c>
      <c r="AR6">
        <f>VLOOKUP($B6,[3]private!$C$3:$EC$42,128,FALSE)</f>
        <v>160.69999999999999</v>
      </c>
      <c r="AS6">
        <f>VLOOKUP($B6,[3]private!$C$3:$EC$42,131,FALSE)</f>
        <v>159.4</v>
      </c>
    </row>
    <row r="7" spans="1:46">
      <c r="A7">
        <v>4</v>
      </c>
      <c r="B7" s="1" t="s">
        <v>4</v>
      </c>
      <c r="C7" t="s">
        <v>48</v>
      </c>
      <c r="D7" t="str">
        <f>VLOOKUP($B7,[3]private!$A$3:$B$42,2,FALSE)</f>
        <v>ADV</v>
      </c>
      <c r="E7">
        <f>VLOOKUP($B7,[1]GDP_USD!$A$2:$AB$40,16,FALSE)</f>
        <v>233.35400000000001</v>
      </c>
      <c r="F7">
        <f>VLOOKUP($B7,[1]GDP_USD!$A$2:$AB$40,17,FALSE)</f>
        <v>232.68600000000001</v>
      </c>
      <c r="G7">
        <f>VLOOKUP($B7,[1]GDP_USD!$A$2:$AB$40,18,FALSE)</f>
        <v>253.68899999999999</v>
      </c>
      <c r="H7">
        <f>VLOOKUP($B7,[1]GDP_USD!$A$2:$AB$40,19,FALSE)</f>
        <v>312.28500000000003</v>
      </c>
      <c r="I7">
        <f>VLOOKUP($B7,[1]GDP_USD!$A$2:$AB$40,20,FALSE)</f>
        <v>362.16</v>
      </c>
      <c r="J7">
        <f>VLOOKUP($B7,[1]GDP_USD!$A$2:$AB$40,21,FALSE)</f>
        <v>378.00599999999997</v>
      </c>
      <c r="K7">
        <f>VLOOKUP($B7,[1]GDP_USD!$A$2:$AB$40,22,FALSE)</f>
        <v>400.33699999999999</v>
      </c>
      <c r="L7">
        <f>VLOOKUP($B7,[1]GDP_USD!$A$2:$AB$40,23,FALSE)</f>
        <v>460.28</v>
      </c>
      <c r="M7">
        <f>VLOOKUP($B7,[1]GDP_USD!$A$2:$AB$40,24,FALSE)</f>
        <v>509.76499999999999</v>
      </c>
      <c r="N7">
        <f>VLOOKUP($B7,[1]GDP_USD!$A$2:$AB$40,25,FALSE)</f>
        <v>474.63299999999998</v>
      </c>
      <c r="O7">
        <f>VLOOKUP($B7,[1]GDP_USD!$A$2:$AB$40,26,FALSE)</f>
        <v>472.54</v>
      </c>
      <c r="P7">
        <f>VLOOKUP($B7,[1]GDP_USD!$A$2:$AB$40,27,FALSE)</f>
        <v>514.59500000000003</v>
      </c>
      <c r="Q7">
        <f>VLOOKUP($B7,[1]GDP_USD!$A$2:$AB$40,28,FALSE)</f>
        <v>484.69200000000001</v>
      </c>
      <c r="S7">
        <f>VLOOKUP($B7,[2]public!$O$2:$AM$40,12,FALSE)</f>
        <v>107.779</v>
      </c>
      <c r="T7">
        <f>VLOOKUP($B7,[2]public!$O$2:$AM$40,13,FALSE)</f>
        <v>106.483</v>
      </c>
      <c r="U7">
        <f>VLOOKUP($B7,[2]public!$O$2:$AM$40,14,FALSE)</f>
        <v>103.387</v>
      </c>
      <c r="V7">
        <f>VLOOKUP($B7,[2]public!$O$2:$AM$40,15,FALSE)</f>
        <v>98.364000000000004</v>
      </c>
      <c r="W7">
        <f>VLOOKUP($B7,[2]public!$O$2:$AM$40,16,FALSE)</f>
        <v>94.024000000000001</v>
      </c>
      <c r="X7">
        <f>VLOOKUP($B7,[2]public!$O$2:$AM$40,17,FALSE)</f>
        <v>91.951999999999998</v>
      </c>
      <c r="Y7">
        <f>VLOOKUP($B7,[2]public!$O$2:$AM$40,18,FALSE)</f>
        <v>87.950999999999993</v>
      </c>
      <c r="Z7">
        <f>VLOOKUP($B7,[2]public!$O$2:$AM$40,19,FALSE)</f>
        <v>84.006</v>
      </c>
      <c r="AA7">
        <f>VLOOKUP($B7,[2]public!$O$2:$AM$40,20,FALSE)</f>
        <v>89.197999999999993</v>
      </c>
      <c r="AB7">
        <f>VLOOKUP($B7,[2]public!$O$2:$AM$40,21,FALSE)</f>
        <v>95.67</v>
      </c>
      <c r="AC7">
        <f>VLOOKUP($B7,[2]public!$O$2:$AM$40,22,FALSE)</f>
        <v>95.537999999999997</v>
      </c>
      <c r="AD7">
        <f>VLOOKUP($B7,[2]public!$O$2:$AM$40,23,FALSE)</f>
        <v>97.778999999999996</v>
      </c>
      <c r="AE7">
        <f>VLOOKUP($B7,[2]public!$O$2:$AM$40,24,FALSE)</f>
        <v>99.6</v>
      </c>
      <c r="AG7">
        <f>VLOOKUP($B7,[3]private!$C$3:$EC$42,84,FALSE)</f>
        <v>168.5</v>
      </c>
      <c r="AH7">
        <f>VLOOKUP($B7,[3]private!$C$3:$EC$42,88,FALSE)</f>
        <v>179.5</v>
      </c>
      <c r="AI7">
        <f>VLOOKUP($B7,[3]private!$C$3:$EC$42,92,FALSE)</f>
        <v>180.4</v>
      </c>
      <c r="AJ7">
        <f>VLOOKUP($B7,[3]private!$C$3:$EC$42,96,FALSE)</f>
        <v>193.9</v>
      </c>
      <c r="AK7">
        <f>VLOOKUP($B7,[3]private!$C$3:$EC$42,100,FALSE)</f>
        <v>188.2</v>
      </c>
      <c r="AL7">
        <f>VLOOKUP($B7,[3]private!$C$3:$EC$42,104,FALSE)</f>
        <v>185.7</v>
      </c>
      <c r="AM7">
        <f>VLOOKUP($B7,[3]private!$C$3:$EC$42,108,FALSE)</f>
        <v>194.2</v>
      </c>
      <c r="AN7">
        <f>VLOOKUP($B7,[3]private!$C$3:$EC$42,112,FALSE)</f>
        <v>204.2</v>
      </c>
      <c r="AO7">
        <f>VLOOKUP($B7,[3]private!$C$3:$EC$42,116,FALSE)</f>
        <v>218.4</v>
      </c>
      <c r="AP7">
        <f>VLOOKUP($B7,[3]private!$C$3:$EC$42,120,FALSE)</f>
        <v>229.7</v>
      </c>
      <c r="AQ7">
        <f>VLOOKUP($B7,[3]private!$C$3:$EC$42,124,FALSE)</f>
        <v>233.4</v>
      </c>
      <c r="AR7">
        <f>VLOOKUP($B7,[3]private!$C$3:$EC$42,128,FALSE)</f>
        <v>236.8</v>
      </c>
      <c r="AS7">
        <f>VLOOKUP($B7,[3]private!$C$3:$EC$42,131,FALSE)</f>
        <v>236.9</v>
      </c>
    </row>
    <row r="8" spans="1:46">
      <c r="A8">
        <v>5</v>
      </c>
      <c r="B8" s="1" t="s">
        <v>5</v>
      </c>
      <c r="C8" t="s">
        <v>46</v>
      </c>
      <c r="D8" t="str">
        <f>VLOOKUP($B8,[3]private!$A$3:$B$42,2,FALSE)</f>
        <v>EMLA</v>
      </c>
      <c r="E8">
        <f>VLOOKUP($B8,[1]GDP_USD!$A$2:$AB$40,16,FALSE)</f>
        <v>644.28300000000002</v>
      </c>
      <c r="F8">
        <f>VLOOKUP($B8,[1]GDP_USD!$A$2:$AB$40,17,FALSE)</f>
        <v>554.41</v>
      </c>
      <c r="G8">
        <f>VLOOKUP($B8,[1]GDP_USD!$A$2:$AB$40,18,FALSE)</f>
        <v>505.71199999999999</v>
      </c>
      <c r="H8">
        <f>VLOOKUP($B8,[1]GDP_USD!$A$2:$AB$40,19,FALSE)</f>
        <v>552.23900000000003</v>
      </c>
      <c r="I8">
        <f>VLOOKUP($B8,[1]GDP_USD!$A$2:$AB$40,20,FALSE)</f>
        <v>663.55200000000002</v>
      </c>
      <c r="J8">
        <f>VLOOKUP($B8,[1]GDP_USD!$A$2:$AB$40,21,FALSE)</f>
        <v>881.75400000000002</v>
      </c>
      <c r="K8">
        <f>VLOOKUP($B8,[1]GDP_USD!$A$2:$AB$40,22,FALSE)</f>
        <v>1089.1569999999999</v>
      </c>
      <c r="L8">
        <f>VLOOKUP($B8,[1]GDP_USD!$A$2:$AB$40,23,FALSE)</f>
        <v>1366.22</v>
      </c>
      <c r="M8">
        <f>VLOOKUP($B8,[1]GDP_USD!$A$2:$AB$40,24,FALSE)</f>
        <v>1650.3920000000001</v>
      </c>
      <c r="N8">
        <f>VLOOKUP($B8,[1]GDP_USD!$A$2:$AB$40,25,FALSE)</f>
        <v>1622.3109999999999</v>
      </c>
      <c r="O8">
        <f>VLOOKUP($B8,[1]GDP_USD!$A$2:$AB$40,26,FALSE)</f>
        <v>2142.9259999999999</v>
      </c>
      <c r="P8">
        <f>VLOOKUP($B8,[1]GDP_USD!$A$2:$AB$40,27,FALSE)</f>
        <v>2492.9070000000002</v>
      </c>
      <c r="Q8">
        <f>VLOOKUP($B8,[1]GDP_USD!$A$2:$AB$40,28,FALSE)</f>
        <v>2395.9679999999998</v>
      </c>
      <c r="S8">
        <f>VLOOKUP($B8,[2]public!$O$2:$AM$40,12,FALSE)</f>
        <v>66.650999999999996</v>
      </c>
      <c r="T8">
        <f>VLOOKUP($B8,[2]public!$O$2:$AM$40,13,FALSE)</f>
        <v>70.239000000000004</v>
      </c>
      <c r="U8">
        <f>VLOOKUP($B8,[2]public!$O$2:$AM$40,14,FALSE)</f>
        <v>79.802000000000007</v>
      </c>
      <c r="V8">
        <f>VLOOKUP($B8,[2]public!$O$2:$AM$40,15,FALSE)</f>
        <v>74.781999999999996</v>
      </c>
      <c r="W8">
        <f>VLOOKUP($B8,[2]public!$O$2:$AM$40,16,FALSE)</f>
        <v>70.757999999999996</v>
      </c>
      <c r="X8">
        <f>VLOOKUP($B8,[2]public!$O$2:$AM$40,17,FALSE)</f>
        <v>69.165999999999997</v>
      </c>
      <c r="Y8">
        <f>VLOOKUP($B8,[2]public!$O$2:$AM$40,18,FALSE)</f>
        <v>66.677999999999997</v>
      </c>
      <c r="Z8">
        <f>VLOOKUP($B8,[2]public!$O$2:$AM$40,19,FALSE)</f>
        <v>65.191000000000003</v>
      </c>
      <c r="AA8">
        <f>VLOOKUP($B8,[2]public!$O$2:$AM$40,20,FALSE)</f>
        <v>63.543999999999997</v>
      </c>
      <c r="AB8">
        <f>VLOOKUP($B8,[2]public!$O$2:$AM$40,21,FALSE)</f>
        <v>66.921000000000006</v>
      </c>
      <c r="AC8">
        <f>VLOOKUP($B8,[2]public!$O$2:$AM$40,22,FALSE)</f>
        <v>65.153999999999996</v>
      </c>
      <c r="AD8">
        <f>VLOOKUP($B8,[2]public!$O$2:$AM$40,23,FALSE)</f>
        <v>64.944000000000003</v>
      </c>
      <c r="AE8">
        <f>VLOOKUP($B8,[2]public!$O$2:$AM$40,24,FALSE)</f>
        <v>68.468999999999994</v>
      </c>
      <c r="AG8">
        <f>VLOOKUP($B8,[3]private!$C$3:$EC$42,84,FALSE)</f>
        <v>30.8</v>
      </c>
      <c r="AH8">
        <f>VLOOKUP($B8,[3]private!$C$3:$EC$42,88,FALSE)</f>
        <v>31.9</v>
      </c>
      <c r="AI8">
        <f>VLOOKUP($B8,[3]private!$C$3:$EC$42,92,FALSE)</f>
        <v>34.1</v>
      </c>
      <c r="AJ8">
        <f>VLOOKUP($B8,[3]private!$C$3:$EC$42,96,FALSE)</f>
        <v>31.3</v>
      </c>
      <c r="AK8">
        <f>VLOOKUP($B8,[3]private!$C$3:$EC$42,100,FALSE)</f>
        <v>29.1</v>
      </c>
      <c r="AL8">
        <f>VLOOKUP($B8,[3]private!$C$3:$EC$42,104,FALSE)</f>
        <v>32.700000000000003</v>
      </c>
      <c r="AM8">
        <f>VLOOKUP($B8,[3]private!$C$3:$EC$42,108,FALSE)</f>
        <v>39.9</v>
      </c>
      <c r="AN8">
        <f>VLOOKUP($B8,[3]private!$C$3:$EC$42,112,FALSE)</f>
        <v>45.5</v>
      </c>
      <c r="AO8">
        <f>VLOOKUP($B8,[3]private!$C$3:$EC$42,116,FALSE)</f>
        <v>54.8</v>
      </c>
      <c r="AP8">
        <f>VLOOKUP($B8,[3]private!$C$3:$EC$42,120,FALSE)</f>
        <v>55.2</v>
      </c>
      <c r="AQ8">
        <f>VLOOKUP($B8,[3]private!$C$3:$EC$42,124,FALSE)</f>
        <v>58.4</v>
      </c>
      <c r="AR8">
        <f>VLOOKUP($B8,[3]private!$C$3:$EC$42,128,FALSE)</f>
        <v>63.4</v>
      </c>
      <c r="AS8">
        <f>VLOOKUP($B8,[3]private!$C$3:$EC$42,131,FALSE)</f>
        <v>64.5</v>
      </c>
    </row>
    <row r="9" spans="1:46">
      <c r="A9">
        <v>6</v>
      </c>
      <c r="B9" s="1" t="s">
        <v>6</v>
      </c>
      <c r="C9" t="s">
        <v>46</v>
      </c>
      <c r="D9" t="str">
        <f>VLOOKUP($B9,[3]private!$A$3:$B$42,2,FALSE)</f>
        <v>ADV</v>
      </c>
      <c r="E9">
        <f>VLOOKUP($B9,[1]GDP_USD!$A$2:$AB$40,16,FALSE)</f>
        <v>739.65700000000004</v>
      </c>
      <c r="F9">
        <f>VLOOKUP($B9,[1]GDP_USD!$A$2:$AB$40,17,FALSE)</f>
        <v>732.904</v>
      </c>
      <c r="G9">
        <f>VLOOKUP($B9,[1]GDP_USD!$A$2:$AB$40,18,FALSE)</f>
        <v>752.63099999999997</v>
      </c>
      <c r="H9">
        <f>VLOOKUP($B9,[1]GDP_USD!$A$2:$AB$40,19,FALSE)</f>
        <v>887.80499999999995</v>
      </c>
      <c r="I9">
        <f>VLOOKUP($B9,[1]GDP_USD!$A$2:$AB$40,20,FALSE)</f>
        <v>1018.123</v>
      </c>
      <c r="J9">
        <f>VLOOKUP($B9,[1]GDP_USD!$A$2:$AB$40,21,FALSE)</f>
        <v>1164.213</v>
      </c>
      <c r="K9">
        <f>VLOOKUP($B9,[1]GDP_USD!$A$2:$AB$40,22,FALSE)</f>
        <v>1309.9159999999999</v>
      </c>
      <c r="L9">
        <f>VLOOKUP($B9,[1]GDP_USD!$A$2:$AB$40,23,FALSE)</f>
        <v>1457.98</v>
      </c>
      <c r="M9">
        <f>VLOOKUP($B9,[1]GDP_USD!$A$2:$AB$40,24,FALSE)</f>
        <v>1542.4680000000001</v>
      </c>
      <c r="N9">
        <f>VLOOKUP($B9,[1]GDP_USD!$A$2:$AB$40,25,FALSE)</f>
        <v>1368.9</v>
      </c>
      <c r="O9">
        <f>VLOOKUP($B9,[1]GDP_USD!$A$2:$AB$40,26,FALSE)</f>
        <v>1616.018</v>
      </c>
      <c r="P9">
        <f>VLOOKUP($B9,[1]GDP_USD!$A$2:$AB$40,27,FALSE)</f>
        <v>1781.079</v>
      </c>
      <c r="Q9">
        <f>VLOOKUP($B9,[1]GDP_USD!$A$2:$AB$40,28,FALSE)</f>
        <v>1819.0809999999999</v>
      </c>
      <c r="S9">
        <f>VLOOKUP($B9,[2]public!$O$2:$AM$40,12,FALSE)</f>
        <v>82.126999999999995</v>
      </c>
      <c r="T9">
        <f>VLOOKUP($B9,[2]public!$O$2:$AM$40,13,FALSE)</f>
        <v>82.659000000000006</v>
      </c>
      <c r="U9">
        <f>VLOOKUP($B9,[2]public!$O$2:$AM$40,14,FALSE)</f>
        <v>80.554000000000002</v>
      </c>
      <c r="V9">
        <f>VLOOKUP($B9,[2]public!$O$2:$AM$40,15,FALSE)</f>
        <v>76.561999999999998</v>
      </c>
      <c r="W9">
        <f>VLOOKUP($B9,[2]public!$O$2:$AM$40,16,FALSE)</f>
        <v>72.600999999999999</v>
      </c>
      <c r="X9">
        <f>VLOOKUP($B9,[2]public!$O$2:$AM$40,17,FALSE)</f>
        <v>71.608000000000004</v>
      </c>
      <c r="Y9">
        <f>VLOOKUP($B9,[2]public!$O$2:$AM$40,18,FALSE)</f>
        <v>70.254999999999995</v>
      </c>
      <c r="Z9">
        <f>VLOOKUP($B9,[2]public!$O$2:$AM$40,19,FALSE)</f>
        <v>66.518000000000001</v>
      </c>
      <c r="AA9">
        <f>VLOOKUP($B9,[2]public!$O$2:$AM$40,20,FALSE)</f>
        <v>71.283000000000001</v>
      </c>
      <c r="AB9">
        <f>VLOOKUP($B9,[2]public!$O$2:$AM$40,21,FALSE)</f>
        <v>81.394999999999996</v>
      </c>
      <c r="AC9">
        <f>VLOOKUP($B9,[2]public!$O$2:$AM$40,22,FALSE)</f>
        <v>83.009</v>
      </c>
      <c r="AD9">
        <f>VLOOKUP($B9,[2]public!$O$2:$AM$40,23,FALSE)</f>
        <v>83.406999999999996</v>
      </c>
      <c r="AE9">
        <f>VLOOKUP($B9,[2]public!$O$2:$AM$40,24,FALSE)</f>
        <v>85.641000000000005</v>
      </c>
      <c r="AG9">
        <f>VLOOKUP($B9,[3]private!$C$3:$EC$42,84,FALSE)</f>
        <v>109.2</v>
      </c>
      <c r="AH9">
        <f>VLOOKUP($B9,[3]private!$C$3:$EC$42,88,FALSE)</f>
        <v>111.1</v>
      </c>
      <c r="AI9">
        <f>VLOOKUP($B9,[3]private!$C$3:$EC$42,92,FALSE)</f>
        <v>111.6</v>
      </c>
      <c r="AJ9">
        <f>VLOOKUP($B9,[3]private!$C$3:$EC$42,96,FALSE)</f>
        <v>110.6</v>
      </c>
      <c r="AK9">
        <f>VLOOKUP($B9,[3]private!$C$3:$EC$42,100,FALSE)</f>
        <v>113</v>
      </c>
      <c r="AL9">
        <f>VLOOKUP($B9,[3]private!$C$3:$EC$42,104,FALSE)</f>
        <v>115.2</v>
      </c>
      <c r="AM9">
        <f>VLOOKUP($B9,[3]private!$C$3:$EC$42,108,FALSE)</f>
        <v>118.7</v>
      </c>
      <c r="AN9">
        <f>VLOOKUP($B9,[3]private!$C$3:$EC$42,112,FALSE)</f>
        <v>124.9</v>
      </c>
      <c r="AO9">
        <f>VLOOKUP($B9,[3]private!$C$3:$EC$42,116,FALSE)</f>
        <v>129</v>
      </c>
      <c r="AP9">
        <f>VLOOKUP($B9,[3]private!$C$3:$EC$42,120,FALSE)</f>
        <v>139.80000000000001</v>
      </c>
      <c r="AQ9">
        <f>VLOOKUP($B9,[3]private!$C$3:$EC$42,124,FALSE)</f>
        <v>138</v>
      </c>
      <c r="AR9">
        <f>VLOOKUP($B9,[3]private!$C$3:$EC$42,128,FALSE)</f>
        <v>138.1</v>
      </c>
      <c r="AS9">
        <f>VLOOKUP($B9,[3]private!$C$3:$EC$42,131,FALSE)</f>
        <v>140</v>
      </c>
    </row>
    <row r="10" spans="1:46">
      <c r="A10">
        <v>7</v>
      </c>
      <c r="B10" s="1" t="s">
        <v>7</v>
      </c>
      <c r="C10" t="s">
        <v>47</v>
      </c>
      <c r="D10" t="str">
        <f>VLOOKUP($B10,[3]private!$A$3:$B$42,2,FALSE)</f>
        <v>EMAS</v>
      </c>
      <c r="E10">
        <f>VLOOKUP($B10,[1]GDP_USD!$A$2:$AB$40,16,FALSE)</f>
        <v>1198.4770000000001</v>
      </c>
      <c r="F10">
        <f>VLOOKUP($B10,[1]GDP_USD!$A$2:$AB$40,17,FALSE)</f>
        <v>1324.8140000000001</v>
      </c>
      <c r="G10">
        <f>VLOOKUP($B10,[1]GDP_USD!$A$2:$AB$40,18,FALSE)</f>
        <v>1453.8330000000001</v>
      </c>
      <c r="H10">
        <f>VLOOKUP($B10,[1]GDP_USD!$A$2:$AB$40,19,FALSE)</f>
        <v>1640.961</v>
      </c>
      <c r="I10">
        <f>VLOOKUP($B10,[1]GDP_USD!$A$2:$AB$40,20,FALSE)</f>
        <v>1931.646</v>
      </c>
      <c r="J10">
        <f>VLOOKUP($B10,[1]GDP_USD!$A$2:$AB$40,21,FALSE)</f>
        <v>2256.9189999999999</v>
      </c>
      <c r="K10">
        <f>VLOOKUP($B10,[1]GDP_USD!$A$2:$AB$40,22,FALSE)</f>
        <v>2712.9169999999999</v>
      </c>
      <c r="L10">
        <f>VLOOKUP($B10,[1]GDP_USD!$A$2:$AB$40,23,FALSE)</f>
        <v>3494.2350000000001</v>
      </c>
      <c r="M10">
        <f>VLOOKUP($B10,[1]GDP_USD!$A$2:$AB$40,24,FALSE)</f>
        <v>4519.951</v>
      </c>
      <c r="N10">
        <f>VLOOKUP($B10,[1]GDP_USD!$A$2:$AB$40,25,FALSE)</f>
        <v>4990.5259999999998</v>
      </c>
      <c r="O10">
        <f>VLOOKUP($B10,[1]GDP_USD!$A$2:$AB$40,26,FALSE)</f>
        <v>5930.393</v>
      </c>
      <c r="P10">
        <f>VLOOKUP($B10,[1]GDP_USD!$A$2:$AB$40,27,FALSE)</f>
        <v>7321.9859999999999</v>
      </c>
      <c r="Q10">
        <f>VLOOKUP($B10,[1]GDP_USD!$A$2:$AB$40,28,FALSE)</f>
        <v>8227.0370000000003</v>
      </c>
      <c r="S10">
        <f>VLOOKUP($B10,[2]public!$O$2:$AM$40,12,FALSE)</f>
        <v>16.445</v>
      </c>
      <c r="T10">
        <f>VLOOKUP($B10,[2]public!$O$2:$AM$40,13,FALSE)</f>
        <v>17.710999999999999</v>
      </c>
      <c r="U10">
        <f>VLOOKUP($B10,[2]public!$O$2:$AM$40,14,FALSE)</f>
        <v>18.937000000000001</v>
      </c>
      <c r="V10">
        <f>VLOOKUP($B10,[2]public!$O$2:$AM$40,15,FALSE)</f>
        <v>19.245000000000001</v>
      </c>
      <c r="W10">
        <f>VLOOKUP($B10,[2]public!$O$2:$AM$40,16,FALSE)</f>
        <v>18.535</v>
      </c>
      <c r="X10">
        <f>VLOOKUP($B10,[2]public!$O$2:$AM$40,17,FALSE)</f>
        <v>17.635000000000002</v>
      </c>
      <c r="Y10">
        <f>VLOOKUP($B10,[2]public!$O$2:$AM$40,18,FALSE)</f>
        <v>16.187000000000001</v>
      </c>
      <c r="Z10">
        <f>VLOOKUP($B10,[2]public!$O$2:$AM$40,19,FALSE)</f>
        <v>19.591000000000001</v>
      </c>
      <c r="AA10">
        <f>VLOOKUP($B10,[2]public!$O$2:$AM$40,20,FALSE)</f>
        <v>16.963000000000001</v>
      </c>
      <c r="AB10">
        <f>VLOOKUP($B10,[2]public!$O$2:$AM$40,21,FALSE)</f>
        <v>17.670000000000002</v>
      </c>
      <c r="AC10">
        <f>VLOOKUP($B10,[2]public!$O$2:$AM$40,22,FALSE)</f>
        <v>33.537999999999997</v>
      </c>
      <c r="AD10">
        <f>VLOOKUP($B10,[2]public!$O$2:$AM$40,23,FALSE)</f>
        <v>25.47</v>
      </c>
      <c r="AE10">
        <f>VLOOKUP($B10,[2]public!$O$2:$AM$40,24,FALSE)</f>
        <v>22.849</v>
      </c>
      <c r="AG10">
        <f>VLOOKUP($B10,[3]private!$C$3:$EC$42,84,FALSE)</f>
        <v>112.8</v>
      </c>
      <c r="AH10">
        <f>VLOOKUP($B10,[3]private!$C$3:$EC$42,88,FALSE)</f>
        <v>104.9</v>
      </c>
      <c r="AI10">
        <f>VLOOKUP($B10,[3]private!$C$3:$EC$42,92,FALSE)</f>
        <v>119</v>
      </c>
      <c r="AJ10">
        <f>VLOOKUP($B10,[3]private!$C$3:$EC$42,96,FALSE)</f>
        <v>127.4</v>
      </c>
      <c r="AK10">
        <f>VLOOKUP($B10,[3]private!$C$3:$EC$42,100,FALSE)</f>
        <v>121</v>
      </c>
      <c r="AL10">
        <f>VLOOKUP($B10,[3]private!$C$3:$EC$42,104,FALSE)</f>
        <v>111.9</v>
      </c>
      <c r="AM10">
        <f>VLOOKUP($B10,[3]private!$C$3:$EC$42,108,FALSE)</f>
        <v>111.2</v>
      </c>
      <c r="AN10">
        <f>VLOOKUP($B10,[3]private!$C$3:$EC$42,112,FALSE)</f>
        <v>108.2</v>
      </c>
      <c r="AO10">
        <f>VLOOKUP($B10,[3]private!$C$3:$EC$42,116,FALSE)</f>
        <v>104.4</v>
      </c>
      <c r="AP10">
        <f>VLOOKUP($B10,[3]private!$C$3:$EC$42,120,FALSE)</f>
        <v>128.80000000000001</v>
      </c>
      <c r="AQ10">
        <f>VLOOKUP($B10,[3]private!$C$3:$EC$42,124,FALSE)</f>
        <v>130.9</v>
      </c>
      <c r="AR10">
        <f>VLOOKUP($B10,[3]private!$C$3:$EC$42,128,FALSE)</f>
        <v>128.30000000000001</v>
      </c>
      <c r="AS10">
        <f>VLOOKUP($B10,[3]private!$C$3:$EC$42,131,FALSE)</f>
        <v>131.69999999999999</v>
      </c>
    </row>
    <row r="11" spans="1:46">
      <c r="A11">
        <v>8</v>
      </c>
      <c r="B11" s="1" t="s">
        <v>8</v>
      </c>
      <c r="C11" t="s">
        <v>48</v>
      </c>
      <c r="D11" t="str">
        <f>VLOOKUP($B11,[3]private!$A$3:$B$42,2,FALSE)</f>
        <v>EMEU</v>
      </c>
      <c r="E11">
        <f>VLOOKUP($B11,[1]GDP_USD!$A$2:$AB$40,16,FALSE)</f>
        <v>58.802999999999997</v>
      </c>
      <c r="F11">
        <f>VLOOKUP($B11,[1]GDP_USD!$A$2:$AB$40,17,FALSE)</f>
        <v>64.376000000000005</v>
      </c>
      <c r="G11">
        <f>VLOOKUP($B11,[1]GDP_USD!$A$2:$AB$40,18,FALSE)</f>
        <v>78.424999999999997</v>
      </c>
      <c r="H11">
        <f>VLOOKUP($B11,[1]GDP_USD!$A$2:$AB$40,19,FALSE)</f>
        <v>95.293000000000006</v>
      </c>
      <c r="I11">
        <f>VLOOKUP($B11,[1]GDP_USD!$A$2:$AB$40,20,FALSE)</f>
        <v>113.977</v>
      </c>
      <c r="J11">
        <f>VLOOKUP($B11,[1]GDP_USD!$A$2:$AB$40,21,FALSE)</f>
        <v>130.066</v>
      </c>
      <c r="K11">
        <f>VLOOKUP($B11,[1]GDP_USD!$A$2:$AB$40,22,FALSE)</f>
        <v>148.374</v>
      </c>
      <c r="L11">
        <f>VLOOKUP($B11,[1]GDP_USD!$A$2:$AB$40,23,FALSE)</f>
        <v>180.47900000000001</v>
      </c>
      <c r="M11">
        <f>VLOOKUP($B11,[1]GDP_USD!$A$2:$AB$40,24,FALSE)</f>
        <v>225.42699999999999</v>
      </c>
      <c r="N11">
        <f>VLOOKUP($B11,[1]GDP_USD!$A$2:$AB$40,25,FALSE)</f>
        <v>197.18700000000001</v>
      </c>
      <c r="O11">
        <f>VLOOKUP($B11,[1]GDP_USD!$A$2:$AB$40,26,FALSE)</f>
        <v>198.947</v>
      </c>
      <c r="P11">
        <f>VLOOKUP($B11,[1]GDP_USD!$A$2:$AB$40,27,FALSE)</f>
        <v>217.077</v>
      </c>
      <c r="Q11">
        <f>VLOOKUP($B11,[1]GDP_USD!$A$2:$AB$40,28,FALSE)</f>
        <v>196.072</v>
      </c>
      <c r="S11">
        <f>VLOOKUP($B11,[2]public!$O$2:$AM$40,12,FALSE)</f>
        <v>17.797000000000001</v>
      </c>
      <c r="T11">
        <f>VLOOKUP($B11,[2]public!$O$2:$AM$40,13,FALSE)</f>
        <v>23.887</v>
      </c>
      <c r="U11">
        <f>VLOOKUP($B11,[2]public!$O$2:$AM$40,14,FALSE)</f>
        <v>27.065000000000001</v>
      </c>
      <c r="V11">
        <f>VLOOKUP($B11,[2]public!$O$2:$AM$40,15,FALSE)</f>
        <v>28.579000000000001</v>
      </c>
      <c r="W11">
        <f>VLOOKUP($B11,[2]public!$O$2:$AM$40,16,FALSE)</f>
        <v>28.943000000000001</v>
      </c>
      <c r="X11">
        <f>VLOOKUP($B11,[2]public!$O$2:$AM$40,17,FALSE)</f>
        <v>28.414000000000001</v>
      </c>
      <c r="Y11">
        <f>VLOOKUP($B11,[2]public!$O$2:$AM$40,18,FALSE)</f>
        <v>28.28</v>
      </c>
      <c r="Z11">
        <f>VLOOKUP($B11,[2]public!$O$2:$AM$40,19,FALSE)</f>
        <v>27.943000000000001</v>
      </c>
      <c r="AA11">
        <f>VLOOKUP($B11,[2]public!$O$2:$AM$40,20,FALSE)</f>
        <v>28.696000000000002</v>
      </c>
      <c r="AB11">
        <f>VLOOKUP($B11,[2]public!$O$2:$AM$40,21,FALSE)</f>
        <v>34.200000000000003</v>
      </c>
      <c r="AC11">
        <f>VLOOKUP($B11,[2]public!$O$2:$AM$40,22,FALSE)</f>
        <v>37.808999999999997</v>
      </c>
      <c r="AD11">
        <f>VLOOKUP($B11,[2]public!$O$2:$AM$40,23,FALSE)</f>
        <v>40.816000000000003</v>
      </c>
      <c r="AE11">
        <f>VLOOKUP($B11,[2]public!$O$2:$AM$40,24,FALSE)</f>
        <v>43.146000000000001</v>
      </c>
      <c r="AG11">
        <f>VLOOKUP($B11,[3]private!$C$3:$EC$42,84,FALSE)</f>
        <v>65.400000000000006</v>
      </c>
      <c r="AH11">
        <f>VLOOKUP($B11,[3]private!$C$3:$EC$42,88,FALSE)</f>
        <v>59.1</v>
      </c>
      <c r="AI11">
        <f>VLOOKUP($B11,[3]private!$C$3:$EC$42,92,FALSE)</f>
        <v>60.7</v>
      </c>
      <c r="AJ11">
        <f>VLOOKUP($B11,[3]private!$C$3:$EC$42,96,FALSE)</f>
        <v>55.4</v>
      </c>
      <c r="AK11">
        <f>VLOOKUP($B11,[3]private!$C$3:$EC$42,100,FALSE)</f>
        <v>57.3</v>
      </c>
      <c r="AL11">
        <f>VLOOKUP($B11,[3]private!$C$3:$EC$42,104,FALSE)</f>
        <v>59.1</v>
      </c>
      <c r="AM11">
        <f>VLOOKUP($B11,[3]private!$C$3:$EC$42,108,FALSE)</f>
        <v>61.1</v>
      </c>
      <c r="AN11">
        <f>VLOOKUP($B11,[3]private!$C$3:$EC$42,112,FALSE)</f>
        <v>64.599999999999994</v>
      </c>
      <c r="AO11">
        <f>VLOOKUP($B11,[3]private!$C$3:$EC$42,116,FALSE)</f>
        <v>71.099999999999994</v>
      </c>
      <c r="AP11">
        <f>VLOOKUP($B11,[3]private!$C$3:$EC$42,120,FALSE)</f>
        <v>73.8</v>
      </c>
      <c r="AQ11">
        <f>VLOOKUP($B11,[3]private!$C$3:$EC$42,124,FALSE)</f>
        <v>75.099999999999994</v>
      </c>
      <c r="AR11">
        <f>VLOOKUP($B11,[3]private!$C$3:$EC$42,128,FALSE)</f>
        <v>75.5</v>
      </c>
      <c r="AS11">
        <f>VLOOKUP($B11,[3]private!$C$3:$EC$42,131,FALSE)</f>
        <v>0</v>
      </c>
    </row>
    <row r="12" spans="1:46">
      <c r="A12">
        <v>9</v>
      </c>
      <c r="B12" s="1" t="s">
        <v>9</v>
      </c>
      <c r="C12" t="s">
        <v>48</v>
      </c>
      <c r="D12" t="str">
        <f>VLOOKUP($B12,[3]private!$A$3:$B$42,2,FALSE)</f>
        <v>ADV</v>
      </c>
      <c r="E12">
        <f>VLOOKUP($B12,[1]GDP_USD!$A$2:$AB$40,16,FALSE)</f>
        <v>160.08199999999999</v>
      </c>
      <c r="F12">
        <f>VLOOKUP($B12,[1]GDP_USD!$A$2:$AB$40,17,FALSE)</f>
        <v>160.476</v>
      </c>
      <c r="G12">
        <f>VLOOKUP($B12,[1]GDP_USD!$A$2:$AB$40,18,FALSE)</f>
        <v>173.881</v>
      </c>
      <c r="H12">
        <f>VLOOKUP($B12,[1]GDP_USD!$A$2:$AB$40,19,FALSE)</f>
        <v>212.62299999999999</v>
      </c>
      <c r="I12">
        <f>VLOOKUP($B12,[1]GDP_USD!$A$2:$AB$40,20,FALSE)</f>
        <v>244.72800000000001</v>
      </c>
      <c r="J12">
        <f>VLOOKUP($B12,[1]GDP_USD!$A$2:$AB$40,21,FALSE)</f>
        <v>257.67599999999999</v>
      </c>
      <c r="K12">
        <f>VLOOKUP($B12,[1]GDP_USD!$A$2:$AB$40,22,FALSE)</f>
        <v>274.37700000000001</v>
      </c>
      <c r="L12">
        <f>VLOOKUP($B12,[1]GDP_USD!$A$2:$AB$40,23,FALSE)</f>
        <v>311.41800000000001</v>
      </c>
      <c r="M12">
        <f>VLOOKUP($B12,[1]GDP_USD!$A$2:$AB$40,24,FALSE)</f>
        <v>343.88099999999997</v>
      </c>
      <c r="N12">
        <f>VLOOKUP($B12,[1]GDP_USD!$A$2:$AB$40,25,FALSE)</f>
        <v>310.54500000000002</v>
      </c>
      <c r="O12">
        <f>VLOOKUP($B12,[1]GDP_USD!$A$2:$AB$40,26,FALSE)</f>
        <v>313.13900000000001</v>
      </c>
      <c r="P12">
        <f>VLOOKUP($B12,[1]GDP_USD!$A$2:$AB$40,27,FALSE)</f>
        <v>333.69600000000003</v>
      </c>
      <c r="Q12">
        <f>VLOOKUP($B12,[1]GDP_USD!$A$2:$AB$40,28,FALSE)</f>
        <v>313.637</v>
      </c>
      <c r="S12">
        <f>VLOOKUP($B12,[2]public!$O$2:$AM$40,12,FALSE)</f>
        <v>52.406999999999996</v>
      </c>
      <c r="T12">
        <f>VLOOKUP($B12,[2]public!$O$2:$AM$40,13,FALSE)</f>
        <v>49.557000000000002</v>
      </c>
      <c r="U12">
        <f>VLOOKUP($B12,[2]public!$O$2:$AM$40,14,FALSE)</f>
        <v>49.465000000000003</v>
      </c>
      <c r="V12">
        <f>VLOOKUP($B12,[2]public!$O$2:$AM$40,15,FALSE)</f>
        <v>47.21</v>
      </c>
      <c r="W12">
        <f>VLOOKUP($B12,[2]public!$O$2:$AM$40,16,FALSE)</f>
        <v>45.131</v>
      </c>
      <c r="X12">
        <f>VLOOKUP($B12,[2]public!$O$2:$AM$40,17,FALSE)</f>
        <v>37.758000000000003</v>
      </c>
      <c r="Y12">
        <f>VLOOKUP($B12,[2]public!$O$2:$AM$40,18,FALSE)</f>
        <v>32.075000000000003</v>
      </c>
      <c r="Z12">
        <f>VLOOKUP($B12,[2]public!$O$2:$AM$40,19,FALSE)</f>
        <v>27.541</v>
      </c>
      <c r="AA12">
        <f>VLOOKUP($B12,[2]public!$O$2:$AM$40,20,FALSE)</f>
        <v>33.375999999999998</v>
      </c>
      <c r="AB12">
        <f>VLOOKUP($B12,[2]public!$O$2:$AM$40,21,FALSE)</f>
        <v>40.676000000000002</v>
      </c>
      <c r="AC12">
        <f>VLOOKUP($B12,[2]public!$O$2:$AM$40,22,FALSE)</f>
        <v>42.747</v>
      </c>
      <c r="AD12">
        <f>VLOOKUP($B12,[2]public!$O$2:$AM$40,23,FALSE)</f>
        <v>46.393000000000001</v>
      </c>
      <c r="AE12">
        <f>VLOOKUP($B12,[2]public!$O$2:$AM$40,24,FALSE)</f>
        <v>50.101999999999997</v>
      </c>
      <c r="AG12">
        <f>VLOOKUP($B12,[3]private!$C$3:$EC$42,84,FALSE)</f>
        <v>163.5</v>
      </c>
      <c r="AH12">
        <f>VLOOKUP($B12,[3]private!$C$3:$EC$42,88,FALSE)</f>
        <v>178.8</v>
      </c>
      <c r="AI12">
        <f>VLOOKUP($B12,[3]private!$C$3:$EC$42,92,FALSE)</f>
        <v>177.3</v>
      </c>
      <c r="AJ12">
        <f>VLOOKUP($B12,[3]private!$C$3:$EC$42,96,FALSE)</f>
        <v>181.3</v>
      </c>
      <c r="AK12">
        <f>VLOOKUP($B12,[3]private!$C$3:$EC$42,100,FALSE)</f>
        <v>188.9</v>
      </c>
      <c r="AL12">
        <f>VLOOKUP($B12,[3]private!$C$3:$EC$42,104,FALSE)</f>
        <v>204.4</v>
      </c>
      <c r="AM12">
        <f>VLOOKUP($B12,[3]private!$C$3:$EC$42,108,FALSE)</f>
        <v>218.4</v>
      </c>
      <c r="AN12">
        <f>VLOOKUP($B12,[3]private!$C$3:$EC$42,112,FALSE)</f>
        <v>228.2</v>
      </c>
      <c r="AO12">
        <f>VLOOKUP($B12,[3]private!$C$3:$EC$42,116,FALSE)</f>
        <v>240.3</v>
      </c>
      <c r="AP12">
        <f>VLOOKUP($B12,[3]private!$C$3:$EC$42,120,FALSE)</f>
        <v>255.5</v>
      </c>
      <c r="AQ12">
        <f>VLOOKUP($B12,[3]private!$C$3:$EC$42,124,FALSE)</f>
        <v>244.4</v>
      </c>
      <c r="AR12">
        <f>VLOOKUP($B12,[3]private!$C$3:$EC$42,128,FALSE)</f>
        <v>241.4</v>
      </c>
      <c r="AS12">
        <f>VLOOKUP($B12,[3]private!$C$3:$EC$42,131,FALSE)</f>
        <v>240.6</v>
      </c>
    </row>
    <row r="13" spans="1:46">
      <c r="A13">
        <v>10</v>
      </c>
      <c r="B13" s="1" t="s">
        <v>10</v>
      </c>
      <c r="C13" t="s">
        <v>48</v>
      </c>
      <c r="D13" t="str">
        <f>VLOOKUP($B13,[3]private!$A$3:$B$42,2,FALSE)</f>
        <v>ADV</v>
      </c>
      <c r="E13">
        <f>VLOOKUP($B13,[1]GDP_USD!$A$2:$AB$40,16,FALSE)</f>
        <v>122.151</v>
      </c>
      <c r="F13">
        <f>VLOOKUP($B13,[1]GDP_USD!$A$2:$AB$40,17,FALSE)</f>
        <v>124.75</v>
      </c>
      <c r="G13">
        <f>VLOOKUP($B13,[1]GDP_USD!$A$2:$AB$40,18,FALSE)</f>
        <v>135.66200000000001</v>
      </c>
      <c r="H13">
        <f>VLOOKUP($B13,[1]GDP_USD!$A$2:$AB$40,19,FALSE)</f>
        <v>164.57</v>
      </c>
      <c r="I13">
        <f>VLOOKUP($B13,[1]GDP_USD!$A$2:$AB$40,20,FALSE)</f>
        <v>189.31299999999999</v>
      </c>
      <c r="J13">
        <f>VLOOKUP($B13,[1]GDP_USD!$A$2:$AB$40,21,FALSE)</f>
        <v>196.11799999999999</v>
      </c>
      <c r="K13">
        <f>VLOOKUP($B13,[1]GDP_USD!$A$2:$AB$40,22,FALSE)</f>
        <v>208.143</v>
      </c>
      <c r="L13">
        <f>VLOOKUP($B13,[1]GDP_USD!$A$2:$AB$40,23,FALSE)</f>
        <v>246.48099999999999</v>
      </c>
      <c r="M13">
        <f>VLOOKUP($B13,[1]GDP_USD!$A$2:$AB$40,24,FALSE)</f>
        <v>273.25299999999999</v>
      </c>
      <c r="N13">
        <f>VLOOKUP($B13,[1]GDP_USD!$A$2:$AB$40,25,FALSE)</f>
        <v>240.00399999999999</v>
      </c>
      <c r="O13">
        <f>VLOOKUP($B13,[1]GDP_USD!$A$2:$AB$40,26,FALSE)</f>
        <v>237.24299999999999</v>
      </c>
      <c r="P13">
        <f>VLOOKUP($B13,[1]GDP_USD!$A$2:$AB$40,27,FALSE)</f>
        <v>263.65600000000001</v>
      </c>
      <c r="Q13">
        <f>VLOOKUP($B13,[1]GDP_USD!$A$2:$AB$40,28,FALSE)</f>
        <v>250.126</v>
      </c>
      <c r="S13">
        <f>VLOOKUP($B13,[2]public!$O$2:$AM$40,12,FALSE)</f>
        <v>43.792999999999999</v>
      </c>
      <c r="T13">
        <f>VLOOKUP($B13,[2]public!$O$2:$AM$40,13,FALSE)</f>
        <v>42.46</v>
      </c>
      <c r="U13">
        <f>VLOOKUP($B13,[2]public!$O$2:$AM$40,14,FALSE)</f>
        <v>41.468000000000004</v>
      </c>
      <c r="V13">
        <f>VLOOKUP($B13,[2]public!$O$2:$AM$40,15,FALSE)</f>
        <v>44.511000000000003</v>
      </c>
      <c r="W13">
        <f>VLOOKUP($B13,[2]public!$O$2:$AM$40,16,FALSE)</f>
        <v>44.387</v>
      </c>
      <c r="X13">
        <f>VLOOKUP($B13,[2]public!$O$2:$AM$40,17,FALSE)</f>
        <v>41.703000000000003</v>
      </c>
      <c r="Y13">
        <f>VLOOKUP($B13,[2]public!$O$2:$AM$40,18,FALSE)</f>
        <v>39.631999999999998</v>
      </c>
      <c r="Z13">
        <f>VLOOKUP($B13,[2]public!$O$2:$AM$40,19,FALSE)</f>
        <v>35.158000000000001</v>
      </c>
      <c r="AA13">
        <f>VLOOKUP($B13,[2]public!$O$2:$AM$40,20,FALSE)</f>
        <v>33.939</v>
      </c>
      <c r="AB13">
        <f>VLOOKUP($B13,[2]public!$O$2:$AM$40,21,FALSE)</f>
        <v>43.521999999999998</v>
      </c>
      <c r="AC13">
        <f>VLOOKUP($B13,[2]public!$O$2:$AM$40,22,FALSE)</f>
        <v>48.643999999999998</v>
      </c>
      <c r="AD13">
        <f>VLOOKUP($B13,[2]public!$O$2:$AM$40,23,FALSE)</f>
        <v>49</v>
      </c>
      <c r="AE13">
        <f>VLOOKUP($B13,[2]public!$O$2:$AM$40,24,FALSE)</f>
        <v>53.335000000000001</v>
      </c>
      <c r="AG13">
        <f>VLOOKUP($B13,[3]private!$C$3:$EC$42,84,FALSE)</f>
        <v>127.3</v>
      </c>
      <c r="AH13">
        <f>VLOOKUP($B13,[3]private!$C$3:$EC$42,88,FALSE)</f>
        <v>123.7</v>
      </c>
      <c r="AI13">
        <f>VLOOKUP($B13,[3]private!$C$3:$EC$42,92,FALSE)</f>
        <v>124.7</v>
      </c>
      <c r="AJ13">
        <f>VLOOKUP($B13,[3]private!$C$3:$EC$42,96,FALSE)</f>
        <v>132.6</v>
      </c>
      <c r="AK13">
        <f>VLOOKUP($B13,[3]private!$C$3:$EC$42,100,FALSE)</f>
        <v>136</v>
      </c>
      <c r="AL13">
        <f>VLOOKUP($B13,[3]private!$C$3:$EC$42,104,FALSE)</f>
        <v>140.30000000000001</v>
      </c>
      <c r="AM13">
        <f>VLOOKUP($B13,[3]private!$C$3:$EC$42,108,FALSE)</f>
        <v>146.6</v>
      </c>
      <c r="AN13">
        <f>VLOOKUP($B13,[3]private!$C$3:$EC$42,112,FALSE)</f>
        <v>150.4</v>
      </c>
      <c r="AO13">
        <f>VLOOKUP($B13,[3]private!$C$3:$EC$42,116,FALSE)</f>
        <v>167.7</v>
      </c>
      <c r="AP13">
        <f>VLOOKUP($B13,[3]private!$C$3:$EC$42,120,FALSE)</f>
        <v>176.8</v>
      </c>
      <c r="AQ13">
        <f>VLOOKUP($B13,[3]private!$C$3:$EC$42,124,FALSE)</f>
        <v>180.3</v>
      </c>
      <c r="AR13">
        <f>VLOOKUP($B13,[3]private!$C$3:$EC$42,128,FALSE)</f>
        <v>180.2</v>
      </c>
      <c r="AS13">
        <f>VLOOKUP($B13,[3]private!$C$3:$EC$42,131,FALSE)</f>
        <v>186.2</v>
      </c>
    </row>
    <row r="14" spans="1:46">
      <c r="A14">
        <v>11</v>
      </c>
      <c r="B14" s="1" t="s">
        <v>11</v>
      </c>
      <c r="C14" t="s">
        <v>48</v>
      </c>
      <c r="D14" t="str">
        <f>VLOOKUP($B14,[3]private!$A$3:$B$42,2,FALSE)</f>
        <v>ADV</v>
      </c>
      <c r="E14">
        <f>VLOOKUP($B14,[1]GDP_USD!$A$2:$AB$40,16,FALSE)</f>
        <v>1330.222</v>
      </c>
      <c r="F14">
        <f>VLOOKUP($B14,[1]GDP_USD!$A$2:$AB$40,17,FALSE)</f>
        <v>1339.4939999999999</v>
      </c>
      <c r="G14">
        <f>VLOOKUP($B14,[1]GDP_USD!$A$2:$AB$40,18,FALSE)</f>
        <v>1457.144</v>
      </c>
      <c r="H14">
        <f>VLOOKUP($B14,[1]GDP_USD!$A$2:$AB$40,19,FALSE)</f>
        <v>1795.6410000000001</v>
      </c>
      <c r="I14">
        <f>VLOOKUP($B14,[1]GDP_USD!$A$2:$AB$40,20,FALSE)</f>
        <v>2058.4140000000002</v>
      </c>
      <c r="J14">
        <f>VLOOKUP($B14,[1]GDP_USD!$A$2:$AB$40,21,FALSE)</f>
        <v>2140.2069999999999</v>
      </c>
      <c r="K14">
        <f>VLOOKUP($B14,[1]GDP_USD!$A$2:$AB$40,22,FALSE)</f>
        <v>2257.7809999999999</v>
      </c>
      <c r="L14">
        <f>VLOOKUP($B14,[1]GDP_USD!$A$2:$AB$40,23,FALSE)</f>
        <v>2586.1149999999998</v>
      </c>
      <c r="M14">
        <f>VLOOKUP($B14,[1]GDP_USD!$A$2:$AB$40,24,FALSE)</f>
        <v>2845.1190000000001</v>
      </c>
      <c r="N14">
        <f>VLOOKUP($B14,[1]GDP_USD!$A$2:$AB$40,25,FALSE)</f>
        <v>2626.5369999999998</v>
      </c>
      <c r="O14">
        <f>VLOOKUP($B14,[1]GDP_USD!$A$2:$AB$40,26,FALSE)</f>
        <v>2570.5920000000001</v>
      </c>
      <c r="P14">
        <f>VLOOKUP($B14,[1]GDP_USD!$A$2:$AB$40,27,FALSE)</f>
        <v>2778.085</v>
      </c>
      <c r="Q14">
        <f>VLOOKUP($B14,[1]GDP_USD!$A$2:$AB$40,28,FALSE)</f>
        <v>2608.6990000000001</v>
      </c>
      <c r="S14">
        <f>VLOOKUP($B14,[2]public!$O$2:$AM$40,12,FALSE)</f>
        <v>57.405000000000001</v>
      </c>
      <c r="T14">
        <f>VLOOKUP($B14,[2]public!$O$2:$AM$40,13,FALSE)</f>
        <v>56.94</v>
      </c>
      <c r="U14">
        <f>VLOOKUP($B14,[2]public!$O$2:$AM$40,14,FALSE)</f>
        <v>59.037999999999997</v>
      </c>
      <c r="V14">
        <f>VLOOKUP($B14,[2]public!$O$2:$AM$40,15,FALSE)</f>
        <v>63.19</v>
      </c>
      <c r="W14">
        <f>VLOOKUP($B14,[2]public!$O$2:$AM$40,16,FALSE)</f>
        <v>65.046000000000006</v>
      </c>
      <c r="X14">
        <f>VLOOKUP($B14,[2]public!$O$2:$AM$40,17,FALSE)</f>
        <v>66.671000000000006</v>
      </c>
      <c r="Y14">
        <f>VLOOKUP($B14,[2]public!$O$2:$AM$40,18,FALSE)</f>
        <v>64.078999999999994</v>
      </c>
      <c r="Z14">
        <f>VLOOKUP($B14,[2]public!$O$2:$AM$40,19,FALSE)</f>
        <v>64.215000000000003</v>
      </c>
      <c r="AA14">
        <f>VLOOKUP($B14,[2]public!$O$2:$AM$40,20,FALSE)</f>
        <v>68.207999999999998</v>
      </c>
      <c r="AB14">
        <f>VLOOKUP($B14,[2]public!$O$2:$AM$40,21,FALSE)</f>
        <v>79.191999999999993</v>
      </c>
      <c r="AC14">
        <f>VLOOKUP($B14,[2]public!$O$2:$AM$40,22,FALSE)</f>
        <v>82.3</v>
      </c>
      <c r="AD14">
        <f>VLOOKUP($B14,[2]public!$O$2:$AM$40,23,FALSE)</f>
        <v>86.010999999999996</v>
      </c>
      <c r="AE14">
        <f>VLOOKUP($B14,[2]public!$O$2:$AM$40,24,FALSE)</f>
        <v>90.290999999999997</v>
      </c>
      <c r="AG14">
        <f>VLOOKUP($B14,[3]private!$C$3:$EC$42,84,FALSE)</f>
        <v>117</v>
      </c>
      <c r="AH14">
        <f>VLOOKUP($B14,[3]private!$C$3:$EC$42,88,FALSE)</f>
        <v>123.5</v>
      </c>
      <c r="AI14">
        <f>VLOOKUP($B14,[3]private!$C$3:$EC$42,92,FALSE)</f>
        <v>123.9</v>
      </c>
      <c r="AJ14">
        <f>VLOOKUP($B14,[3]private!$C$3:$EC$42,96,FALSE)</f>
        <v>123.6</v>
      </c>
      <c r="AK14">
        <f>VLOOKUP($B14,[3]private!$C$3:$EC$42,100,FALSE)</f>
        <v>126.8</v>
      </c>
      <c r="AL14">
        <f>VLOOKUP($B14,[3]private!$C$3:$EC$42,104,FALSE)</f>
        <v>131.5</v>
      </c>
      <c r="AM14">
        <f>VLOOKUP($B14,[3]private!$C$3:$EC$42,108,FALSE)</f>
        <v>136.69999999999999</v>
      </c>
      <c r="AN14">
        <f>VLOOKUP($B14,[3]private!$C$3:$EC$42,112,FALSE)</f>
        <v>142.30000000000001</v>
      </c>
      <c r="AO14">
        <f>VLOOKUP($B14,[3]private!$C$3:$EC$42,116,FALSE)</f>
        <v>149.6</v>
      </c>
      <c r="AP14">
        <f>VLOOKUP($B14,[3]private!$C$3:$EC$42,120,FALSE)</f>
        <v>156.69999999999999</v>
      </c>
      <c r="AQ14">
        <f>VLOOKUP($B14,[3]private!$C$3:$EC$42,124,FALSE)</f>
        <v>158.6</v>
      </c>
      <c r="AR14">
        <f>VLOOKUP($B14,[3]private!$C$3:$EC$42,128,FALSE)</f>
        <v>160.4</v>
      </c>
      <c r="AS14">
        <f>VLOOKUP($B14,[3]private!$C$3:$EC$42,131,FALSE)</f>
        <v>163.30000000000001</v>
      </c>
    </row>
    <row r="15" spans="1:46">
      <c r="A15">
        <v>12</v>
      </c>
      <c r="B15" s="1" t="s">
        <v>12</v>
      </c>
      <c r="C15" t="s">
        <v>48</v>
      </c>
      <c r="D15" t="str">
        <f>VLOOKUP($B15,[3]private!$A$3:$B$42,2,FALSE)</f>
        <v>ADV</v>
      </c>
      <c r="E15">
        <f>VLOOKUP($B15,[1]GDP_USD!$A$2:$AB$40,16,FALSE)</f>
        <v>1891.934</v>
      </c>
      <c r="F15">
        <f>VLOOKUP($B15,[1]GDP_USD!$A$2:$AB$40,17,FALSE)</f>
        <v>1882.511</v>
      </c>
      <c r="G15">
        <f>VLOOKUP($B15,[1]GDP_USD!$A$2:$AB$40,18,FALSE)</f>
        <v>2013.691</v>
      </c>
      <c r="H15">
        <f>VLOOKUP($B15,[1]GDP_USD!$A$2:$AB$40,19,FALSE)</f>
        <v>2428.4520000000002</v>
      </c>
      <c r="I15">
        <f>VLOOKUP($B15,[1]GDP_USD!$A$2:$AB$40,20,FALSE)</f>
        <v>2729.9229999999998</v>
      </c>
      <c r="J15">
        <f>VLOOKUP($B15,[1]GDP_USD!$A$2:$AB$40,21,FALSE)</f>
        <v>2771.0569999999998</v>
      </c>
      <c r="K15">
        <f>VLOOKUP($B15,[1]GDP_USD!$A$2:$AB$40,22,FALSE)</f>
        <v>2905.4450000000002</v>
      </c>
      <c r="L15">
        <f>VLOOKUP($B15,[1]GDP_USD!$A$2:$AB$40,23,FALSE)</f>
        <v>3328.5889999999999</v>
      </c>
      <c r="M15">
        <f>VLOOKUP($B15,[1]GDP_USD!$A$2:$AB$40,24,FALSE)</f>
        <v>3640.7269999999999</v>
      </c>
      <c r="N15">
        <f>VLOOKUP($B15,[1]GDP_USD!$A$2:$AB$40,25,FALSE)</f>
        <v>3307.1970000000001</v>
      </c>
      <c r="O15">
        <f>VLOOKUP($B15,[1]GDP_USD!$A$2:$AB$40,26,FALSE)</f>
        <v>3312.1930000000002</v>
      </c>
      <c r="P15">
        <f>VLOOKUP($B15,[1]GDP_USD!$A$2:$AB$40,27,FALSE)</f>
        <v>3607.364</v>
      </c>
      <c r="Q15">
        <f>VLOOKUP($B15,[1]GDP_USD!$A$2:$AB$40,28,FALSE)</f>
        <v>3400.5790000000002</v>
      </c>
      <c r="S15">
        <f>VLOOKUP($B15,[2]public!$O$2:$AM$40,12,FALSE)</f>
        <v>60.182000000000002</v>
      </c>
      <c r="T15">
        <f>VLOOKUP($B15,[2]public!$O$2:$AM$40,13,FALSE)</f>
        <v>59.142000000000003</v>
      </c>
      <c r="U15">
        <f>VLOOKUP($B15,[2]public!$O$2:$AM$40,14,FALSE)</f>
        <v>60.747999999999998</v>
      </c>
      <c r="V15">
        <f>VLOOKUP($B15,[2]public!$O$2:$AM$40,15,FALSE)</f>
        <v>64.426000000000002</v>
      </c>
      <c r="W15">
        <f>VLOOKUP($B15,[2]public!$O$2:$AM$40,16,FALSE)</f>
        <v>66.203999999999994</v>
      </c>
      <c r="X15">
        <f>VLOOKUP($B15,[2]public!$O$2:$AM$40,17,FALSE)</f>
        <v>68.513999999999996</v>
      </c>
      <c r="Y15">
        <f>VLOOKUP($B15,[2]public!$O$2:$AM$40,18,FALSE)</f>
        <v>67.923000000000002</v>
      </c>
      <c r="Z15">
        <f>VLOOKUP($B15,[2]public!$O$2:$AM$40,19,FALSE)</f>
        <v>65.405000000000001</v>
      </c>
      <c r="AA15">
        <f>VLOOKUP($B15,[2]public!$O$2:$AM$40,20,FALSE)</f>
        <v>66.8</v>
      </c>
      <c r="AB15">
        <f>VLOOKUP($B15,[2]public!$O$2:$AM$40,21,FALSE)</f>
        <v>74.5</v>
      </c>
      <c r="AC15">
        <f>VLOOKUP($B15,[2]public!$O$2:$AM$40,22,FALSE)</f>
        <v>82.5</v>
      </c>
      <c r="AD15">
        <f>VLOOKUP($B15,[2]public!$O$2:$AM$40,23,FALSE)</f>
        <v>80.5</v>
      </c>
      <c r="AE15">
        <f>VLOOKUP($B15,[2]public!$O$2:$AM$40,24,FALSE)</f>
        <v>81.963999999999999</v>
      </c>
      <c r="AG15">
        <f>VLOOKUP($B15,[3]private!$C$3:$EC$42,84,FALSE)</f>
        <v>131.4</v>
      </c>
      <c r="AH15">
        <f>VLOOKUP($B15,[3]private!$C$3:$EC$42,88,FALSE)</f>
        <v>133</v>
      </c>
      <c r="AI15">
        <f>VLOOKUP($B15,[3]private!$C$3:$EC$42,92,FALSE)</f>
        <v>135.9</v>
      </c>
      <c r="AJ15">
        <f>VLOOKUP($B15,[3]private!$C$3:$EC$42,96,FALSE)</f>
        <v>135.5</v>
      </c>
      <c r="AK15">
        <f>VLOOKUP($B15,[3]private!$C$3:$EC$42,100,FALSE)</f>
        <v>131.1</v>
      </c>
      <c r="AL15">
        <f>VLOOKUP($B15,[3]private!$C$3:$EC$42,104,FALSE)</f>
        <v>128.30000000000001</v>
      </c>
      <c r="AM15">
        <f>VLOOKUP($B15,[3]private!$C$3:$EC$42,108,FALSE)</f>
        <v>124.4</v>
      </c>
      <c r="AN15">
        <f>VLOOKUP($B15,[3]private!$C$3:$EC$42,112,FALSE)</f>
        <v>121.4</v>
      </c>
      <c r="AO15">
        <f>VLOOKUP($B15,[3]private!$C$3:$EC$42,116,FALSE)</f>
        <v>121.6</v>
      </c>
      <c r="AP15">
        <f>VLOOKUP($B15,[3]private!$C$3:$EC$42,120,FALSE)</f>
        <v>127.3</v>
      </c>
      <c r="AQ15">
        <f>VLOOKUP($B15,[3]private!$C$3:$EC$42,124,FALSE)</f>
        <v>122.3</v>
      </c>
      <c r="AR15">
        <f>VLOOKUP($B15,[3]private!$C$3:$EC$42,128,FALSE)</f>
        <v>120.9</v>
      </c>
      <c r="AS15">
        <f>VLOOKUP($B15,[3]private!$C$3:$EC$42,131,FALSE)</f>
        <v>0</v>
      </c>
    </row>
    <row r="16" spans="1:46">
      <c r="A16">
        <v>13</v>
      </c>
      <c r="B16" s="1" t="s">
        <v>13</v>
      </c>
      <c r="C16" t="s">
        <v>48</v>
      </c>
      <c r="D16" t="str">
        <f>VLOOKUP($B16,[3]private!$A$3:$B$42,2,FALSE)</f>
        <v>ADV</v>
      </c>
      <c r="E16">
        <f>VLOOKUP($B16,[1]GDP_USD!$A$2:$AB$40,16,FALSE)</f>
        <v>127.604</v>
      </c>
      <c r="F16">
        <f>VLOOKUP($B16,[1]GDP_USD!$A$2:$AB$40,17,FALSE)</f>
        <v>131.14400000000001</v>
      </c>
      <c r="G16">
        <f>VLOOKUP($B16,[1]GDP_USD!$A$2:$AB$40,18,FALSE)</f>
        <v>147.91</v>
      </c>
      <c r="H16">
        <f>VLOOKUP($B16,[1]GDP_USD!$A$2:$AB$40,19,FALSE)</f>
        <v>194.99</v>
      </c>
      <c r="I16">
        <f>VLOOKUP($B16,[1]GDP_USD!$A$2:$AB$40,20,FALSE)</f>
        <v>230.34100000000001</v>
      </c>
      <c r="J16">
        <f>VLOOKUP($B16,[1]GDP_USD!$A$2:$AB$40,21,FALSE)</f>
        <v>240.49299999999999</v>
      </c>
      <c r="K16">
        <f>VLOOKUP($B16,[1]GDP_USD!$A$2:$AB$40,22,FALSE)</f>
        <v>261.95600000000002</v>
      </c>
      <c r="L16">
        <f>VLOOKUP($B16,[1]GDP_USD!$A$2:$AB$40,23,FALSE)</f>
        <v>305.87099999999998</v>
      </c>
      <c r="M16">
        <f>VLOOKUP($B16,[1]GDP_USD!$A$2:$AB$40,24,FALSE)</f>
        <v>343.2</v>
      </c>
      <c r="N16">
        <f>VLOOKUP($B16,[1]GDP_USD!$A$2:$AB$40,25,FALSE)</f>
        <v>321.84899999999999</v>
      </c>
      <c r="O16">
        <f>VLOOKUP($B16,[1]GDP_USD!$A$2:$AB$40,26,FALSE)</f>
        <v>294.77100000000002</v>
      </c>
      <c r="P16">
        <f>VLOOKUP($B16,[1]GDP_USD!$A$2:$AB$40,27,FALSE)</f>
        <v>290.15300000000002</v>
      </c>
      <c r="Q16">
        <f>VLOOKUP($B16,[1]GDP_USD!$A$2:$AB$40,28,FALSE)</f>
        <v>249.20099999999999</v>
      </c>
      <c r="S16">
        <f>VLOOKUP($B16,[2]public!$O$2:$AM$40,12,FALSE)</f>
        <v>103.44199999999999</v>
      </c>
      <c r="T16">
        <f>VLOOKUP($B16,[2]public!$O$2:$AM$40,13,FALSE)</f>
        <v>103.71599999999999</v>
      </c>
      <c r="U16">
        <f>VLOOKUP($B16,[2]public!$O$2:$AM$40,14,FALSE)</f>
        <v>101.66</v>
      </c>
      <c r="V16">
        <f>VLOOKUP($B16,[2]public!$O$2:$AM$40,15,FALSE)</f>
        <v>97.444999999999993</v>
      </c>
      <c r="W16">
        <f>VLOOKUP($B16,[2]public!$O$2:$AM$40,16,FALSE)</f>
        <v>98.861999999999995</v>
      </c>
      <c r="X16">
        <f>VLOOKUP($B16,[2]public!$O$2:$AM$40,17,FALSE)</f>
        <v>101.185</v>
      </c>
      <c r="Y16">
        <f>VLOOKUP($B16,[2]public!$O$2:$AM$40,18,FALSE)</f>
        <v>107.46899999999999</v>
      </c>
      <c r="Z16">
        <f>VLOOKUP($B16,[2]public!$O$2:$AM$40,19,FALSE)</f>
        <v>107.261</v>
      </c>
      <c r="AA16">
        <f>VLOOKUP($B16,[2]public!$O$2:$AM$40,20,FALSE)</f>
        <v>112.48699999999999</v>
      </c>
      <c r="AB16">
        <f>VLOOKUP($B16,[2]public!$O$2:$AM$40,21,FALSE)</f>
        <v>129.26400000000001</v>
      </c>
      <c r="AC16">
        <f>VLOOKUP($B16,[2]public!$O$2:$AM$40,22,FALSE)</f>
        <v>147.91200000000001</v>
      </c>
      <c r="AD16">
        <f>VLOOKUP($B16,[2]public!$O$2:$AM$40,23,FALSE)</f>
        <v>170.61699999999999</v>
      </c>
      <c r="AE16">
        <f>VLOOKUP($B16,[2]public!$O$2:$AM$40,24,FALSE)</f>
        <v>158.54599999999999</v>
      </c>
      <c r="AG16">
        <f>VLOOKUP($B16,[3]private!$C$3:$EC$42,84,FALSE)</f>
        <v>55.4</v>
      </c>
      <c r="AH16">
        <f>VLOOKUP($B16,[3]private!$C$3:$EC$42,88,FALSE)</f>
        <v>63</v>
      </c>
      <c r="AI16">
        <f>VLOOKUP($B16,[3]private!$C$3:$EC$42,92,FALSE)</f>
        <v>67.2</v>
      </c>
      <c r="AJ16">
        <f>VLOOKUP($B16,[3]private!$C$3:$EC$42,96,FALSE)</f>
        <v>71.2</v>
      </c>
      <c r="AK16">
        <f>VLOOKUP($B16,[3]private!$C$3:$EC$42,100,FALSE)</f>
        <v>77.8</v>
      </c>
      <c r="AL16">
        <f>VLOOKUP($B16,[3]private!$C$3:$EC$42,104,FALSE)</f>
        <v>89.3</v>
      </c>
      <c r="AM16">
        <f>VLOOKUP($B16,[3]private!$C$3:$EC$42,108,FALSE)</f>
        <v>97.4</v>
      </c>
      <c r="AN16">
        <f>VLOOKUP($B16,[3]private!$C$3:$EC$42,112,FALSE)</f>
        <v>106.6</v>
      </c>
      <c r="AO16">
        <f>VLOOKUP($B16,[3]private!$C$3:$EC$42,116,FALSE)</f>
        <v>118.4</v>
      </c>
      <c r="AP16">
        <f>VLOOKUP($B16,[3]private!$C$3:$EC$42,120,FALSE)</f>
        <v>122.5</v>
      </c>
      <c r="AQ16">
        <f>VLOOKUP($B16,[3]private!$C$3:$EC$42,124,FALSE)</f>
        <v>127.6</v>
      </c>
      <c r="AR16">
        <f>VLOOKUP($B16,[3]private!$C$3:$EC$42,128,FALSE)</f>
        <v>128.6</v>
      </c>
      <c r="AS16">
        <f>VLOOKUP($B16,[3]private!$C$3:$EC$42,131,FALSE)</f>
        <v>131.6</v>
      </c>
    </row>
    <row r="17" spans="1:45">
      <c r="A17">
        <v>14</v>
      </c>
      <c r="B17" s="1" t="s">
        <v>14</v>
      </c>
      <c r="C17" t="s">
        <v>47</v>
      </c>
      <c r="D17" t="str">
        <f>VLOOKUP($B17,[3]private!$A$3:$B$42,2,FALSE)</f>
        <v>ADV</v>
      </c>
      <c r="E17">
        <f>VLOOKUP($B17,[1]GDP_USD!$A$2:$AB$40,16,FALSE)</f>
        <v>171.66900000000001</v>
      </c>
      <c r="F17">
        <f>VLOOKUP($B17,[1]GDP_USD!$A$2:$AB$40,17,FALSE)</f>
        <v>169.404</v>
      </c>
      <c r="G17">
        <f>VLOOKUP($B17,[1]GDP_USD!$A$2:$AB$40,18,FALSE)</f>
        <v>166.34899999999999</v>
      </c>
      <c r="H17">
        <f>VLOOKUP($B17,[1]GDP_USD!$A$2:$AB$40,19,FALSE)</f>
        <v>161.386</v>
      </c>
      <c r="I17">
        <f>VLOOKUP($B17,[1]GDP_USD!$A$2:$AB$40,20,FALSE)</f>
        <v>169.1</v>
      </c>
      <c r="J17">
        <f>VLOOKUP($B17,[1]GDP_USD!$A$2:$AB$40,21,FALSE)</f>
        <v>181.57</v>
      </c>
      <c r="K17">
        <f>VLOOKUP($B17,[1]GDP_USD!$A$2:$AB$40,22,FALSE)</f>
        <v>193.53399999999999</v>
      </c>
      <c r="L17">
        <f>VLOOKUP($B17,[1]GDP_USD!$A$2:$AB$40,23,FALSE)</f>
        <v>211.59899999999999</v>
      </c>
      <c r="M17">
        <f>VLOOKUP($B17,[1]GDP_USD!$A$2:$AB$40,24,FALSE)</f>
        <v>219.28</v>
      </c>
      <c r="N17">
        <f>VLOOKUP($B17,[1]GDP_USD!$A$2:$AB$40,25,FALSE)</f>
        <v>214.04599999999999</v>
      </c>
      <c r="O17">
        <f>VLOOKUP($B17,[1]GDP_USD!$A$2:$AB$40,26,FALSE)</f>
        <v>228.69499999999999</v>
      </c>
      <c r="P17">
        <f>VLOOKUP($B17,[1]GDP_USD!$A$2:$AB$40,27,FALSE)</f>
        <v>248.72300000000001</v>
      </c>
      <c r="Q17">
        <f>VLOOKUP($B17,[1]GDP_USD!$A$2:$AB$40,28,FALSE)</f>
        <v>263.02100000000002</v>
      </c>
      <c r="S17" t="str">
        <f>VLOOKUP($B17,[2]public!$O$2:$AM$40,12,FALSE)</f>
        <v>n/a</v>
      </c>
      <c r="T17">
        <f>VLOOKUP($B17,[2]public!$O$2:$AM$40,13,FALSE)</f>
        <v>24.623000000000001</v>
      </c>
      <c r="U17">
        <f>VLOOKUP($B17,[2]public!$O$2:$AM$40,14,FALSE)</f>
        <v>26.623000000000001</v>
      </c>
      <c r="V17">
        <f>VLOOKUP($B17,[2]public!$O$2:$AM$40,15,FALSE)</f>
        <v>28.067</v>
      </c>
      <c r="W17">
        <f>VLOOKUP($B17,[2]public!$O$2:$AM$40,16,FALSE)</f>
        <v>31.672000000000001</v>
      </c>
      <c r="X17">
        <f>VLOOKUP($B17,[2]public!$O$2:$AM$40,17,FALSE)</f>
        <v>33.106999999999999</v>
      </c>
      <c r="Y17">
        <f>VLOOKUP($B17,[2]public!$O$2:$AM$40,18,FALSE)</f>
        <v>32.253999999999998</v>
      </c>
      <c r="Z17">
        <f>VLOOKUP($B17,[2]public!$O$2:$AM$40,19,FALSE)</f>
        <v>32.018999999999998</v>
      </c>
      <c r="AA17">
        <f>VLOOKUP($B17,[2]public!$O$2:$AM$40,20,FALSE)</f>
        <v>29.864999999999998</v>
      </c>
      <c r="AB17">
        <f>VLOOKUP($B17,[2]public!$O$2:$AM$40,21,FALSE)</f>
        <v>32.404000000000003</v>
      </c>
      <c r="AC17">
        <f>VLOOKUP($B17,[2]public!$O$2:$AM$40,22,FALSE)</f>
        <v>33.768999999999998</v>
      </c>
      <c r="AD17">
        <f>VLOOKUP($B17,[2]public!$O$2:$AM$40,23,FALSE)</f>
        <v>33.131</v>
      </c>
      <c r="AE17">
        <f>VLOOKUP($B17,[2]public!$O$2:$AM$40,24,FALSE)</f>
        <v>32.393000000000001</v>
      </c>
      <c r="AG17">
        <f>VLOOKUP($B17,[3]private!$C$3:$EC$42,84,FALSE)</f>
        <v>160.1</v>
      </c>
      <c r="AH17">
        <f>VLOOKUP($B17,[3]private!$C$3:$EC$42,88,FALSE)</f>
        <v>157.6</v>
      </c>
      <c r="AI17">
        <f>VLOOKUP($B17,[3]private!$C$3:$EC$42,92,FALSE)</f>
        <v>154.6</v>
      </c>
      <c r="AJ17">
        <f>VLOOKUP($B17,[3]private!$C$3:$EC$42,96,FALSE)</f>
        <v>161.9</v>
      </c>
      <c r="AK17">
        <f>VLOOKUP($B17,[3]private!$C$3:$EC$42,100,FALSE)</f>
        <v>164</v>
      </c>
      <c r="AL17">
        <f>VLOOKUP($B17,[3]private!$C$3:$EC$42,104,FALSE)</f>
        <v>168.8</v>
      </c>
      <c r="AM17">
        <f>VLOOKUP($B17,[3]private!$C$3:$EC$42,108,FALSE)</f>
        <v>171.8</v>
      </c>
      <c r="AN17">
        <f>VLOOKUP($B17,[3]private!$C$3:$EC$42,112,FALSE)</f>
        <v>182.7</v>
      </c>
      <c r="AO17">
        <f>VLOOKUP($B17,[3]private!$C$3:$EC$42,116,FALSE)</f>
        <v>187.2</v>
      </c>
      <c r="AP17">
        <f>VLOOKUP($B17,[3]private!$C$3:$EC$42,120,FALSE)</f>
        <v>189.7</v>
      </c>
      <c r="AQ17">
        <f>VLOOKUP($B17,[3]private!$C$3:$EC$42,124,FALSE)</f>
        <v>221.2</v>
      </c>
      <c r="AR17">
        <f>VLOOKUP($B17,[3]private!$C$3:$EC$42,128,FALSE)</f>
        <v>234.3</v>
      </c>
      <c r="AS17">
        <f>VLOOKUP($B17,[3]private!$C$3:$EC$42,131,FALSE)</f>
        <v>232.3</v>
      </c>
    </row>
    <row r="18" spans="1:45">
      <c r="A18">
        <v>15</v>
      </c>
      <c r="B18" s="1" t="s">
        <v>15</v>
      </c>
      <c r="C18" t="s">
        <v>48</v>
      </c>
      <c r="D18">
        <f>VLOOKUP($B18,[3]private!$A$3:$B$42,2,FALSE)</f>
        <v>0</v>
      </c>
      <c r="E18">
        <f>VLOOKUP($B18,[1]GDP_USD!$A$2:$AB$40,16,FALSE)</f>
        <v>46.386000000000003</v>
      </c>
      <c r="F18">
        <f>VLOOKUP($B18,[1]GDP_USD!$A$2:$AB$40,17,FALSE)</f>
        <v>52.720999999999997</v>
      </c>
      <c r="G18">
        <f>VLOOKUP($B18,[1]GDP_USD!$A$2:$AB$40,18,FALSE)</f>
        <v>66.388999999999996</v>
      </c>
      <c r="H18">
        <f>VLOOKUP($B18,[1]GDP_USD!$A$2:$AB$40,19,FALSE)</f>
        <v>83.537999999999997</v>
      </c>
      <c r="I18">
        <f>VLOOKUP($B18,[1]GDP_USD!$A$2:$AB$40,20,FALSE)</f>
        <v>101.926</v>
      </c>
      <c r="J18">
        <f>VLOOKUP($B18,[1]GDP_USD!$A$2:$AB$40,21,FALSE)</f>
        <v>110.322</v>
      </c>
      <c r="K18">
        <f>VLOOKUP($B18,[1]GDP_USD!$A$2:$AB$40,22,FALSE)</f>
        <v>112.529</v>
      </c>
      <c r="L18">
        <f>VLOOKUP($B18,[1]GDP_USD!$A$2:$AB$40,23,FALSE)</f>
        <v>136.09200000000001</v>
      </c>
      <c r="M18">
        <f>VLOOKUP($B18,[1]GDP_USD!$A$2:$AB$40,24,FALSE)</f>
        <v>154.22</v>
      </c>
      <c r="N18">
        <f>VLOOKUP($B18,[1]GDP_USD!$A$2:$AB$40,25,FALSE)</f>
        <v>126.65</v>
      </c>
      <c r="O18">
        <f>VLOOKUP($B18,[1]GDP_USD!$A$2:$AB$40,26,FALSE)</f>
        <v>127.956</v>
      </c>
      <c r="P18">
        <f>VLOOKUP($B18,[1]GDP_USD!$A$2:$AB$40,27,FALSE)</f>
        <v>138.96799999999999</v>
      </c>
      <c r="Q18">
        <f>VLOOKUP($B18,[1]GDP_USD!$A$2:$AB$40,28,FALSE)</f>
        <v>126.873</v>
      </c>
      <c r="S18">
        <f>VLOOKUP($B18,[2]public!$O$2:$AM$40,12,FALSE)</f>
        <v>55.695</v>
      </c>
      <c r="T18">
        <f>VLOOKUP($B18,[2]public!$O$2:$AM$40,13,FALSE)</f>
        <v>52.588999999999999</v>
      </c>
      <c r="U18">
        <f>VLOOKUP($B18,[2]public!$O$2:$AM$40,14,FALSE)</f>
        <v>55.725999999999999</v>
      </c>
      <c r="V18">
        <f>VLOOKUP($B18,[2]public!$O$2:$AM$40,15,FALSE)</f>
        <v>58.51</v>
      </c>
      <c r="W18">
        <f>VLOOKUP($B18,[2]public!$O$2:$AM$40,16,FALSE)</f>
        <v>59.439</v>
      </c>
      <c r="X18">
        <f>VLOOKUP($B18,[2]public!$O$2:$AM$40,17,FALSE)</f>
        <v>61.686999999999998</v>
      </c>
      <c r="Y18">
        <f>VLOOKUP($B18,[2]public!$O$2:$AM$40,18,FALSE)</f>
        <v>65.909000000000006</v>
      </c>
      <c r="Z18">
        <f>VLOOKUP($B18,[2]public!$O$2:$AM$40,19,FALSE)</f>
        <v>67.049000000000007</v>
      </c>
      <c r="AA18">
        <f>VLOOKUP($B18,[2]public!$O$2:$AM$40,20,FALSE)</f>
        <v>72.977000000000004</v>
      </c>
      <c r="AB18">
        <f>VLOOKUP($B18,[2]public!$O$2:$AM$40,21,FALSE)</f>
        <v>79.793000000000006</v>
      </c>
      <c r="AC18">
        <f>VLOOKUP($B18,[2]public!$O$2:$AM$40,22,FALSE)</f>
        <v>81.838999999999999</v>
      </c>
      <c r="AD18">
        <f>VLOOKUP($B18,[2]public!$O$2:$AM$40,23,FALSE)</f>
        <v>81.364999999999995</v>
      </c>
      <c r="AE18">
        <f>VLOOKUP($B18,[2]public!$O$2:$AM$40,24,FALSE)</f>
        <v>79.003</v>
      </c>
      <c r="AG18">
        <f>VLOOKUP($B18,[3]private!$C$3:$EC$42,84,FALSE)</f>
        <v>67.099999999999994</v>
      </c>
      <c r="AH18">
        <f>VLOOKUP($B18,[3]private!$C$3:$EC$42,88,FALSE)</f>
        <v>67.099999999999994</v>
      </c>
      <c r="AI18">
        <f>VLOOKUP($B18,[3]private!$C$3:$EC$42,92,FALSE)</f>
        <v>70.7</v>
      </c>
      <c r="AJ18">
        <f>VLOOKUP($B18,[3]private!$C$3:$EC$42,96,FALSE)</f>
        <v>84.1</v>
      </c>
      <c r="AK18">
        <f>VLOOKUP($B18,[3]private!$C$3:$EC$42,100,FALSE)</f>
        <v>85.7</v>
      </c>
      <c r="AL18">
        <f>VLOOKUP($B18,[3]private!$C$3:$EC$42,104,FALSE)</f>
        <v>101.7</v>
      </c>
      <c r="AM18">
        <f>VLOOKUP($B18,[3]private!$C$3:$EC$42,108,FALSE)</f>
        <v>110.5</v>
      </c>
      <c r="AN18">
        <f>VLOOKUP($B18,[3]private!$C$3:$EC$42,112,FALSE)</f>
        <v>125.2</v>
      </c>
      <c r="AO18">
        <f>VLOOKUP($B18,[3]private!$C$3:$EC$42,116,FALSE)</f>
        <v>154.9</v>
      </c>
      <c r="AP18">
        <f>VLOOKUP($B18,[3]private!$C$3:$EC$42,120,FALSE)</f>
        <v>170.2</v>
      </c>
      <c r="AQ18">
        <f>VLOOKUP($B18,[3]private!$C$3:$EC$42,124,FALSE)</f>
        <v>153.4</v>
      </c>
      <c r="AR18">
        <f>VLOOKUP($B18,[3]private!$C$3:$EC$42,128,FALSE)</f>
        <v>165.3</v>
      </c>
      <c r="AS18">
        <f>VLOOKUP($B18,[3]private!$C$3:$EC$42,131,FALSE)</f>
        <v>144.80000000000001</v>
      </c>
    </row>
    <row r="19" spans="1:45">
      <c r="A19">
        <v>16</v>
      </c>
      <c r="B19" s="1" t="s">
        <v>16</v>
      </c>
      <c r="C19" t="s">
        <v>47</v>
      </c>
      <c r="D19">
        <f>VLOOKUP($B19,[3]private!$A$3:$B$42,2,FALSE)</f>
        <v>0</v>
      </c>
      <c r="E19">
        <f>VLOOKUP($B19,[1]GDP_USD!$A$2:$AB$40,16,FALSE)</f>
        <v>476.35</v>
      </c>
      <c r="F19">
        <f>VLOOKUP($B19,[1]GDP_USD!$A$2:$AB$40,17,FALSE)</f>
        <v>487.79899999999998</v>
      </c>
      <c r="G19">
        <f>VLOOKUP($B19,[1]GDP_USD!$A$2:$AB$40,18,FALSE)</f>
        <v>510.28500000000003</v>
      </c>
      <c r="H19">
        <f>VLOOKUP($B19,[1]GDP_USD!$A$2:$AB$40,19,FALSE)</f>
        <v>590.96799999999996</v>
      </c>
      <c r="I19">
        <f>VLOOKUP($B19,[1]GDP_USD!$A$2:$AB$40,20,FALSE)</f>
        <v>689.02800000000002</v>
      </c>
      <c r="J19">
        <f>VLOOKUP($B19,[1]GDP_USD!$A$2:$AB$40,21,FALSE)</f>
        <v>806.78300000000002</v>
      </c>
      <c r="K19">
        <f>VLOOKUP($B19,[1]GDP_USD!$A$2:$AB$40,22,FALSE)</f>
        <v>909.47400000000005</v>
      </c>
      <c r="L19">
        <f>VLOOKUP($B19,[1]GDP_USD!$A$2:$AB$40,23,FALSE)</f>
        <v>1160.146</v>
      </c>
      <c r="M19">
        <f>VLOOKUP($B19,[1]GDP_USD!$A$2:$AB$40,24,FALSE)</f>
        <v>1275.7329999999999</v>
      </c>
      <c r="N19">
        <f>VLOOKUP($B19,[1]GDP_USD!$A$2:$AB$40,25,FALSE)</f>
        <v>1259.0650000000001</v>
      </c>
      <c r="O19">
        <f>VLOOKUP($B19,[1]GDP_USD!$A$2:$AB$40,26,FALSE)</f>
        <v>1614.8340000000001</v>
      </c>
      <c r="P19">
        <f>VLOOKUP($B19,[1]GDP_USD!$A$2:$AB$40,27,FALSE)</f>
        <v>1838.1659999999999</v>
      </c>
      <c r="Q19">
        <f>VLOOKUP($B19,[1]GDP_USD!$A$2:$AB$40,28,FALSE)</f>
        <v>1824.8320000000001</v>
      </c>
      <c r="S19">
        <f>VLOOKUP($B19,[2]public!$O$2:$AM$40,12,FALSE)</f>
        <v>72.730999999999995</v>
      </c>
      <c r="T19">
        <f>VLOOKUP($B19,[2]public!$O$2:$AM$40,13,FALSE)</f>
        <v>77.849000000000004</v>
      </c>
      <c r="U19">
        <f>VLOOKUP($B19,[2]public!$O$2:$AM$40,14,FALSE)</f>
        <v>82.198999999999998</v>
      </c>
      <c r="V19">
        <f>VLOOKUP($B19,[2]public!$O$2:$AM$40,15,FALSE)</f>
        <v>84.3</v>
      </c>
      <c r="W19">
        <f>VLOOKUP($B19,[2]public!$O$2:$AM$40,16,FALSE)</f>
        <v>84.028000000000006</v>
      </c>
      <c r="X19">
        <f>VLOOKUP($B19,[2]public!$O$2:$AM$40,17,FALSE)</f>
        <v>81.954999999999998</v>
      </c>
      <c r="Y19">
        <f>VLOOKUP($B19,[2]public!$O$2:$AM$40,18,FALSE)</f>
        <v>78.402000000000001</v>
      </c>
      <c r="Z19">
        <f>VLOOKUP($B19,[2]public!$O$2:$AM$40,19,FALSE)</f>
        <v>74.962999999999994</v>
      </c>
      <c r="AA19">
        <f>VLOOKUP($B19,[2]public!$O$2:$AM$40,20,FALSE)</f>
        <v>73.296999999999997</v>
      </c>
      <c r="AB19">
        <f>VLOOKUP($B19,[2]public!$O$2:$AM$40,21,FALSE)</f>
        <v>75.013000000000005</v>
      </c>
      <c r="AC19">
        <f>VLOOKUP($B19,[2]public!$O$2:$AM$40,22,FALSE)</f>
        <v>68.503</v>
      </c>
      <c r="AD19">
        <f>VLOOKUP($B19,[2]public!$O$2:$AM$40,23,FALSE)</f>
        <v>66.361000000000004</v>
      </c>
      <c r="AE19">
        <f>VLOOKUP($B19,[2]public!$O$2:$AM$40,24,FALSE)</f>
        <v>66.841999999999999</v>
      </c>
      <c r="AG19">
        <f>VLOOKUP($B19,[3]private!$C$3:$EC$42,84,FALSE)</f>
        <v>31.7</v>
      </c>
      <c r="AH19">
        <f>VLOOKUP($B19,[3]private!$C$3:$EC$42,88,FALSE)</f>
        <v>32.6</v>
      </c>
      <c r="AI19">
        <f>VLOOKUP($B19,[3]private!$C$3:$EC$42,92,FALSE)</f>
        <v>35.9</v>
      </c>
      <c r="AJ19">
        <f>VLOOKUP($B19,[3]private!$C$3:$EC$42,96,FALSE)</f>
        <v>35.9</v>
      </c>
      <c r="AK19">
        <f>VLOOKUP($B19,[3]private!$C$3:$EC$42,100,FALSE)</f>
        <v>39.799999999999997</v>
      </c>
      <c r="AL19">
        <f>VLOOKUP($B19,[3]private!$C$3:$EC$42,104,FALSE)</f>
        <v>44.6</v>
      </c>
      <c r="AM19">
        <f>VLOOKUP($B19,[3]private!$C$3:$EC$42,108,FALSE)</f>
        <v>49.5</v>
      </c>
      <c r="AN19">
        <f>VLOOKUP($B19,[3]private!$C$3:$EC$42,112,FALSE)</f>
        <v>52</v>
      </c>
      <c r="AO19">
        <f>VLOOKUP($B19,[3]private!$C$3:$EC$42,116,FALSE)</f>
        <v>55.7</v>
      </c>
      <c r="AP19">
        <f>VLOOKUP($B19,[3]private!$C$3:$EC$42,120,FALSE)</f>
        <v>55.8</v>
      </c>
      <c r="AQ19">
        <f>VLOOKUP($B19,[3]private!$C$3:$EC$42,124,FALSE)</f>
        <v>58.4</v>
      </c>
      <c r="AR19">
        <f>VLOOKUP($B19,[3]private!$C$3:$EC$42,128,FALSE)</f>
        <v>58.3</v>
      </c>
      <c r="AS19">
        <f>VLOOKUP($B19,[3]private!$C$3:$EC$42,131,FALSE)</f>
        <v>56.8</v>
      </c>
    </row>
    <row r="20" spans="1:45">
      <c r="A20">
        <v>17</v>
      </c>
      <c r="B20" s="1" t="s">
        <v>17</v>
      </c>
      <c r="C20" t="s">
        <v>47</v>
      </c>
      <c r="D20">
        <f>VLOOKUP($B20,[3]private!$A$3:$B$42,2,FALSE)</f>
        <v>0</v>
      </c>
      <c r="E20">
        <f>VLOOKUP($B20,[1]GDP_USD!$A$2:$AB$40,16,FALSE)</f>
        <v>165.02099999999999</v>
      </c>
      <c r="F20">
        <f>VLOOKUP($B20,[1]GDP_USD!$A$2:$AB$40,17,FALSE)</f>
        <v>160.447</v>
      </c>
      <c r="G20">
        <f>VLOOKUP($B20,[1]GDP_USD!$A$2:$AB$40,18,FALSE)</f>
        <v>195.661</v>
      </c>
      <c r="H20">
        <f>VLOOKUP($B20,[1]GDP_USD!$A$2:$AB$40,19,FALSE)</f>
        <v>234.84800000000001</v>
      </c>
      <c r="I20">
        <f>VLOOKUP($B20,[1]GDP_USD!$A$2:$AB$40,20,FALSE)</f>
        <v>257.03199999999998</v>
      </c>
      <c r="J20">
        <f>VLOOKUP($B20,[1]GDP_USD!$A$2:$AB$40,21,FALSE)</f>
        <v>285.77300000000002</v>
      </c>
      <c r="K20">
        <f>VLOOKUP($B20,[1]GDP_USD!$A$2:$AB$40,22,FALSE)</f>
        <v>364.36200000000002</v>
      </c>
      <c r="L20">
        <f>VLOOKUP($B20,[1]GDP_USD!$A$2:$AB$40,23,FALSE)</f>
        <v>432.18299999999999</v>
      </c>
      <c r="M20">
        <f>VLOOKUP($B20,[1]GDP_USD!$A$2:$AB$40,24,FALSE)</f>
        <v>510.839</v>
      </c>
      <c r="N20">
        <f>VLOOKUP($B20,[1]GDP_USD!$A$2:$AB$40,25,FALSE)</f>
        <v>538.803</v>
      </c>
      <c r="O20">
        <f>VLOOKUP($B20,[1]GDP_USD!$A$2:$AB$40,26,FALSE)</f>
        <v>709.54300000000001</v>
      </c>
      <c r="P20">
        <f>VLOOKUP($B20,[1]GDP_USD!$A$2:$AB$40,27,FALSE)</f>
        <v>846.15899999999999</v>
      </c>
      <c r="Q20">
        <f>VLOOKUP($B20,[1]GDP_USD!$A$2:$AB$40,28,FALSE)</f>
        <v>878.19799999999998</v>
      </c>
      <c r="S20">
        <f>VLOOKUP($B20,[2]public!$O$2:$AM$40,12,FALSE)</f>
        <v>95.1</v>
      </c>
      <c r="T20">
        <f>VLOOKUP($B20,[2]public!$O$2:$AM$40,13,FALSE)</f>
        <v>80.161000000000001</v>
      </c>
      <c r="U20">
        <f>VLOOKUP($B20,[2]public!$O$2:$AM$40,14,FALSE)</f>
        <v>67.802000000000007</v>
      </c>
      <c r="V20">
        <f>VLOOKUP($B20,[2]public!$O$2:$AM$40,15,FALSE)</f>
        <v>60.518999999999998</v>
      </c>
      <c r="W20">
        <f>VLOOKUP($B20,[2]public!$O$2:$AM$40,16,FALSE)</f>
        <v>55.826000000000001</v>
      </c>
      <c r="X20">
        <f>VLOOKUP($B20,[2]public!$O$2:$AM$40,17,FALSE)</f>
        <v>46.345999999999997</v>
      </c>
      <c r="Y20">
        <f>VLOOKUP($B20,[2]public!$O$2:$AM$40,18,FALSE)</f>
        <v>38.988999999999997</v>
      </c>
      <c r="Z20">
        <f>VLOOKUP($B20,[2]public!$O$2:$AM$40,19,FALSE)</f>
        <v>35.049999999999997</v>
      </c>
      <c r="AA20">
        <f>VLOOKUP($B20,[2]public!$O$2:$AM$40,20,FALSE)</f>
        <v>33.238</v>
      </c>
      <c r="AB20">
        <f>VLOOKUP($B20,[2]public!$O$2:$AM$40,21,FALSE)</f>
        <v>28.635999999999999</v>
      </c>
      <c r="AC20">
        <f>VLOOKUP($B20,[2]public!$O$2:$AM$40,22,FALSE)</f>
        <v>26.829000000000001</v>
      </c>
      <c r="AD20">
        <f>VLOOKUP($B20,[2]public!$O$2:$AM$40,23,FALSE)</f>
        <v>24.407</v>
      </c>
      <c r="AE20">
        <f>VLOOKUP($B20,[2]public!$O$2:$AM$40,24,FALSE)</f>
        <v>24.004000000000001</v>
      </c>
      <c r="AG20">
        <f>VLOOKUP($B20,[3]private!$C$3:$EC$42,84,FALSE)</f>
        <v>31.9</v>
      </c>
      <c r="AH20">
        <f>VLOOKUP($B20,[3]private!$C$3:$EC$42,88,FALSE)</f>
        <v>28.1</v>
      </c>
      <c r="AI20">
        <f>VLOOKUP($B20,[3]private!$C$3:$EC$42,92,FALSE)</f>
        <v>26.2</v>
      </c>
      <c r="AJ20">
        <f>VLOOKUP($B20,[3]private!$C$3:$EC$42,96,FALSE)</f>
        <v>26.3</v>
      </c>
      <c r="AK20">
        <f>VLOOKUP($B20,[3]private!$C$3:$EC$42,100,FALSE)</f>
        <v>28.9</v>
      </c>
      <c r="AL20">
        <f>VLOOKUP($B20,[3]private!$C$3:$EC$42,104,FALSE)</f>
        <v>29.1</v>
      </c>
      <c r="AM20">
        <f>VLOOKUP($B20,[3]private!$C$3:$EC$42,108,FALSE)</f>
        <v>27.1</v>
      </c>
      <c r="AN20">
        <f>VLOOKUP($B20,[3]private!$C$3:$EC$42,112,FALSE)</f>
        <v>28</v>
      </c>
      <c r="AO20">
        <f>VLOOKUP($B20,[3]private!$C$3:$EC$42,116,FALSE)</f>
        <v>29.2</v>
      </c>
      <c r="AP20">
        <f>VLOOKUP($B20,[3]private!$C$3:$EC$42,120,FALSE)</f>
        <v>27.5</v>
      </c>
      <c r="AQ20">
        <f>VLOOKUP($B20,[3]private!$C$3:$EC$42,124,FALSE)</f>
        <v>28.7</v>
      </c>
      <c r="AR20">
        <f>VLOOKUP($B20,[3]private!$C$3:$EC$42,128,FALSE)</f>
        <v>31.8</v>
      </c>
      <c r="AS20">
        <f>VLOOKUP($B20,[3]private!$C$3:$EC$42,131,FALSE)</f>
        <v>33.200000000000003</v>
      </c>
    </row>
    <row r="21" spans="1:45">
      <c r="A21">
        <v>18</v>
      </c>
      <c r="B21" s="1" t="s">
        <v>18</v>
      </c>
      <c r="C21" t="s">
        <v>48</v>
      </c>
      <c r="D21" t="str">
        <f>VLOOKUP($B21,[3]private!$A$3:$B$42,2,FALSE)</f>
        <v>ADV</v>
      </c>
      <c r="E21">
        <f>VLOOKUP($B21,[1]GDP_USD!$A$2:$AB$40,16,FALSE)</f>
        <v>97.738</v>
      </c>
      <c r="F21">
        <f>VLOOKUP($B21,[1]GDP_USD!$A$2:$AB$40,17,FALSE)</f>
        <v>105.364</v>
      </c>
      <c r="G21">
        <f>VLOOKUP($B21,[1]GDP_USD!$A$2:$AB$40,18,FALSE)</f>
        <v>123.60299999999999</v>
      </c>
      <c r="H21">
        <f>VLOOKUP($B21,[1]GDP_USD!$A$2:$AB$40,19,FALSE)</f>
        <v>159.251</v>
      </c>
      <c r="I21">
        <f>VLOOKUP($B21,[1]GDP_USD!$A$2:$AB$40,20,FALSE)</f>
        <v>186.73699999999999</v>
      </c>
      <c r="J21">
        <f>VLOOKUP($B21,[1]GDP_USD!$A$2:$AB$40,21,FALSE)</f>
        <v>203.10400000000001</v>
      </c>
      <c r="K21">
        <f>VLOOKUP($B21,[1]GDP_USD!$A$2:$AB$40,22,FALSE)</f>
        <v>223.16499999999999</v>
      </c>
      <c r="L21">
        <f>VLOOKUP($B21,[1]GDP_USD!$A$2:$AB$40,23,FALSE)</f>
        <v>258.67899999999997</v>
      </c>
      <c r="M21">
        <f>VLOOKUP($B21,[1]GDP_USD!$A$2:$AB$40,24,FALSE)</f>
        <v>263.26299999999998</v>
      </c>
      <c r="N21">
        <f>VLOOKUP($B21,[1]GDP_USD!$A$2:$AB$40,25,FALSE)</f>
        <v>224.624</v>
      </c>
      <c r="O21">
        <f>VLOOKUP($B21,[1]GDP_USD!$A$2:$AB$40,26,FALSE)</f>
        <v>207.64099999999999</v>
      </c>
      <c r="P21">
        <f>VLOOKUP($B21,[1]GDP_USD!$A$2:$AB$40,27,FALSE)</f>
        <v>221.22399999999999</v>
      </c>
      <c r="Q21">
        <f>VLOOKUP($B21,[1]GDP_USD!$A$2:$AB$40,28,FALSE)</f>
        <v>210.416</v>
      </c>
      <c r="S21">
        <f>VLOOKUP($B21,[2]public!$O$2:$AM$40,12,FALSE)</f>
        <v>35.136000000000003</v>
      </c>
      <c r="T21">
        <f>VLOOKUP($B21,[2]public!$O$2:$AM$40,13,FALSE)</f>
        <v>35.213999999999999</v>
      </c>
      <c r="U21">
        <f>VLOOKUP($B21,[2]public!$O$2:$AM$40,14,FALSE)</f>
        <v>32.003999999999998</v>
      </c>
      <c r="V21">
        <f>VLOOKUP($B21,[2]public!$O$2:$AM$40,15,FALSE)</f>
        <v>30.748999999999999</v>
      </c>
      <c r="W21">
        <f>VLOOKUP($B21,[2]public!$O$2:$AM$40,16,FALSE)</f>
        <v>29.465</v>
      </c>
      <c r="X21">
        <f>VLOOKUP($B21,[2]public!$O$2:$AM$40,17,FALSE)</f>
        <v>27.26</v>
      </c>
      <c r="Y21">
        <f>VLOOKUP($B21,[2]public!$O$2:$AM$40,18,FALSE)</f>
        <v>24.625</v>
      </c>
      <c r="Z21">
        <f>VLOOKUP($B21,[2]public!$O$2:$AM$40,19,FALSE)</f>
        <v>24.988</v>
      </c>
      <c r="AA21">
        <f>VLOOKUP($B21,[2]public!$O$2:$AM$40,20,FALSE)</f>
        <v>44.488999999999997</v>
      </c>
      <c r="AB21">
        <f>VLOOKUP($B21,[2]public!$O$2:$AM$40,21,FALSE)</f>
        <v>64.858999999999995</v>
      </c>
      <c r="AC21">
        <f>VLOOKUP($B21,[2]public!$O$2:$AM$40,22,FALSE)</f>
        <v>92.174999999999997</v>
      </c>
      <c r="AD21">
        <f>VLOOKUP($B21,[2]public!$O$2:$AM$40,23,FALSE)</f>
        <v>106.46</v>
      </c>
      <c r="AE21">
        <f>VLOOKUP($B21,[2]public!$O$2:$AM$40,24,FALSE)</f>
        <v>117.122</v>
      </c>
      <c r="AG21">
        <f>VLOOKUP($B21,[3]private!$C$3:$EC$42,84,FALSE)</f>
        <v>147.5</v>
      </c>
      <c r="AH21">
        <f>VLOOKUP($B21,[3]private!$C$3:$EC$42,88,FALSE)</f>
        <v>156.5</v>
      </c>
      <c r="AI21">
        <f>VLOOKUP($B21,[3]private!$C$3:$EC$42,92,FALSE)</f>
        <v>169.4</v>
      </c>
      <c r="AJ21">
        <f>VLOOKUP($B21,[3]private!$C$3:$EC$42,96,FALSE)</f>
        <v>175.6</v>
      </c>
      <c r="AK21">
        <f>VLOOKUP($B21,[3]private!$C$3:$EC$42,100,FALSE)</f>
        <v>190.9</v>
      </c>
      <c r="AL21">
        <f>VLOOKUP($B21,[3]private!$C$3:$EC$42,104,FALSE)</f>
        <v>206.6</v>
      </c>
      <c r="AM21">
        <f>VLOOKUP($B21,[3]private!$C$3:$EC$42,108,FALSE)</f>
        <v>218.4</v>
      </c>
      <c r="AN21">
        <f>VLOOKUP($B21,[3]private!$C$3:$EC$42,112,FALSE)</f>
        <v>228.9</v>
      </c>
      <c r="AO21">
        <f>VLOOKUP($B21,[3]private!$C$3:$EC$42,116,FALSE)</f>
        <v>279.7</v>
      </c>
      <c r="AP21">
        <f>VLOOKUP($B21,[3]private!$C$3:$EC$42,120,FALSE)</f>
        <v>306.60000000000002</v>
      </c>
      <c r="AQ21">
        <f>VLOOKUP($B21,[3]private!$C$3:$EC$42,124,FALSE)</f>
        <v>316.89999999999998</v>
      </c>
      <c r="AR21">
        <f>VLOOKUP($B21,[3]private!$C$3:$EC$42,128,FALSE)</f>
        <v>313.89999999999998</v>
      </c>
      <c r="AS21">
        <f>VLOOKUP($B21,[3]private!$C$3:$EC$42,131,FALSE)</f>
        <v>308.2</v>
      </c>
    </row>
    <row r="22" spans="1:45">
      <c r="A22">
        <v>19</v>
      </c>
      <c r="B22" s="1" t="s">
        <v>19</v>
      </c>
      <c r="C22" t="s">
        <v>48</v>
      </c>
      <c r="D22" t="str">
        <f>VLOOKUP($B22,[3]private!$A$3:$B$42,2,FALSE)</f>
        <v>ADV</v>
      </c>
      <c r="E22">
        <f>VLOOKUP($B22,[1]GDP_USD!$A$2:$AB$40,16,FALSE)</f>
        <v>1107.248</v>
      </c>
      <c r="F22">
        <f>VLOOKUP($B22,[1]GDP_USD!$A$2:$AB$40,17,FALSE)</f>
        <v>1124.6679999999999</v>
      </c>
      <c r="G22">
        <f>VLOOKUP($B22,[1]GDP_USD!$A$2:$AB$40,18,FALSE)</f>
        <v>1229.5150000000001</v>
      </c>
      <c r="H22">
        <f>VLOOKUP($B22,[1]GDP_USD!$A$2:$AB$40,19,FALSE)</f>
        <v>1517.402</v>
      </c>
      <c r="I22">
        <f>VLOOKUP($B22,[1]GDP_USD!$A$2:$AB$40,20,FALSE)</f>
        <v>1737.8</v>
      </c>
      <c r="J22">
        <f>VLOOKUP($B22,[1]GDP_USD!$A$2:$AB$40,21,FALSE)</f>
        <v>1789.3779999999999</v>
      </c>
      <c r="K22">
        <f>VLOOKUP($B22,[1]GDP_USD!$A$2:$AB$40,22,FALSE)</f>
        <v>1874.722</v>
      </c>
      <c r="L22">
        <f>VLOOKUP($B22,[1]GDP_USD!$A$2:$AB$40,23,FALSE)</f>
        <v>2130.241</v>
      </c>
      <c r="M22">
        <f>VLOOKUP($B22,[1]GDP_USD!$A$2:$AB$40,24,FALSE)</f>
        <v>2318.1619999999998</v>
      </c>
      <c r="N22">
        <f>VLOOKUP($B22,[1]GDP_USD!$A$2:$AB$40,25,FALSE)</f>
        <v>2116.627</v>
      </c>
      <c r="O22">
        <f>VLOOKUP($B22,[1]GDP_USD!$A$2:$AB$40,26,FALSE)</f>
        <v>2059.1869999999999</v>
      </c>
      <c r="P22">
        <f>VLOOKUP($B22,[1]GDP_USD!$A$2:$AB$40,27,FALSE)</f>
        <v>2196.3339999999998</v>
      </c>
      <c r="Q22">
        <f>VLOOKUP($B22,[1]GDP_USD!$A$2:$AB$40,28,FALSE)</f>
        <v>2014.079</v>
      </c>
      <c r="S22">
        <f>VLOOKUP($B22,[2]public!$O$2:$AM$40,12,FALSE)</f>
        <v>108.581</v>
      </c>
      <c r="T22">
        <f>VLOOKUP($B22,[2]public!$O$2:$AM$40,13,FALSE)</f>
        <v>108.321</v>
      </c>
      <c r="U22">
        <f>VLOOKUP($B22,[2]public!$O$2:$AM$40,14,FALSE)</f>
        <v>105.355</v>
      </c>
      <c r="V22">
        <f>VLOOKUP($B22,[2]public!$O$2:$AM$40,15,FALSE)</f>
        <v>104.13800000000001</v>
      </c>
      <c r="W22">
        <f>VLOOKUP($B22,[2]public!$O$2:$AM$40,16,FALSE)</f>
        <v>103.712</v>
      </c>
      <c r="X22">
        <f>VLOOKUP($B22,[2]public!$O$2:$AM$40,17,FALSE)</f>
        <v>105.721</v>
      </c>
      <c r="Y22">
        <f>VLOOKUP($B22,[2]public!$O$2:$AM$40,18,FALSE)</f>
        <v>106.346</v>
      </c>
      <c r="Z22">
        <f>VLOOKUP($B22,[2]public!$O$2:$AM$40,19,FALSE)</f>
        <v>103.277</v>
      </c>
      <c r="AA22">
        <f>VLOOKUP($B22,[2]public!$O$2:$AM$40,20,FALSE)</f>
        <v>106.08499999999999</v>
      </c>
      <c r="AB22">
        <f>VLOOKUP($B22,[2]public!$O$2:$AM$40,21,FALSE)</f>
        <v>116.42</v>
      </c>
      <c r="AC22">
        <f>VLOOKUP($B22,[2]public!$O$2:$AM$40,22,FALSE)</f>
        <v>119.288</v>
      </c>
      <c r="AD22">
        <f>VLOOKUP($B22,[2]public!$O$2:$AM$40,23,FALSE)</f>
        <v>120.801</v>
      </c>
      <c r="AE22">
        <f>VLOOKUP($B22,[2]public!$O$2:$AM$40,24,FALSE)</f>
        <v>126.97799999999999</v>
      </c>
      <c r="AG22">
        <f>VLOOKUP($B22,[3]private!$C$3:$EC$42,84,FALSE)</f>
        <v>81.7</v>
      </c>
      <c r="AH22">
        <f>VLOOKUP($B22,[3]private!$C$3:$EC$42,88,FALSE)</f>
        <v>85.7</v>
      </c>
      <c r="AI22">
        <f>VLOOKUP($B22,[3]private!$C$3:$EC$42,92,FALSE)</f>
        <v>89</v>
      </c>
      <c r="AJ22">
        <f>VLOOKUP($B22,[3]private!$C$3:$EC$42,96,FALSE)</f>
        <v>92.9</v>
      </c>
      <c r="AK22">
        <f>VLOOKUP($B22,[3]private!$C$3:$EC$42,100,FALSE)</f>
        <v>97.1</v>
      </c>
      <c r="AL22">
        <f>VLOOKUP($B22,[3]private!$C$3:$EC$42,104,FALSE)</f>
        <v>103.2</v>
      </c>
      <c r="AM22">
        <f>VLOOKUP($B22,[3]private!$C$3:$EC$42,108,FALSE)</f>
        <v>109.8</v>
      </c>
      <c r="AN22">
        <f>VLOOKUP($B22,[3]private!$C$3:$EC$42,112,FALSE)</f>
        <v>117.9</v>
      </c>
      <c r="AO22">
        <f>VLOOKUP($B22,[3]private!$C$3:$EC$42,116,FALSE)</f>
        <v>121.8</v>
      </c>
      <c r="AP22">
        <f>VLOOKUP($B22,[3]private!$C$3:$EC$42,120,FALSE)</f>
        <v>127.8</v>
      </c>
      <c r="AQ22">
        <f>VLOOKUP($B22,[3]private!$C$3:$EC$42,124,FALSE)</f>
        <v>128.80000000000001</v>
      </c>
      <c r="AR22">
        <f>VLOOKUP($B22,[3]private!$C$3:$EC$42,128,FALSE)</f>
        <v>127.8</v>
      </c>
      <c r="AS22">
        <f>VLOOKUP($B22,[3]private!$C$3:$EC$42,131,FALSE)</f>
        <v>127.1</v>
      </c>
    </row>
    <row r="23" spans="1:45">
      <c r="A23">
        <v>20</v>
      </c>
      <c r="B23" s="1" t="s">
        <v>20</v>
      </c>
      <c r="C23" t="s">
        <v>47</v>
      </c>
      <c r="D23" t="str">
        <f>VLOOKUP($B23,[3]private!$A$3:$B$42,2,FALSE)</f>
        <v>ADV</v>
      </c>
      <c r="E23">
        <f>VLOOKUP($B23,[1]GDP_USD!$A$2:$AB$40,16,FALSE)</f>
        <v>4731.1989999999996</v>
      </c>
      <c r="F23">
        <f>VLOOKUP($B23,[1]GDP_USD!$A$2:$AB$40,17,FALSE)</f>
        <v>4159.8590000000004</v>
      </c>
      <c r="G23">
        <f>VLOOKUP($B23,[1]GDP_USD!$A$2:$AB$40,18,FALSE)</f>
        <v>3980.819</v>
      </c>
      <c r="H23">
        <f>VLOOKUP($B23,[1]GDP_USD!$A$2:$AB$40,19,FALSE)</f>
        <v>4302.9399999999996</v>
      </c>
      <c r="I23">
        <f>VLOOKUP($B23,[1]GDP_USD!$A$2:$AB$40,20,FALSE)</f>
        <v>4655.8230000000003</v>
      </c>
      <c r="J23">
        <f>VLOOKUP($B23,[1]GDP_USD!$A$2:$AB$40,21,FALSE)</f>
        <v>4571.8670000000002</v>
      </c>
      <c r="K23">
        <f>VLOOKUP($B23,[1]GDP_USD!$A$2:$AB$40,22,FALSE)</f>
        <v>4356.75</v>
      </c>
      <c r="L23">
        <f>VLOOKUP($B23,[1]GDP_USD!$A$2:$AB$40,23,FALSE)</f>
        <v>4356.3469999999998</v>
      </c>
      <c r="M23">
        <f>VLOOKUP($B23,[1]GDP_USD!$A$2:$AB$40,24,FALSE)</f>
        <v>4849.1850000000004</v>
      </c>
      <c r="N23">
        <f>VLOOKUP($B23,[1]GDP_USD!$A$2:$AB$40,25,FALSE)</f>
        <v>5035.1409999999996</v>
      </c>
      <c r="O23">
        <f>VLOOKUP($B23,[1]GDP_USD!$A$2:$AB$40,26,FALSE)</f>
        <v>5495.3869999999997</v>
      </c>
      <c r="P23">
        <f>VLOOKUP($B23,[1]GDP_USD!$A$2:$AB$40,27,FALSE)</f>
        <v>5897.0150000000003</v>
      </c>
      <c r="Q23">
        <f>VLOOKUP($B23,[1]GDP_USD!$A$2:$AB$40,28,FALSE)</f>
        <v>5963.9690000000001</v>
      </c>
      <c r="S23">
        <f>VLOOKUP($B23,[2]public!$O$2:$AM$40,12,FALSE)</f>
        <v>140.14500000000001</v>
      </c>
      <c r="T23">
        <f>VLOOKUP($B23,[2]public!$O$2:$AM$40,13,FALSE)</f>
        <v>153.63499999999999</v>
      </c>
      <c r="U23">
        <f>VLOOKUP($B23,[2]public!$O$2:$AM$40,14,FALSE)</f>
        <v>163.99199999999999</v>
      </c>
      <c r="V23">
        <f>VLOOKUP($B23,[2]public!$O$2:$AM$40,15,FALSE)</f>
        <v>169.572</v>
      </c>
      <c r="W23">
        <f>VLOOKUP($B23,[2]public!$O$2:$AM$40,16,FALSE)</f>
        <v>180.65700000000001</v>
      </c>
      <c r="X23">
        <f>VLOOKUP($B23,[2]public!$O$2:$AM$40,17,FALSE)</f>
        <v>186.43600000000001</v>
      </c>
      <c r="Y23">
        <f>VLOOKUP($B23,[2]public!$O$2:$AM$40,18,FALSE)</f>
        <v>185.99700000000001</v>
      </c>
      <c r="Z23">
        <f>VLOOKUP($B23,[2]public!$O$2:$AM$40,19,FALSE)</f>
        <v>183.012</v>
      </c>
      <c r="AA23">
        <f>VLOOKUP($B23,[2]public!$O$2:$AM$40,20,FALSE)</f>
        <v>191.81200000000001</v>
      </c>
      <c r="AB23">
        <f>VLOOKUP($B23,[2]public!$O$2:$AM$40,21,FALSE)</f>
        <v>210.24700000000001</v>
      </c>
      <c r="AC23">
        <f>VLOOKUP($B23,[2]public!$O$2:$AM$40,22,FALSE)</f>
        <v>215.952</v>
      </c>
      <c r="AD23">
        <f>VLOOKUP($B23,[2]public!$O$2:$AM$40,23,FALSE)</f>
        <v>230.28</v>
      </c>
      <c r="AE23">
        <f>VLOOKUP($B23,[2]public!$O$2:$AM$40,24,FALSE)</f>
        <v>237.91800000000001</v>
      </c>
      <c r="AG23">
        <f>VLOOKUP($B23,[3]private!$C$3:$EC$42,84,FALSE)</f>
        <v>197</v>
      </c>
      <c r="AH23">
        <f>VLOOKUP($B23,[3]private!$C$3:$EC$42,88,FALSE)</f>
        <v>192.5</v>
      </c>
      <c r="AI23">
        <f>VLOOKUP($B23,[3]private!$C$3:$EC$42,92,FALSE)</f>
        <v>188.1</v>
      </c>
      <c r="AJ23">
        <f>VLOOKUP($B23,[3]private!$C$3:$EC$42,96,FALSE)</f>
        <v>179.8</v>
      </c>
      <c r="AK23">
        <f>VLOOKUP($B23,[3]private!$C$3:$EC$42,100,FALSE)</f>
        <v>172.3</v>
      </c>
      <c r="AL23">
        <f>VLOOKUP($B23,[3]private!$C$3:$EC$42,104,FALSE)</f>
        <v>160.80000000000001</v>
      </c>
      <c r="AM23">
        <f>VLOOKUP($B23,[3]private!$C$3:$EC$42,108,FALSE)</f>
        <v>159.5</v>
      </c>
      <c r="AN23">
        <f>VLOOKUP($B23,[3]private!$C$3:$EC$42,112,FALSE)</f>
        <v>157.80000000000001</v>
      </c>
      <c r="AO23">
        <f>VLOOKUP($B23,[3]private!$C$3:$EC$42,116,FALSE)</f>
        <v>164.6</v>
      </c>
      <c r="AP23">
        <f>VLOOKUP($B23,[3]private!$C$3:$EC$42,120,FALSE)</f>
        <v>169.5</v>
      </c>
      <c r="AQ23">
        <f>VLOOKUP($B23,[3]private!$C$3:$EC$42,124,FALSE)</f>
        <v>162.30000000000001</v>
      </c>
      <c r="AR23">
        <f>VLOOKUP($B23,[3]private!$C$3:$EC$42,128,FALSE)</f>
        <v>166</v>
      </c>
      <c r="AS23">
        <f>VLOOKUP($B23,[3]private!$C$3:$EC$42,131,FALSE)</f>
        <v>159.9</v>
      </c>
    </row>
    <row r="24" spans="1:45">
      <c r="A24">
        <v>21</v>
      </c>
      <c r="B24" s="1" t="s">
        <v>21</v>
      </c>
      <c r="C24" t="s">
        <v>47</v>
      </c>
      <c r="D24" t="str">
        <f>VLOOKUP($B24,[3]private!$A$3:$B$42,2,FALSE)</f>
        <v>ADV</v>
      </c>
      <c r="E24">
        <f>VLOOKUP($B24,[1]GDP_USD!$A$2:$AB$40,16,FALSE)</f>
        <v>533.38499999999999</v>
      </c>
      <c r="F24">
        <f>VLOOKUP($B24,[1]GDP_USD!$A$2:$AB$40,17,FALSE)</f>
        <v>504.584</v>
      </c>
      <c r="G24">
        <f>VLOOKUP($B24,[1]GDP_USD!$A$2:$AB$40,18,FALSE)</f>
        <v>575.92999999999995</v>
      </c>
      <c r="H24">
        <f>VLOOKUP($B24,[1]GDP_USD!$A$2:$AB$40,19,FALSE)</f>
        <v>643.76</v>
      </c>
      <c r="I24">
        <f>VLOOKUP($B24,[1]GDP_USD!$A$2:$AB$40,20,FALSE)</f>
        <v>721.976</v>
      </c>
      <c r="J24">
        <f>VLOOKUP($B24,[1]GDP_USD!$A$2:$AB$40,21,FALSE)</f>
        <v>844.86599999999999</v>
      </c>
      <c r="K24">
        <f>VLOOKUP($B24,[1]GDP_USD!$A$2:$AB$40,22,FALSE)</f>
        <v>951.77300000000002</v>
      </c>
      <c r="L24">
        <f>VLOOKUP($B24,[1]GDP_USD!$A$2:$AB$40,23,FALSE)</f>
        <v>1049.239</v>
      </c>
      <c r="M24">
        <f>VLOOKUP($B24,[1]GDP_USD!$A$2:$AB$40,24,FALSE)</f>
        <v>931.40499999999997</v>
      </c>
      <c r="N24">
        <f>VLOOKUP($B24,[1]GDP_USD!$A$2:$AB$40,25,FALSE)</f>
        <v>834.06</v>
      </c>
      <c r="O24">
        <f>VLOOKUP($B24,[1]GDP_USD!$A$2:$AB$40,26,FALSE)</f>
        <v>1014.89</v>
      </c>
      <c r="P24">
        <f>VLOOKUP($B24,[1]GDP_USD!$A$2:$AB$40,27,FALSE)</f>
        <v>1116.2470000000001</v>
      </c>
      <c r="Q24">
        <f>VLOOKUP($B24,[1]GDP_USD!$A$2:$AB$40,28,FALSE)</f>
        <v>1155.8720000000001</v>
      </c>
      <c r="S24">
        <f>VLOOKUP($B24,[2]public!$O$2:$AM$40,12,FALSE)</f>
        <v>18.02</v>
      </c>
      <c r="T24">
        <f>VLOOKUP($B24,[2]public!$O$2:$AM$40,13,FALSE)</f>
        <v>18.7</v>
      </c>
      <c r="U24">
        <f>VLOOKUP($B24,[2]public!$O$2:$AM$40,14,FALSE)</f>
        <v>18.559999999999999</v>
      </c>
      <c r="V24">
        <f>VLOOKUP($B24,[2]public!$O$2:$AM$40,15,FALSE)</f>
        <v>21.617000000000001</v>
      </c>
      <c r="W24">
        <f>VLOOKUP($B24,[2]public!$O$2:$AM$40,16,FALSE)</f>
        <v>24.632999999999999</v>
      </c>
      <c r="X24">
        <f>VLOOKUP($B24,[2]public!$O$2:$AM$40,17,FALSE)</f>
        <v>28.658999999999999</v>
      </c>
      <c r="Y24">
        <f>VLOOKUP($B24,[2]public!$O$2:$AM$40,18,FALSE)</f>
        <v>31.117999999999999</v>
      </c>
      <c r="Z24">
        <f>VLOOKUP($B24,[2]public!$O$2:$AM$40,19,FALSE)</f>
        <v>30.655999999999999</v>
      </c>
      <c r="AA24">
        <f>VLOOKUP($B24,[2]public!$O$2:$AM$40,20,FALSE)</f>
        <v>30.108000000000001</v>
      </c>
      <c r="AB24">
        <f>VLOOKUP($B24,[2]public!$O$2:$AM$40,21,FALSE)</f>
        <v>33.765000000000001</v>
      </c>
      <c r="AC24">
        <f>VLOOKUP($B24,[2]public!$O$2:$AM$40,22,FALSE)</f>
        <v>33.430999999999997</v>
      </c>
      <c r="AD24">
        <f>VLOOKUP($B24,[2]public!$O$2:$AM$40,23,FALSE)</f>
        <v>34.179000000000002</v>
      </c>
      <c r="AE24">
        <f>VLOOKUP($B24,[2]public!$O$2:$AM$40,24,FALSE)</f>
        <v>33.667999999999999</v>
      </c>
      <c r="AG24">
        <f>VLOOKUP($B24,[3]private!$C$3:$EC$42,84,FALSE)</f>
        <v>144.1</v>
      </c>
      <c r="AH24">
        <f>VLOOKUP($B24,[3]private!$C$3:$EC$42,88,FALSE)</f>
        <v>146.1</v>
      </c>
      <c r="AI24">
        <f>VLOOKUP($B24,[3]private!$C$3:$EC$42,92,FALSE)</f>
        <v>157.80000000000001</v>
      </c>
      <c r="AJ24">
        <f>VLOOKUP($B24,[3]private!$C$3:$EC$42,96,FALSE)</f>
        <v>154.9</v>
      </c>
      <c r="AK24">
        <f>VLOOKUP($B24,[3]private!$C$3:$EC$42,100,FALSE)</f>
        <v>146.6</v>
      </c>
      <c r="AL24">
        <f>VLOOKUP($B24,[3]private!$C$3:$EC$42,104,FALSE)</f>
        <v>150.19999999999999</v>
      </c>
      <c r="AM24">
        <f>VLOOKUP($B24,[3]private!$C$3:$EC$42,108,FALSE)</f>
        <v>162.19999999999999</v>
      </c>
      <c r="AN24">
        <f>VLOOKUP($B24,[3]private!$C$3:$EC$42,112,FALSE)</f>
        <v>170.6</v>
      </c>
      <c r="AO24">
        <f>VLOOKUP($B24,[3]private!$C$3:$EC$42,116,FALSE)</f>
        <v>187.7</v>
      </c>
      <c r="AP24">
        <f>VLOOKUP($B24,[3]private!$C$3:$EC$42,120,FALSE)</f>
        <v>193.3</v>
      </c>
      <c r="AQ24">
        <f>VLOOKUP($B24,[3]private!$C$3:$EC$42,124,FALSE)</f>
        <v>188.5</v>
      </c>
      <c r="AR24">
        <f>VLOOKUP($B24,[3]private!$C$3:$EC$42,128,FALSE)</f>
        <v>193.6</v>
      </c>
      <c r="AS24">
        <f>VLOOKUP($B24,[3]private!$C$3:$EC$42,131,FALSE)</f>
        <v>192.3</v>
      </c>
    </row>
    <row r="25" spans="1:45">
      <c r="A25">
        <v>22</v>
      </c>
      <c r="B25" s="1" t="s">
        <v>22</v>
      </c>
      <c r="C25" t="s">
        <v>48</v>
      </c>
      <c r="D25" t="str">
        <f>VLOOKUP($B25,[3]private!$A$3:$B$42,2,FALSE)</f>
        <v>ADV</v>
      </c>
      <c r="E25">
        <f>VLOOKUP($B25,[1]GDP_USD!$A$2:$AB$40,16,FALSE)</f>
        <v>20.327000000000002</v>
      </c>
      <c r="F25">
        <f>VLOOKUP($B25,[1]GDP_USD!$A$2:$AB$40,17,FALSE)</f>
        <v>20.215</v>
      </c>
      <c r="G25">
        <f>VLOOKUP($B25,[1]GDP_USD!$A$2:$AB$40,18,FALSE)</f>
        <v>22.648</v>
      </c>
      <c r="H25">
        <f>VLOOKUP($B25,[1]GDP_USD!$A$2:$AB$40,19,FALSE)</f>
        <v>29.2</v>
      </c>
      <c r="I25">
        <f>VLOOKUP($B25,[1]GDP_USD!$A$2:$AB$40,20,FALSE)</f>
        <v>34.122</v>
      </c>
      <c r="J25">
        <f>VLOOKUP($B25,[1]GDP_USD!$A$2:$AB$40,21,FALSE)</f>
        <v>37.707999999999998</v>
      </c>
      <c r="K25">
        <f>VLOOKUP($B25,[1]GDP_USD!$A$2:$AB$40,22,FALSE)</f>
        <v>42.584000000000003</v>
      </c>
      <c r="L25">
        <f>VLOOKUP($B25,[1]GDP_USD!$A$2:$AB$40,23,FALSE)</f>
        <v>51.393999999999998</v>
      </c>
      <c r="M25">
        <f>VLOOKUP($B25,[1]GDP_USD!$A$2:$AB$40,24,FALSE)</f>
        <v>55</v>
      </c>
      <c r="N25">
        <f>VLOOKUP($B25,[1]GDP_USD!$A$2:$AB$40,25,FALSE)</f>
        <v>50.189</v>
      </c>
      <c r="O25">
        <f>VLOOKUP($B25,[1]GDP_USD!$A$2:$AB$40,26,FALSE)</f>
        <v>52.95</v>
      </c>
      <c r="P25">
        <f>VLOOKUP($B25,[1]GDP_USD!$A$2:$AB$40,27,FALSE)</f>
        <v>59.308</v>
      </c>
      <c r="Q25">
        <f>VLOOKUP($B25,[1]GDP_USD!$A$2:$AB$40,28,FALSE)</f>
        <v>56.738</v>
      </c>
      <c r="S25">
        <f>VLOOKUP($B25,[2]public!$O$2:$AM$40,12,FALSE)</f>
        <v>6.1660000000000004</v>
      </c>
      <c r="T25">
        <f>VLOOKUP($B25,[2]public!$O$2:$AM$40,13,FALSE)</f>
        <v>6.3090000000000002</v>
      </c>
      <c r="U25">
        <f>VLOOKUP($B25,[2]public!$O$2:$AM$40,14,FALSE)</f>
        <v>6.327</v>
      </c>
      <c r="V25">
        <f>VLOOKUP($B25,[2]public!$O$2:$AM$40,15,FALSE)</f>
        <v>6.2160000000000002</v>
      </c>
      <c r="W25">
        <f>VLOOKUP($B25,[2]public!$O$2:$AM$40,16,FALSE)</f>
        <v>6.3520000000000003</v>
      </c>
      <c r="X25">
        <f>VLOOKUP($B25,[2]public!$O$2:$AM$40,17,FALSE)</f>
        <v>6.07</v>
      </c>
      <c r="Y25">
        <f>VLOOKUP($B25,[2]public!$O$2:$AM$40,18,FALSE)</f>
        <v>6.681</v>
      </c>
      <c r="Z25">
        <f>VLOOKUP($B25,[2]public!$O$2:$AM$40,19,FALSE)</f>
        <v>6.673</v>
      </c>
      <c r="AA25">
        <f>VLOOKUP($B25,[2]public!$O$2:$AM$40,20,FALSE)</f>
        <v>14.436</v>
      </c>
      <c r="AB25">
        <f>VLOOKUP($B25,[2]public!$O$2:$AM$40,21,FALSE)</f>
        <v>15.337999999999999</v>
      </c>
      <c r="AC25">
        <f>VLOOKUP($B25,[2]public!$O$2:$AM$40,22,FALSE)</f>
        <v>19.227</v>
      </c>
      <c r="AD25">
        <f>VLOOKUP($B25,[2]public!$O$2:$AM$40,23,FALSE)</f>
        <v>18.309000000000001</v>
      </c>
      <c r="AE25">
        <f>VLOOKUP($B25,[2]public!$O$2:$AM$40,24,FALSE)</f>
        <v>21.138000000000002</v>
      </c>
      <c r="AG25">
        <f>VLOOKUP($B25,[3]private!$C$3:$EC$42,84,FALSE)</f>
        <v>0</v>
      </c>
      <c r="AH25">
        <f>VLOOKUP($B25,[3]private!$C$3:$EC$42,88,FALSE)</f>
        <v>0</v>
      </c>
      <c r="AI25">
        <f>VLOOKUP($B25,[3]private!$C$3:$EC$42,92,FALSE)</f>
        <v>0</v>
      </c>
      <c r="AJ25">
        <f>VLOOKUP($B25,[3]private!$C$3:$EC$42,96,FALSE)</f>
        <v>119.6</v>
      </c>
      <c r="AK25">
        <f>VLOOKUP($B25,[3]private!$C$3:$EC$42,100,FALSE)</f>
        <v>139.30000000000001</v>
      </c>
      <c r="AL25">
        <f>VLOOKUP($B25,[3]private!$C$3:$EC$42,104,FALSE)</f>
        <v>164.1</v>
      </c>
      <c r="AM25">
        <f>VLOOKUP($B25,[3]private!$C$3:$EC$42,108,FALSE)</f>
        <v>161.19999999999999</v>
      </c>
      <c r="AN25">
        <f>VLOOKUP($B25,[3]private!$C$3:$EC$42,112,FALSE)</f>
        <v>205.3</v>
      </c>
      <c r="AO25">
        <f>VLOOKUP($B25,[3]private!$C$3:$EC$42,116,FALSE)</f>
        <v>221.2</v>
      </c>
      <c r="AP25">
        <f>VLOOKUP($B25,[3]private!$C$3:$EC$42,120,FALSE)</f>
        <v>373.1</v>
      </c>
      <c r="AQ25">
        <f>VLOOKUP($B25,[3]private!$C$3:$EC$42,124,FALSE)</f>
        <v>345</v>
      </c>
      <c r="AR25">
        <f>VLOOKUP($B25,[3]private!$C$3:$EC$42,128,FALSE)</f>
        <v>326.3</v>
      </c>
      <c r="AS25">
        <f>VLOOKUP($B25,[3]private!$C$3:$EC$42,131,FALSE)</f>
        <v>340.1</v>
      </c>
    </row>
    <row r="26" spans="1:45">
      <c r="A26">
        <v>23</v>
      </c>
      <c r="B26" s="1" t="s">
        <v>23</v>
      </c>
      <c r="C26" t="s">
        <v>47</v>
      </c>
      <c r="D26">
        <f>VLOOKUP($B26,[3]private!$A$3:$B$42,2,FALSE)</f>
        <v>0</v>
      </c>
      <c r="E26">
        <f>VLOOKUP($B26,[1]GDP_USD!$A$2:$AB$40,16,FALSE)</f>
        <v>93.789000000000001</v>
      </c>
      <c r="F26">
        <f>VLOOKUP($B26,[1]GDP_USD!$A$2:$AB$40,17,FALSE)</f>
        <v>92.784000000000006</v>
      </c>
      <c r="G26">
        <f>VLOOKUP($B26,[1]GDP_USD!$A$2:$AB$40,18,FALSE)</f>
        <v>100.846</v>
      </c>
      <c r="H26">
        <f>VLOOKUP($B26,[1]GDP_USD!$A$2:$AB$40,19,FALSE)</f>
        <v>110.202</v>
      </c>
      <c r="I26">
        <f>VLOOKUP($B26,[1]GDP_USD!$A$2:$AB$40,20,FALSE)</f>
        <v>124.75</v>
      </c>
      <c r="J26">
        <f>VLOOKUP($B26,[1]GDP_USD!$A$2:$AB$40,21,FALSE)</f>
        <v>143.54</v>
      </c>
      <c r="K26">
        <f>VLOOKUP($B26,[1]GDP_USD!$A$2:$AB$40,22,FALSE)</f>
        <v>162.749</v>
      </c>
      <c r="L26">
        <f>VLOOKUP($B26,[1]GDP_USD!$A$2:$AB$40,23,FALSE)</f>
        <v>193.614</v>
      </c>
      <c r="M26">
        <f>VLOOKUP($B26,[1]GDP_USD!$A$2:$AB$40,24,FALSE)</f>
        <v>231.072</v>
      </c>
      <c r="N26">
        <f>VLOOKUP($B26,[1]GDP_USD!$A$2:$AB$40,25,FALSE)</f>
        <v>202.28399999999999</v>
      </c>
      <c r="O26">
        <f>VLOOKUP($B26,[1]GDP_USD!$A$2:$AB$40,26,FALSE)</f>
        <v>246.82900000000001</v>
      </c>
      <c r="P26">
        <f>VLOOKUP($B26,[1]GDP_USD!$A$2:$AB$40,27,FALSE)</f>
        <v>287.94200000000001</v>
      </c>
      <c r="Q26">
        <f>VLOOKUP($B26,[1]GDP_USD!$A$2:$AB$40,28,FALSE)</f>
        <v>303.52699999999999</v>
      </c>
      <c r="S26">
        <f>VLOOKUP($B26,[2]public!$O$2:$AM$40,12,FALSE)</f>
        <v>35.31</v>
      </c>
      <c r="T26">
        <f>VLOOKUP($B26,[2]public!$O$2:$AM$40,13,FALSE)</f>
        <v>41.35</v>
      </c>
      <c r="U26">
        <f>VLOOKUP($B26,[2]public!$O$2:$AM$40,14,FALSE)</f>
        <v>43.055999999999997</v>
      </c>
      <c r="V26">
        <f>VLOOKUP($B26,[2]public!$O$2:$AM$40,15,FALSE)</f>
        <v>45.082999999999998</v>
      </c>
      <c r="W26">
        <f>VLOOKUP($B26,[2]public!$O$2:$AM$40,16,FALSE)</f>
        <v>45.7</v>
      </c>
      <c r="X26">
        <f>VLOOKUP($B26,[2]public!$O$2:$AM$40,17,FALSE)</f>
        <v>42.713000000000001</v>
      </c>
      <c r="Y26">
        <f>VLOOKUP($B26,[2]public!$O$2:$AM$40,18,FALSE)</f>
        <v>41.543999999999997</v>
      </c>
      <c r="Z26">
        <f>VLOOKUP($B26,[2]public!$O$2:$AM$40,19,FALSE)</f>
        <v>41.215000000000003</v>
      </c>
      <c r="AA26">
        <f>VLOOKUP($B26,[2]public!$O$2:$AM$40,20,FALSE)</f>
        <v>41.241999999999997</v>
      </c>
      <c r="AB26">
        <f>VLOOKUP($B26,[2]public!$O$2:$AM$40,21,FALSE)</f>
        <v>52.811999999999998</v>
      </c>
      <c r="AC26">
        <f>VLOOKUP($B26,[2]public!$O$2:$AM$40,22,FALSE)</f>
        <v>53.664000000000001</v>
      </c>
      <c r="AD26">
        <f>VLOOKUP($B26,[2]public!$O$2:$AM$40,23,FALSE)</f>
        <v>54.466999999999999</v>
      </c>
      <c r="AE26">
        <f>VLOOKUP($B26,[2]public!$O$2:$AM$40,24,FALSE)</f>
        <v>55.473999999999997</v>
      </c>
      <c r="AG26">
        <f>VLOOKUP($B26,[3]private!$C$3:$EC$42,84,FALSE)</f>
        <v>138.69999999999999</v>
      </c>
      <c r="AH26">
        <f>VLOOKUP($B26,[3]private!$C$3:$EC$42,88,FALSE)</f>
        <v>145.9</v>
      </c>
      <c r="AI26">
        <f>VLOOKUP($B26,[3]private!$C$3:$EC$42,92,FALSE)</f>
        <v>143.19999999999999</v>
      </c>
      <c r="AJ26">
        <f>VLOOKUP($B26,[3]private!$C$3:$EC$42,96,FALSE)</f>
        <v>136.1</v>
      </c>
      <c r="AK26">
        <f>VLOOKUP($B26,[3]private!$C$3:$EC$42,100,FALSE)</f>
        <v>130.6</v>
      </c>
      <c r="AL26">
        <f>VLOOKUP($B26,[3]private!$C$3:$EC$42,104,FALSE)</f>
        <v>124.7</v>
      </c>
      <c r="AM26">
        <f>VLOOKUP($B26,[3]private!$C$3:$EC$42,108,FALSE)</f>
        <v>118.8</v>
      </c>
      <c r="AN26">
        <f>VLOOKUP($B26,[3]private!$C$3:$EC$42,112,FALSE)</f>
        <v>113.7</v>
      </c>
      <c r="AO26">
        <f>VLOOKUP($B26,[3]private!$C$3:$EC$42,116,FALSE)</f>
        <v>111.2</v>
      </c>
      <c r="AP26">
        <f>VLOOKUP($B26,[3]private!$C$3:$EC$42,120,FALSE)</f>
        <v>127.1</v>
      </c>
      <c r="AQ26">
        <f>VLOOKUP($B26,[3]private!$C$3:$EC$42,124,FALSE)</f>
        <v>124</v>
      </c>
      <c r="AR26">
        <f>VLOOKUP($B26,[3]private!$C$3:$EC$42,128,FALSE)</f>
        <v>126.2</v>
      </c>
      <c r="AS26">
        <f>VLOOKUP($B26,[3]private!$C$3:$EC$42,131,FALSE)</f>
        <v>128.30000000000001</v>
      </c>
    </row>
    <row r="27" spans="1:45">
      <c r="A27">
        <v>24</v>
      </c>
      <c r="B27" s="1" t="s">
        <v>24</v>
      </c>
      <c r="C27" t="s">
        <v>46</v>
      </c>
      <c r="D27">
        <f>VLOOKUP($B27,[3]private!$A$3:$B$42,2,FALSE)</f>
        <v>0</v>
      </c>
      <c r="E27">
        <f>VLOOKUP($B27,[1]GDP_USD!$A$2:$AB$40,16,FALSE)</f>
        <v>671.87199999999996</v>
      </c>
      <c r="F27">
        <f>VLOOKUP($B27,[1]GDP_USD!$A$2:$AB$40,17,FALSE)</f>
        <v>709.98299999999995</v>
      </c>
      <c r="G27">
        <f>VLOOKUP($B27,[1]GDP_USD!$A$2:$AB$40,18,FALSE)</f>
        <v>721.78899999999999</v>
      </c>
      <c r="H27">
        <f>VLOOKUP($B27,[1]GDP_USD!$A$2:$AB$40,19,FALSE)</f>
        <v>700.31700000000001</v>
      </c>
      <c r="I27">
        <f>VLOOKUP($B27,[1]GDP_USD!$A$2:$AB$40,20,FALSE)</f>
        <v>759.56200000000001</v>
      </c>
      <c r="J27">
        <f>VLOOKUP($B27,[1]GDP_USD!$A$2:$AB$40,21,FALSE)</f>
        <v>848.56700000000001</v>
      </c>
      <c r="K27">
        <f>VLOOKUP($B27,[1]GDP_USD!$A$2:$AB$40,22,FALSE)</f>
        <v>951.68</v>
      </c>
      <c r="L27">
        <f>VLOOKUP($B27,[1]GDP_USD!$A$2:$AB$40,23,FALSE)</f>
        <v>1035.0319999999999</v>
      </c>
      <c r="M27">
        <f>VLOOKUP($B27,[1]GDP_USD!$A$2:$AB$40,24,FALSE)</f>
        <v>1093.7439999999999</v>
      </c>
      <c r="N27">
        <f>VLOOKUP($B27,[1]GDP_USD!$A$2:$AB$40,25,FALSE)</f>
        <v>882.83399999999995</v>
      </c>
      <c r="O27">
        <f>VLOOKUP($B27,[1]GDP_USD!$A$2:$AB$40,26,FALSE)</f>
        <v>1034.146</v>
      </c>
      <c r="P27">
        <f>VLOOKUP($B27,[1]GDP_USD!$A$2:$AB$40,27,FALSE)</f>
        <v>1158.3019999999999</v>
      </c>
      <c r="Q27">
        <f>VLOOKUP($B27,[1]GDP_USD!$A$2:$AB$40,28,FALSE)</f>
        <v>1177.116</v>
      </c>
      <c r="S27">
        <f>VLOOKUP($B27,[2]public!$O$2:$AM$40,12,FALSE)</f>
        <v>42.584000000000003</v>
      </c>
      <c r="T27">
        <f>VLOOKUP($B27,[2]public!$O$2:$AM$40,13,FALSE)</f>
        <v>41.962000000000003</v>
      </c>
      <c r="U27">
        <f>VLOOKUP($B27,[2]public!$O$2:$AM$40,14,FALSE)</f>
        <v>44.656999999999996</v>
      </c>
      <c r="V27">
        <f>VLOOKUP($B27,[2]public!$O$2:$AM$40,15,FALSE)</f>
        <v>45.576000000000001</v>
      </c>
      <c r="W27">
        <f>VLOOKUP($B27,[2]public!$O$2:$AM$40,16,FALSE)</f>
        <v>41.42</v>
      </c>
      <c r="X27">
        <f>VLOOKUP($B27,[2]public!$O$2:$AM$40,17,FALSE)</f>
        <v>39.835999999999999</v>
      </c>
      <c r="Y27">
        <f>VLOOKUP($B27,[2]public!$O$2:$AM$40,18,FALSE)</f>
        <v>38.354999999999997</v>
      </c>
      <c r="Z27">
        <f>VLOOKUP($B27,[2]public!$O$2:$AM$40,19,FALSE)</f>
        <v>37.840000000000003</v>
      </c>
      <c r="AA27">
        <f>VLOOKUP($B27,[2]public!$O$2:$AM$40,20,FALSE)</f>
        <v>43.122</v>
      </c>
      <c r="AB27">
        <f>VLOOKUP($B27,[2]public!$O$2:$AM$40,21,FALSE)</f>
        <v>44.527000000000001</v>
      </c>
      <c r="AC27">
        <f>VLOOKUP($B27,[2]public!$O$2:$AM$40,22,FALSE)</f>
        <v>42.923000000000002</v>
      </c>
      <c r="AD27">
        <f>VLOOKUP($B27,[2]public!$O$2:$AM$40,23,FALSE)</f>
        <v>43.68</v>
      </c>
      <c r="AE27">
        <f>VLOOKUP($B27,[2]public!$O$2:$AM$40,24,FALSE)</f>
        <v>43.518999999999998</v>
      </c>
      <c r="AG27">
        <f>VLOOKUP($B27,[3]private!$C$3:$EC$42,84,FALSE)</f>
        <v>18.2</v>
      </c>
      <c r="AH27">
        <f>VLOOKUP($B27,[3]private!$C$3:$EC$42,88,FALSE)</f>
        <v>17.600000000000001</v>
      </c>
      <c r="AI27">
        <f>VLOOKUP($B27,[3]private!$C$3:$EC$42,92,FALSE)</f>
        <v>18.399999999999999</v>
      </c>
      <c r="AJ27">
        <f>VLOOKUP($B27,[3]private!$C$3:$EC$42,96,FALSE)</f>
        <v>18.5</v>
      </c>
      <c r="AK27">
        <f>VLOOKUP($B27,[3]private!$C$3:$EC$42,100,FALSE)</f>
        <v>18.399999999999999</v>
      </c>
      <c r="AL27">
        <f>VLOOKUP($B27,[3]private!$C$3:$EC$42,104,FALSE)</f>
        <v>19</v>
      </c>
      <c r="AM27">
        <f>VLOOKUP($B27,[3]private!$C$3:$EC$42,108,FALSE)</f>
        <v>20.2</v>
      </c>
      <c r="AN27">
        <f>VLOOKUP($B27,[3]private!$C$3:$EC$42,112,FALSE)</f>
        <v>22.8</v>
      </c>
      <c r="AO27">
        <f>VLOOKUP($B27,[3]private!$C$3:$EC$42,116,FALSE)</f>
        <v>23.6</v>
      </c>
      <c r="AP27">
        <f>VLOOKUP($B27,[3]private!$C$3:$EC$42,120,FALSE)</f>
        <v>24.4</v>
      </c>
      <c r="AQ27">
        <f>VLOOKUP($B27,[3]private!$C$3:$EC$42,124,FALSE)</f>
        <v>24.2</v>
      </c>
      <c r="AR27">
        <f>VLOOKUP($B27,[3]private!$C$3:$EC$42,128,FALSE)</f>
        <v>25.1</v>
      </c>
      <c r="AS27">
        <f>VLOOKUP($B27,[3]private!$C$3:$EC$42,131,FALSE)</f>
        <v>25</v>
      </c>
    </row>
    <row r="28" spans="1:45">
      <c r="A28">
        <v>25</v>
      </c>
      <c r="B28" s="1" t="s">
        <v>25</v>
      </c>
      <c r="C28" t="s">
        <v>48</v>
      </c>
      <c r="D28" t="str">
        <f>VLOOKUP($B28,[3]private!$A$3:$B$42,2,FALSE)</f>
        <v>ADV</v>
      </c>
      <c r="E28">
        <f>VLOOKUP($B28,[1]GDP_USD!$A$2:$AB$40,16,FALSE)</f>
        <v>386.20400000000001</v>
      </c>
      <c r="F28">
        <f>VLOOKUP($B28,[1]GDP_USD!$A$2:$AB$40,17,FALSE)</f>
        <v>400.99799999999999</v>
      </c>
      <c r="G28">
        <f>VLOOKUP($B28,[1]GDP_USD!$A$2:$AB$40,18,FALSE)</f>
        <v>439.35700000000003</v>
      </c>
      <c r="H28">
        <f>VLOOKUP($B28,[1]GDP_USD!$A$2:$AB$40,19,FALSE)</f>
        <v>539.34299999999996</v>
      </c>
      <c r="I28">
        <f>VLOOKUP($B28,[1]GDP_USD!$A$2:$AB$40,20,FALSE)</f>
        <v>610.69100000000003</v>
      </c>
      <c r="J28">
        <f>VLOOKUP($B28,[1]GDP_USD!$A$2:$AB$40,21,FALSE)</f>
        <v>639.57899999999995</v>
      </c>
      <c r="K28">
        <f>VLOOKUP($B28,[1]GDP_USD!$A$2:$AB$40,22,FALSE)</f>
        <v>678.32100000000003</v>
      </c>
      <c r="L28">
        <f>VLOOKUP($B28,[1]GDP_USD!$A$2:$AB$40,23,FALSE)</f>
        <v>783.69200000000001</v>
      </c>
      <c r="M28">
        <f>VLOOKUP($B28,[1]GDP_USD!$A$2:$AB$40,24,FALSE)</f>
        <v>874.90599999999995</v>
      </c>
      <c r="N28">
        <f>VLOOKUP($B28,[1]GDP_USD!$A$2:$AB$40,25,FALSE)</f>
        <v>798.4</v>
      </c>
      <c r="O28">
        <f>VLOOKUP($B28,[1]GDP_USD!$A$2:$AB$40,26,FALSE)</f>
        <v>781.19600000000003</v>
      </c>
      <c r="P28">
        <f>VLOOKUP($B28,[1]GDP_USD!$A$2:$AB$40,27,FALSE)</f>
        <v>837.59</v>
      </c>
      <c r="Q28">
        <f>VLOOKUP($B28,[1]GDP_USD!$A$2:$AB$40,28,FALSE)</f>
        <v>773.11599999999999</v>
      </c>
      <c r="S28">
        <f>VLOOKUP($B28,[2]public!$O$2:$AM$40,12,FALSE)</f>
        <v>53.8</v>
      </c>
      <c r="T28">
        <f>VLOOKUP($B28,[2]public!$O$2:$AM$40,13,FALSE)</f>
        <v>50.7</v>
      </c>
      <c r="U28">
        <f>VLOOKUP($B28,[2]public!$O$2:$AM$40,14,FALSE)</f>
        <v>50.5</v>
      </c>
      <c r="V28">
        <f>VLOOKUP($B28,[2]public!$O$2:$AM$40,15,FALSE)</f>
        <v>52</v>
      </c>
      <c r="W28">
        <f>VLOOKUP($B28,[2]public!$O$2:$AM$40,16,FALSE)</f>
        <v>52.4</v>
      </c>
      <c r="X28">
        <f>VLOOKUP($B28,[2]public!$O$2:$AM$40,17,FALSE)</f>
        <v>51.822000000000003</v>
      </c>
      <c r="Y28">
        <f>VLOOKUP($B28,[2]public!$O$2:$AM$40,18,FALSE)</f>
        <v>47.372999999999998</v>
      </c>
      <c r="Z28">
        <f>VLOOKUP($B28,[2]public!$O$2:$AM$40,19,FALSE)</f>
        <v>45.295000000000002</v>
      </c>
      <c r="AA28">
        <f>VLOOKUP($B28,[2]public!$O$2:$AM$40,20,FALSE)</f>
        <v>58.459000000000003</v>
      </c>
      <c r="AB28">
        <f>VLOOKUP($B28,[2]public!$O$2:$AM$40,21,FALSE)</f>
        <v>60.758000000000003</v>
      </c>
      <c r="AC28">
        <f>VLOOKUP($B28,[2]public!$O$2:$AM$40,22,FALSE)</f>
        <v>63.149000000000001</v>
      </c>
      <c r="AD28">
        <f>VLOOKUP($B28,[2]public!$O$2:$AM$40,23,FALSE)</f>
        <v>65.483999999999995</v>
      </c>
      <c r="AE28">
        <f>VLOOKUP($B28,[2]public!$O$2:$AM$40,24,FALSE)</f>
        <v>71.736000000000004</v>
      </c>
      <c r="AG28">
        <f>VLOOKUP($B28,[3]private!$C$3:$EC$42,84,FALSE)</f>
        <v>189.6</v>
      </c>
      <c r="AH28">
        <f>VLOOKUP($B28,[3]private!$C$3:$EC$42,88,FALSE)</f>
        <v>191</v>
      </c>
      <c r="AI28">
        <f>VLOOKUP($B28,[3]private!$C$3:$EC$42,92,FALSE)</f>
        <v>195.1</v>
      </c>
      <c r="AJ28">
        <f>VLOOKUP($B28,[3]private!$C$3:$EC$42,96,FALSE)</f>
        <v>201</v>
      </c>
      <c r="AK28">
        <f>VLOOKUP($B28,[3]private!$C$3:$EC$42,100,FALSE)</f>
        <v>203</v>
      </c>
      <c r="AL28">
        <f>VLOOKUP($B28,[3]private!$C$3:$EC$42,104,FALSE)</f>
        <v>209.1</v>
      </c>
      <c r="AM28">
        <f>VLOOKUP($B28,[3]private!$C$3:$EC$42,108,FALSE)</f>
        <v>211.2</v>
      </c>
      <c r="AN28">
        <f>VLOOKUP($B28,[3]private!$C$3:$EC$42,112,FALSE)</f>
        <v>209.5</v>
      </c>
      <c r="AO28">
        <f>VLOOKUP($B28,[3]private!$C$3:$EC$42,116,FALSE)</f>
        <v>209.1</v>
      </c>
      <c r="AP28">
        <f>VLOOKUP($B28,[3]private!$C$3:$EC$42,120,FALSE)</f>
        <v>223.1</v>
      </c>
      <c r="AQ28">
        <f>VLOOKUP($B28,[3]private!$C$3:$EC$42,124,FALSE)</f>
        <v>222.7</v>
      </c>
      <c r="AR28">
        <f>VLOOKUP($B28,[3]private!$C$3:$EC$42,128,FALSE)</f>
        <v>222.3</v>
      </c>
      <c r="AS28">
        <f>VLOOKUP($B28,[3]private!$C$3:$EC$42,131,FALSE)</f>
        <v>0</v>
      </c>
    </row>
    <row r="29" spans="1:45">
      <c r="A29">
        <v>26</v>
      </c>
      <c r="B29" s="1" t="s">
        <v>26</v>
      </c>
      <c r="C29" t="s">
        <v>48</v>
      </c>
      <c r="D29" t="str">
        <f>VLOOKUP($B29,[3]private!$A$3:$B$42,2,FALSE)</f>
        <v>ADV</v>
      </c>
      <c r="E29">
        <f>VLOOKUP($B29,[1]GDP_USD!$A$2:$AB$40,16,FALSE)</f>
        <v>168.28800000000001</v>
      </c>
      <c r="F29">
        <f>VLOOKUP($B29,[1]GDP_USD!$A$2:$AB$40,17,FALSE)</f>
        <v>170.92400000000001</v>
      </c>
      <c r="G29">
        <f>VLOOKUP($B29,[1]GDP_USD!$A$2:$AB$40,18,FALSE)</f>
        <v>191.928</v>
      </c>
      <c r="H29">
        <f>VLOOKUP($B29,[1]GDP_USD!$A$2:$AB$40,19,FALSE)</f>
        <v>224.88</v>
      </c>
      <c r="I29">
        <f>VLOOKUP($B29,[1]GDP_USD!$A$2:$AB$40,20,FALSE)</f>
        <v>260.029</v>
      </c>
      <c r="J29">
        <f>VLOOKUP($B29,[1]GDP_USD!$A$2:$AB$40,21,FALSE)</f>
        <v>304.06</v>
      </c>
      <c r="K29">
        <f>VLOOKUP($B29,[1]GDP_USD!$A$2:$AB$40,22,FALSE)</f>
        <v>340.04199999999997</v>
      </c>
      <c r="L29">
        <f>VLOOKUP($B29,[1]GDP_USD!$A$2:$AB$40,23,FALSE)</f>
        <v>393.48</v>
      </c>
      <c r="M29">
        <f>VLOOKUP($B29,[1]GDP_USD!$A$2:$AB$40,24,FALSE)</f>
        <v>453.88499999999999</v>
      </c>
      <c r="N29">
        <f>VLOOKUP($B29,[1]GDP_USD!$A$2:$AB$40,25,FALSE)</f>
        <v>378.84899999999999</v>
      </c>
      <c r="O29">
        <f>VLOOKUP($B29,[1]GDP_USD!$A$2:$AB$40,26,FALSE)</f>
        <v>420.94600000000003</v>
      </c>
      <c r="P29">
        <f>VLOOKUP($B29,[1]GDP_USD!$A$2:$AB$40,27,FALSE)</f>
        <v>490.661</v>
      </c>
      <c r="Q29">
        <f>VLOOKUP($B29,[1]GDP_USD!$A$2:$AB$40,28,FALSE)</f>
        <v>501.101</v>
      </c>
      <c r="S29">
        <f>VLOOKUP($B29,[2]public!$O$2:$AM$40,12,FALSE)</f>
        <v>32.610999999999997</v>
      </c>
      <c r="T29">
        <f>VLOOKUP($B29,[2]public!$O$2:$AM$40,13,FALSE)</f>
        <v>31.87</v>
      </c>
      <c r="U29">
        <f>VLOOKUP($B29,[2]public!$O$2:$AM$40,14,FALSE)</f>
        <v>39.375</v>
      </c>
      <c r="V29">
        <f>VLOOKUP($B29,[2]public!$O$2:$AM$40,15,FALSE)</f>
        <v>48.83</v>
      </c>
      <c r="W29">
        <f>VLOOKUP($B29,[2]public!$O$2:$AM$40,16,FALSE)</f>
        <v>50.707999999999998</v>
      </c>
      <c r="X29">
        <f>VLOOKUP($B29,[2]public!$O$2:$AM$40,17,FALSE)</f>
        <v>47.627000000000002</v>
      </c>
      <c r="Y29">
        <f>VLOOKUP($B29,[2]public!$O$2:$AM$40,18,FALSE)</f>
        <v>58.72</v>
      </c>
      <c r="Z29">
        <f>VLOOKUP($B29,[2]public!$O$2:$AM$40,19,FALSE)</f>
        <v>56.603999999999999</v>
      </c>
      <c r="AA29">
        <f>VLOOKUP($B29,[2]public!$O$2:$AM$40,20,FALSE)</f>
        <v>55.168999999999997</v>
      </c>
      <c r="AB29">
        <f>VLOOKUP($B29,[2]public!$O$2:$AM$40,21,FALSE)</f>
        <v>48.984999999999999</v>
      </c>
      <c r="AC29">
        <f>VLOOKUP($B29,[2]public!$O$2:$AM$40,22,FALSE)</f>
        <v>49.215000000000003</v>
      </c>
      <c r="AD29">
        <f>VLOOKUP($B29,[2]public!$O$2:$AM$40,23,FALSE)</f>
        <v>34.118000000000002</v>
      </c>
      <c r="AE29">
        <f>VLOOKUP($B29,[2]public!$O$2:$AM$40,24,FALSE)</f>
        <v>34.118000000000002</v>
      </c>
      <c r="AG29">
        <f>VLOOKUP($B29,[3]private!$C$3:$EC$42,84,FALSE)</f>
        <v>151.30000000000001</v>
      </c>
      <c r="AH29">
        <f>VLOOKUP($B29,[3]private!$C$3:$EC$42,88,FALSE)</f>
        <v>158</v>
      </c>
      <c r="AI29">
        <f>VLOOKUP($B29,[3]private!$C$3:$EC$42,92,FALSE)</f>
        <v>168.6</v>
      </c>
      <c r="AJ29">
        <f>VLOOKUP($B29,[3]private!$C$3:$EC$42,96,FALSE)</f>
        <v>170.9</v>
      </c>
      <c r="AK29">
        <f>VLOOKUP($B29,[3]private!$C$3:$EC$42,100,FALSE)</f>
        <v>174.8</v>
      </c>
      <c r="AL29">
        <f>VLOOKUP($B29,[3]private!$C$3:$EC$42,104,FALSE)</f>
        <v>173</v>
      </c>
      <c r="AM29">
        <f>VLOOKUP($B29,[3]private!$C$3:$EC$42,108,FALSE)</f>
        <v>174.8</v>
      </c>
      <c r="AN29">
        <f>VLOOKUP($B29,[3]private!$C$3:$EC$42,112,FALSE)</f>
        <v>193.2</v>
      </c>
      <c r="AO29">
        <f>VLOOKUP($B29,[3]private!$C$3:$EC$42,116,FALSE)</f>
        <v>204.4</v>
      </c>
      <c r="AP29">
        <f>VLOOKUP($B29,[3]private!$C$3:$EC$42,120,FALSE)</f>
        <v>215.5</v>
      </c>
      <c r="AQ29">
        <f>VLOOKUP($B29,[3]private!$C$3:$EC$42,124,FALSE)</f>
        <v>216.4</v>
      </c>
      <c r="AR29">
        <f>VLOOKUP($B29,[3]private!$C$3:$EC$42,128,FALSE)</f>
        <v>208.1</v>
      </c>
      <c r="AS29">
        <f>VLOOKUP($B29,[3]private!$C$3:$EC$42,131,FALSE)</f>
        <v>203</v>
      </c>
    </row>
    <row r="30" spans="1:45">
      <c r="A30">
        <v>27</v>
      </c>
      <c r="B30" s="1" t="s">
        <v>27</v>
      </c>
      <c r="C30" t="s">
        <v>48</v>
      </c>
      <c r="D30">
        <f>VLOOKUP($B30,[3]private!$A$3:$B$42,2,FALSE)</f>
        <v>0</v>
      </c>
      <c r="E30">
        <f>VLOOKUP($B30,[1]GDP_USD!$A$2:$AB$40,16,FALSE)</f>
        <v>171.26300000000001</v>
      </c>
      <c r="F30">
        <f>VLOOKUP($B30,[1]GDP_USD!$A$2:$AB$40,17,FALSE)</f>
        <v>190.42099999999999</v>
      </c>
      <c r="G30">
        <f>VLOOKUP($B30,[1]GDP_USD!$A$2:$AB$40,18,FALSE)</f>
        <v>198.20500000000001</v>
      </c>
      <c r="H30">
        <f>VLOOKUP($B30,[1]GDP_USD!$A$2:$AB$40,19,FALSE)</f>
        <v>216.81100000000001</v>
      </c>
      <c r="I30">
        <f>VLOOKUP($B30,[1]GDP_USD!$A$2:$AB$40,20,FALSE)</f>
        <v>253.02099999999999</v>
      </c>
      <c r="J30">
        <f>VLOOKUP($B30,[1]GDP_USD!$A$2:$AB$40,21,FALSE)</f>
        <v>303.976</v>
      </c>
      <c r="K30">
        <f>VLOOKUP($B30,[1]GDP_USD!$A$2:$AB$40,22,FALSE)</f>
        <v>341.67</v>
      </c>
      <c r="L30">
        <f>VLOOKUP($B30,[1]GDP_USD!$A$2:$AB$40,23,FALSE)</f>
        <v>425.32100000000003</v>
      </c>
      <c r="M30">
        <f>VLOOKUP($B30,[1]GDP_USD!$A$2:$AB$40,24,FALSE)</f>
        <v>529.43200000000002</v>
      </c>
      <c r="N30">
        <f>VLOOKUP($B30,[1]GDP_USD!$A$2:$AB$40,25,FALSE)</f>
        <v>430.88600000000002</v>
      </c>
      <c r="O30">
        <f>VLOOKUP($B30,[1]GDP_USD!$A$2:$AB$40,26,FALSE)</f>
        <v>469.79899999999998</v>
      </c>
      <c r="P30">
        <f>VLOOKUP($B30,[1]GDP_USD!$A$2:$AB$40,27,FALSE)</f>
        <v>514.01900000000001</v>
      </c>
      <c r="Q30">
        <f>VLOOKUP($B30,[1]GDP_USD!$A$2:$AB$40,28,FALSE)</f>
        <v>487.67399999999998</v>
      </c>
      <c r="S30">
        <f>VLOOKUP($B30,[2]public!$O$2:$AM$40,12,FALSE)</f>
        <v>36.786999999999999</v>
      </c>
      <c r="T30">
        <f>VLOOKUP($B30,[2]public!$O$2:$AM$40,13,FALSE)</f>
        <v>37.561999999999998</v>
      </c>
      <c r="U30">
        <f>VLOOKUP($B30,[2]public!$O$2:$AM$40,14,FALSE)</f>
        <v>42.16</v>
      </c>
      <c r="V30">
        <f>VLOOKUP($B30,[2]public!$O$2:$AM$40,15,FALSE)</f>
        <v>47.052999999999997</v>
      </c>
      <c r="W30">
        <f>VLOOKUP($B30,[2]public!$O$2:$AM$40,16,FALSE)</f>
        <v>45.686</v>
      </c>
      <c r="X30">
        <f>VLOOKUP($B30,[2]public!$O$2:$AM$40,17,FALSE)</f>
        <v>47.088000000000001</v>
      </c>
      <c r="Y30">
        <f>VLOOKUP($B30,[2]public!$O$2:$AM$40,18,FALSE)</f>
        <v>47.738</v>
      </c>
      <c r="Z30">
        <f>VLOOKUP($B30,[2]public!$O$2:$AM$40,19,FALSE)</f>
        <v>44.985999999999997</v>
      </c>
      <c r="AA30">
        <f>VLOOKUP($B30,[2]public!$O$2:$AM$40,20,FALSE)</f>
        <v>47.106000000000002</v>
      </c>
      <c r="AB30">
        <f>VLOOKUP($B30,[2]public!$O$2:$AM$40,21,FALSE)</f>
        <v>50.88</v>
      </c>
      <c r="AC30">
        <f>VLOOKUP($B30,[2]public!$O$2:$AM$40,22,FALSE)</f>
        <v>54.838000000000001</v>
      </c>
      <c r="AD30">
        <f>VLOOKUP($B30,[2]public!$O$2:$AM$40,23,FALSE)</f>
        <v>56.398000000000003</v>
      </c>
      <c r="AE30">
        <f>VLOOKUP($B30,[2]public!$O$2:$AM$40,24,FALSE)</f>
        <v>55.165999999999997</v>
      </c>
      <c r="AG30">
        <f>VLOOKUP($B30,[3]private!$C$3:$EC$42,84,FALSE)</f>
        <v>39.700000000000003</v>
      </c>
      <c r="AH30">
        <f>VLOOKUP($B30,[3]private!$C$3:$EC$42,88,FALSE)</f>
        <v>42.4</v>
      </c>
      <c r="AI30">
        <f>VLOOKUP($B30,[3]private!$C$3:$EC$42,92,FALSE)</f>
        <v>49.2</v>
      </c>
      <c r="AJ30">
        <f>VLOOKUP($B30,[3]private!$C$3:$EC$42,96,FALSE)</f>
        <v>48</v>
      </c>
      <c r="AK30">
        <f>VLOOKUP($B30,[3]private!$C$3:$EC$42,100,FALSE)</f>
        <v>42.6</v>
      </c>
      <c r="AL30">
        <f>VLOOKUP($B30,[3]private!$C$3:$EC$42,104,FALSE)</f>
        <v>44.1</v>
      </c>
      <c r="AM30">
        <f>VLOOKUP($B30,[3]private!$C$3:$EC$42,108,FALSE)</f>
        <v>51.8</v>
      </c>
      <c r="AN30">
        <f>VLOOKUP($B30,[3]private!$C$3:$EC$42,112,FALSE)</f>
        <v>58</v>
      </c>
      <c r="AO30">
        <f>VLOOKUP($B30,[3]private!$C$3:$EC$42,116,FALSE)</f>
        <v>71</v>
      </c>
      <c r="AP30">
        <f>VLOOKUP($B30,[3]private!$C$3:$EC$42,120,FALSE)</f>
        <v>71.400000000000006</v>
      </c>
      <c r="AQ30">
        <f>VLOOKUP($B30,[3]private!$C$3:$EC$42,124,FALSE)</f>
        <v>73.900000000000006</v>
      </c>
      <c r="AR30">
        <f>VLOOKUP($B30,[3]private!$C$3:$EC$42,128,FALSE)</f>
        <v>79.099999999999994</v>
      </c>
      <c r="AS30">
        <f>VLOOKUP($B30,[3]private!$C$3:$EC$42,131,FALSE)</f>
        <v>77.599999999999994</v>
      </c>
    </row>
    <row r="31" spans="1:45">
      <c r="A31">
        <v>28</v>
      </c>
      <c r="B31" s="1" t="s">
        <v>28</v>
      </c>
      <c r="C31" t="s">
        <v>48</v>
      </c>
      <c r="D31" t="str">
        <f>VLOOKUP($B31,[3]private!$A$3:$B$42,2,FALSE)</f>
        <v>ADV</v>
      </c>
      <c r="E31">
        <f>VLOOKUP($B31,[1]GDP_USD!$A$2:$AB$40,16,FALSE)</f>
        <v>117.64400000000001</v>
      </c>
      <c r="F31">
        <f>VLOOKUP($B31,[1]GDP_USD!$A$2:$AB$40,17,FALSE)</f>
        <v>120.435</v>
      </c>
      <c r="G31">
        <f>VLOOKUP($B31,[1]GDP_USD!$A$2:$AB$40,18,FALSE)</f>
        <v>132.75399999999999</v>
      </c>
      <c r="H31">
        <f>VLOOKUP($B31,[1]GDP_USD!$A$2:$AB$40,19,FALSE)</f>
        <v>162.24199999999999</v>
      </c>
      <c r="I31">
        <f>VLOOKUP($B31,[1]GDP_USD!$A$2:$AB$40,20,FALSE)</f>
        <v>185.64099999999999</v>
      </c>
      <c r="J31">
        <f>VLOOKUP($B31,[1]GDP_USD!$A$2:$AB$40,21,FALSE)</f>
        <v>192.18100000000001</v>
      </c>
      <c r="K31">
        <f>VLOOKUP($B31,[1]GDP_USD!$A$2:$AB$40,22,FALSE)</f>
        <v>201.97800000000001</v>
      </c>
      <c r="L31">
        <f>VLOOKUP($B31,[1]GDP_USD!$A$2:$AB$40,23,FALSE)</f>
        <v>232.07499999999999</v>
      </c>
      <c r="M31">
        <f>VLOOKUP($B31,[1]GDP_USD!$A$2:$AB$40,24,FALSE)</f>
        <v>253.11</v>
      </c>
      <c r="N31">
        <f>VLOOKUP($B31,[1]GDP_USD!$A$2:$AB$40,25,FALSE)</f>
        <v>234.691</v>
      </c>
      <c r="O31">
        <f>VLOOKUP($B31,[1]GDP_USD!$A$2:$AB$40,26,FALSE)</f>
        <v>229.333</v>
      </c>
      <c r="P31">
        <f>VLOOKUP($B31,[1]GDP_USD!$A$2:$AB$40,27,FALSE)</f>
        <v>237.98599999999999</v>
      </c>
      <c r="Q31">
        <f>VLOOKUP($B31,[1]GDP_USD!$A$2:$AB$40,28,FALSE)</f>
        <v>212.72</v>
      </c>
      <c r="S31">
        <f>VLOOKUP($B31,[2]public!$O$2:$AM$40,12,FALSE)</f>
        <v>48.359000000000002</v>
      </c>
      <c r="T31">
        <f>VLOOKUP($B31,[2]public!$O$2:$AM$40,13,FALSE)</f>
        <v>51.067999999999998</v>
      </c>
      <c r="U31">
        <f>VLOOKUP($B31,[2]public!$O$2:$AM$40,14,FALSE)</f>
        <v>53.68</v>
      </c>
      <c r="V31">
        <f>VLOOKUP($B31,[2]public!$O$2:$AM$40,15,FALSE)</f>
        <v>55.7</v>
      </c>
      <c r="W31">
        <f>VLOOKUP($B31,[2]public!$O$2:$AM$40,16,FALSE)</f>
        <v>57.459000000000003</v>
      </c>
      <c r="X31">
        <f>VLOOKUP($B31,[2]public!$O$2:$AM$40,17,FALSE)</f>
        <v>62.533000000000001</v>
      </c>
      <c r="Y31">
        <f>VLOOKUP($B31,[2]public!$O$2:$AM$40,18,FALSE)</f>
        <v>63.685000000000002</v>
      </c>
      <c r="Z31">
        <f>VLOOKUP($B31,[2]public!$O$2:$AM$40,19,FALSE)</f>
        <v>68.266000000000005</v>
      </c>
      <c r="AA31">
        <f>VLOOKUP($B31,[2]public!$O$2:$AM$40,20,FALSE)</f>
        <v>71.581999999999994</v>
      </c>
      <c r="AB31">
        <f>VLOOKUP($B31,[2]public!$O$2:$AM$40,21,FALSE)</f>
        <v>83.051000000000002</v>
      </c>
      <c r="AC31">
        <f>VLOOKUP($B31,[2]public!$O$2:$AM$40,22,FALSE)</f>
        <v>93.230999999999995</v>
      </c>
      <c r="AD31">
        <f>VLOOKUP($B31,[2]public!$O$2:$AM$40,23,FALSE)</f>
        <v>107.986</v>
      </c>
      <c r="AE31">
        <f>VLOOKUP($B31,[2]public!$O$2:$AM$40,24,FALSE)</f>
        <v>122.985</v>
      </c>
      <c r="AG31">
        <f>VLOOKUP($B31,[3]private!$C$3:$EC$42,84,FALSE)</f>
        <v>170.7</v>
      </c>
      <c r="AH31">
        <f>VLOOKUP($B31,[3]private!$C$3:$EC$42,88,FALSE)</f>
        <v>184</v>
      </c>
      <c r="AI31">
        <f>VLOOKUP($B31,[3]private!$C$3:$EC$42,92,FALSE)</f>
        <v>187.9</v>
      </c>
      <c r="AJ31">
        <f>VLOOKUP($B31,[3]private!$C$3:$EC$42,96,FALSE)</f>
        <v>192.6</v>
      </c>
      <c r="AK31">
        <f>VLOOKUP($B31,[3]private!$C$3:$EC$42,100,FALSE)</f>
        <v>193.1</v>
      </c>
      <c r="AL31">
        <f>VLOOKUP($B31,[3]private!$C$3:$EC$42,104,FALSE)</f>
        <v>200.2</v>
      </c>
      <c r="AM31">
        <f>VLOOKUP($B31,[3]private!$C$3:$EC$42,108,FALSE)</f>
        <v>209.2</v>
      </c>
      <c r="AN31">
        <f>VLOOKUP($B31,[3]private!$C$3:$EC$42,112,FALSE)</f>
        <v>222.9</v>
      </c>
      <c r="AO31">
        <f>VLOOKUP($B31,[3]private!$C$3:$EC$42,116,FALSE)</f>
        <v>240.3</v>
      </c>
      <c r="AP31">
        <f>VLOOKUP($B31,[3]private!$C$3:$EC$42,120,FALSE)</f>
        <v>252.3</v>
      </c>
      <c r="AQ31">
        <f>VLOOKUP($B31,[3]private!$C$3:$EC$42,124,FALSE)</f>
        <v>249.7</v>
      </c>
      <c r="AR31">
        <f>VLOOKUP($B31,[3]private!$C$3:$EC$42,128,FALSE)</f>
        <v>249.3</v>
      </c>
      <c r="AS31">
        <f>VLOOKUP($B31,[3]private!$C$3:$EC$42,131,FALSE)</f>
        <v>252.7</v>
      </c>
    </row>
    <row r="32" spans="1:45">
      <c r="A32">
        <v>29</v>
      </c>
      <c r="B32" s="1" t="s">
        <v>29</v>
      </c>
      <c r="C32" t="s">
        <v>47</v>
      </c>
      <c r="D32">
        <f>VLOOKUP($B32,[3]private!$A$3:$B$42,2,FALSE)</f>
        <v>0</v>
      </c>
      <c r="E32">
        <f>VLOOKUP($B32,[1]GDP_USD!$A$2:$AB$40,16,FALSE)</f>
        <v>259.71600000000001</v>
      </c>
      <c r="F32">
        <f>VLOOKUP($B32,[1]GDP_USD!$A$2:$AB$40,17,FALSE)</f>
        <v>306.61799999999999</v>
      </c>
      <c r="G32">
        <f>VLOOKUP($B32,[1]GDP_USD!$A$2:$AB$40,18,FALSE)</f>
        <v>345.12700000000001</v>
      </c>
      <c r="H32">
        <f>VLOOKUP($B32,[1]GDP_USD!$A$2:$AB$40,19,FALSE)</f>
        <v>430.346</v>
      </c>
      <c r="I32">
        <f>VLOOKUP($B32,[1]GDP_USD!$A$2:$AB$40,20,FALSE)</f>
        <v>590.94000000000005</v>
      </c>
      <c r="J32">
        <f>VLOOKUP($B32,[1]GDP_USD!$A$2:$AB$40,21,FALSE)</f>
        <v>764.01700000000005</v>
      </c>
      <c r="K32">
        <f>VLOOKUP($B32,[1]GDP_USD!$A$2:$AB$40,22,FALSE)</f>
        <v>989.93200000000002</v>
      </c>
      <c r="L32">
        <f>VLOOKUP($B32,[1]GDP_USD!$A$2:$AB$40,23,FALSE)</f>
        <v>1299.703</v>
      </c>
      <c r="M32">
        <f>VLOOKUP($B32,[1]GDP_USD!$A$2:$AB$40,24,FALSE)</f>
        <v>1660.846</v>
      </c>
      <c r="N32">
        <f>VLOOKUP($B32,[1]GDP_USD!$A$2:$AB$40,25,FALSE)</f>
        <v>1222.645</v>
      </c>
      <c r="O32">
        <f>VLOOKUP($B32,[1]GDP_USD!$A$2:$AB$40,26,FALSE)</f>
        <v>1525.3530000000001</v>
      </c>
      <c r="P32">
        <f>VLOOKUP($B32,[1]GDP_USD!$A$2:$AB$40,27,FALSE)</f>
        <v>1899.056</v>
      </c>
      <c r="Q32">
        <f>VLOOKUP($B32,[1]GDP_USD!$A$2:$AB$40,28,FALSE)</f>
        <v>2021.96</v>
      </c>
      <c r="S32">
        <f>VLOOKUP($B32,[2]public!$O$2:$AM$40,12,FALSE)</f>
        <v>59.859000000000002</v>
      </c>
      <c r="T32">
        <f>VLOOKUP($B32,[2]public!$O$2:$AM$40,13,FALSE)</f>
        <v>47.613</v>
      </c>
      <c r="U32">
        <f>VLOOKUP($B32,[2]public!$O$2:$AM$40,14,FALSE)</f>
        <v>40.305</v>
      </c>
      <c r="V32">
        <f>VLOOKUP($B32,[2]public!$O$2:$AM$40,15,FALSE)</f>
        <v>30.359000000000002</v>
      </c>
      <c r="W32">
        <f>VLOOKUP($B32,[2]public!$O$2:$AM$40,16,FALSE)</f>
        <v>22.315999999999999</v>
      </c>
      <c r="X32">
        <f>VLOOKUP($B32,[2]public!$O$2:$AM$40,17,FALSE)</f>
        <v>14.24</v>
      </c>
      <c r="Y32">
        <f>VLOOKUP($B32,[2]public!$O$2:$AM$40,18,FALSE)</f>
        <v>9.048</v>
      </c>
      <c r="Z32">
        <f>VLOOKUP($B32,[2]public!$O$2:$AM$40,19,FALSE)</f>
        <v>8.5109999999999992</v>
      </c>
      <c r="AA32">
        <f>VLOOKUP($B32,[2]public!$O$2:$AM$40,20,FALSE)</f>
        <v>7.8760000000000003</v>
      </c>
      <c r="AB32">
        <f>VLOOKUP($B32,[2]public!$O$2:$AM$40,21,FALSE)</f>
        <v>10.957000000000001</v>
      </c>
      <c r="AC32">
        <f>VLOOKUP($B32,[2]public!$O$2:$AM$40,22,FALSE)</f>
        <v>11.036</v>
      </c>
      <c r="AD32">
        <f>VLOOKUP($B32,[2]public!$O$2:$AM$40,23,FALSE)</f>
        <v>11.676</v>
      </c>
      <c r="AE32">
        <f>VLOOKUP($B32,[2]public!$O$2:$AM$40,24,FALSE)</f>
        <v>10.877000000000001</v>
      </c>
      <c r="AG32">
        <f>VLOOKUP($B32,[3]private!$C$3:$EC$42,84,FALSE)</f>
        <v>18.399999999999999</v>
      </c>
      <c r="AH32">
        <f>VLOOKUP($B32,[3]private!$C$3:$EC$42,88,FALSE)</f>
        <v>21.2</v>
      </c>
      <c r="AI32">
        <f>VLOOKUP($B32,[3]private!$C$3:$EC$42,92,FALSE)</f>
        <v>22.8</v>
      </c>
      <c r="AJ32">
        <f>VLOOKUP($B32,[3]private!$C$3:$EC$42,96,FALSE)</f>
        <v>26</v>
      </c>
      <c r="AK32">
        <f>VLOOKUP($B32,[3]private!$C$3:$EC$42,100,FALSE)</f>
        <v>29.2</v>
      </c>
      <c r="AL32">
        <f>VLOOKUP($B32,[3]private!$C$3:$EC$42,104,FALSE)</f>
        <v>39.9</v>
      </c>
      <c r="AM32">
        <f>VLOOKUP($B32,[3]private!$C$3:$EC$42,108,FALSE)</f>
        <v>43.1</v>
      </c>
      <c r="AN32">
        <f>VLOOKUP($B32,[3]private!$C$3:$EC$42,112,FALSE)</f>
        <v>53.4</v>
      </c>
      <c r="AO32">
        <f>VLOOKUP($B32,[3]private!$C$3:$EC$42,116,FALSE)</f>
        <v>58.7</v>
      </c>
      <c r="AP32">
        <f>VLOOKUP($B32,[3]private!$C$3:$EC$42,120,FALSE)</f>
        <v>63</v>
      </c>
      <c r="AQ32">
        <f>VLOOKUP($B32,[3]private!$C$3:$EC$42,124,FALSE)</f>
        <v>56.5</v>
      </c>
      <c r="AR32">
        <f>VLOOKUP($B32,[3]private!$C$3:$EC$42,128,FALSE)</f>
        <v>57.2</v>
      </c>
      <c r="AS32">
        <f>VLOOKUP($B32,[3]private!$C$3:$EC$42,131,FALSE)</f>
        <v>0</v>
      </c>
    </row>
    <row r="33" spans="1:45">
      <c r="A33">
        <v>30</v>
      </c>
      <c r="B33" s="1" t="s">
        <v>30</v>
      </c>
      <c r="C33" t="s">
        <v>47</v>
      </c>
      <c r="D33">
        <f>VLOOKUP($B33,[3]private!$A$3:$B$42,2,FALSE)</f>
        <v>0</v>
      </c>
      <c r="E33">
        <f>VLOOKUP($B33,[1]GDP_USD!$A$2:$AB$40,16,FALSE)</f>
        <v>194.80699999999999</v>
      </c>
      <c r="F33">
        <f>VLOOKUP($B33,[1]GDP_USD!$A$2:$AB$40,17,FALSE)</f>
        <v>189.36199999999999</v>
      </c>
      <c r="G33">
        <f>VLOOKUP($B33,[1]GDP_USD!$A$2:$AB$40,18,FALSE)</f>
        <v>194.87799999999999</v>
      </c>
      <c r="H33">
        <f>VLOOKUP($B33,[1]GDP_USD!$A$2:$AB$40,19,FALSE)</f>
        <v>221.47</v>
      </c>
      <c r="I33">
        <f>VLOOKUP($B33,[1]GDP_USD!$A$2:$AB$40,20,FALSE)</f>
        <v>258.74200000000002</v>
      </c>
      <c r="J33">
        <f>VLOOKUP($B33,[1]GDP_USD!$A$2:$AB$40,21,FALSE)</f>
        <v>328.46100000000001</v>
      </c>
      <c r="K33">
        <f>VLOOKUP($B33,[1]GDP_USD!$A$2:$AB$40,22,FALSE)</f>
        <v>376.9</v>
      </c>
      <c r="L33">
        <f>VLOOKUP($B33,[1]GDP_USD!$A$2:$AB$40,23,FALSE)</f>
        <v>415.96499999999997</v>
      </c>
      <c r="M33">
        <f>VLOOKUP($B33,[1]GDP_USD!$A$2:$AB$40,24,FALSE)</f>
        <v>519.79700000000003</v>
      </c>
      <c r="N33">
        <f>VLOOKUP($B33,[1]GDP_USD!$A$2:$AB$40,25,FALSE)</f>
        <v>429.09800000000001</v>
      </c>
      <c r="O33">
        <f>VLOOKUP($B33,[1]GDP_USD!$A$2:$AB$40,26,FALSE)</f>
        <v>526.81100000000004</v>
      </c>
      <c r="P33">
        <f>VLOOKUP($B33,[1]GDP_USD!$A$2:$AB$40,27,FALSE)</f>
        <v>669.50699999999995</v>
      </c>
      <c r="Q33">
        <f>VLOOKUP($B33,[1]GDP_USD!$A$2:$AB$40,28,FALSE)</f>
        <v>727.30700000000002</v>
      </c>
      <c r="S33">
        <f>VLOOKUP($B33,[2]public!$O$2:$AM$40,12,FALSE)</f>
        <v>84.346000000000004</v>
      </c>
      <c r="T33">
        <f>VLOOKUP($B33,[2]public!$O$2:$AM$40,13,FALSE)</f>
        <v>90.578000000000003</v>
      </c>
      <c r="U33">
        <f>VLOOKUP($B33,[2]public!$O$2:$AM$40,14,FALSE)</f>
        <v>93.745000000000005</v>
      </c>
      <c r="V33">
        <f>VLOOKUP($B33,[2]public!$O$2:$AM$40,15,FALSE)</f>
        <v>79.478999999999999</v>
      </c>
      <c r="W33">
        <f>VLOOKUP($B33,[2]public!$O$2:$AM$40,16,FALSE)</f>
        <v>62.927999999999997</v>
      </c>
      <c r="X33">
        <f>VLOOKUP($B33,[2]public!$O$2:$AM$40,17,FALSE)</f>
        <v>37.341999999999999</v>
      </c>
      <c r="Y33">
        <f>VLOOKUP($B33,[2]public!$O$2:$AM$40,18,FALSE)</f>
        <v>25.831</v>
      </c>
      <c r="Z33">
        <f>VLOOKUP($B33,[2]public!$O$2:$AM$40,19,FALSE)</f>
        <v>17.114999999999998</v>
      </c>
      <c r="AA33">
        <f>VLOOKUP($B33,[2]public!$O$2:$AM$40,20,FALSE)</f>
        <v>12.055999999999999</v>
      </c>
      <c r="AB33">
        <f>VLOOKUP($B33,[2]public!$O$2:$AM$40,21,FALSE)</f>
        <v>13.989000000000001</v>
      </c>
      <c r="AC33">
        <f>VLOOKUP($B33,[2]public!$O$2:$AM$40,22,FALSE)</f>
        <v>8.4529999999999994</v>
      </c>
      <c r="AD33">
        <f>VLOOKUP($B33,[2]public!$O$2:$AM$40,23,FALSE)</f>
        <v>5.3970000000000002</v>
      </c>
      <c r="AE33">
        <f>VLOOKUP($B33,[2]public!$O$2:$AM$40,24,FALSE)</f>
        <v>3.6219999999999999</v>
      </c>
      <c r="AG33">
        <f>VLOOKUP($B33,[3]private!$C$3:$EC$42,84,FALSE)</f>
        <v>30</v>
      </c>
      <c r="AH33">
        <f>VLOOKUP($B33,[3]private!$C$3:$EC$42,88,FALSE)</f>
        <v>32.799999999999997</v>
      </c>
      <c r="AI33">
        <f>VLOOKUP($B33,[3]private!$C$3:$EC$42,92,FALSE)</f>
        <v>33.6</v>
      </c>
      <c r="AJ33">
        <f>VLOOKUP($B33,[3]private!$C$3:$EC$42,96,FALSE)</f>
        <v>33.200000000000003</v>
      </c>
      <c r="AK33">
        <f>VLOOKUP($B33,[3]private!$C$3:$EC$42,100,FALSE)</f>
        <v>38.5</v>
      </c>
      <c r="AL33">
        <f>VLOOKUP($B33,[3]private!$C$3:$EC$42,104,FALSE)</f>
        <v>41.2</v>
      </c>
      <c r="AM33">
        <f>VLOOKUP($B33,[3]private!$C$3:$EC$42,108,FALSE)</f>
        <v>40</v>
      </c>
      <c r="AN33">
        <f>VLOOKUP($B33,[3]private!$C$3:$EC$42,112,FALSE)</f>
        <v>46</v>
      </c>
      <c r="AO33">
        <f>VLOOKUP($B33,[3]private!$C$3:$EC$42,116,FALSE)</f>
        <v>45.9</v>
      </c>
      <c r="AP33">
        <f>VLOOKUP($B33,[3]private!$C$3:$EC$42,120,FALSE)</f>
        <v>53.6</v>
      </c>
      <c r="AQ33">
        <f>VLOOKUP($B33,[3]private!$C$3:$EC$42,124,FALSE)</f>
        <v>46.2</v>
      </c>
      <c r="AR33">
        <f>VLOOKUP($B33,[3]private!$C$3:$EC$42,128,FALSE)</f>
        <v>38.9</v>
      </c>
      <c r="AS33">
        <f>VLOOKUP($B33,[3]private!$C$3:$EC$42,131,FALSE)</f>
        <v>38.299999999999997</v>
      </c>
    </row>
    <row r="34" spans="1:45">
      <c r="A34">
        <v>31</v>
      </c>
      <c r="B34" s="1" t="s">
        <v>31</v>
      </c>
      <c r="C34" t="s">
        <v>47</v>
      </c>
      <c r="D34">
        <f>VLOOKUP($B34,[3]private!$A$3:$B$42,2,FALSE)</f>
        <v>0</v>
      </c>
      <c r="E34">
        <f>VLOOKUP($B34,[1]GDP_USD!$A$2:$AB$40,16,FALSE)</f>
        <v>94.308000000000007</v>
      </c>
      <c r="F34">
        <f>VLOOKUP($B34,[1]GDP_USD!$A$2:$AB$40,17,FALSE)</f>
        <v>87.700999999999993</v>
      </c>
      <c r="G34">
        <f>VLOOKUP($B34,[1]GDP_USD!$A$2:$AB$40,18,FALSE)</f>
        <v>90.64</v>
      </c>
      <c r="H34">
        <f>VLOOKUP($B34,[1]GDP_USD!$A$2:$AB$40,19,FALSE)</f>
        <v>95.956999999999994</v>
      </c>
      <c r="I34">
        <f>VLOOKUP($B34,[1]GDP_USD!$A$2:$AB$40,20,FALSE)</f>
        <v>112.697</v>
      </c>
      <c r="J34">
        <f>VLOOKUP($B34,[1]GDP_USD!$A$2:$AB$40,21,FALSE)</f>
        <v>125.429</v>
      </c>
      <c r="K34">
        <f>VLOOKUP($B34,[1]GDP_USD!$A$2:$AB$40,22,FALSE)</f>
        <v>145.637</v>
      </c>
      <c r="L34">
        <f>VLOOKUP($B34,[1]GDP_USD!$A$2:$AB$40,23,FALSE)</f>
        <v>177.86600000000001</v>
      </c>
      <c r="M34">
        <f>VLOOKUP($B34,[1]GDP_USD!$A$2:$AB$40,24,FALSE)</f>
        <v>190.59</v>
      </c>
      <c r="N34">
        <f>VLOOKUP($B34,[1]GDP_USD!$A$2:$AB$40,25,FALSE)</f>
        <v>188.83</v>
      </c>
      <c r="O34">
        <f>VLOOKUP($B34,[1]GDP_USD!$A$2:$AB$40,26,FALSE)</f>
        <v>231.697</v>
      </c>
      <c r="P34">
        <f>VLOOKUP($B34,[1]GDP_USD!$A$2:$AB$40,27,FALSE)</f>
        <v>265.62200000000001</v>
      </c>
      <c r="Q34">
        <f>VLOOKUP($B34,[1]GDP_USD!$A$2:$AB$40,28,FALSE)</f>
        <v>276.52</v>
      </c>
      <c r="S34">
        <f>VLOOKUP($B34,[2]public!$O$2:$AM$40,12,FALSE)</f>
        <v>81.177999999999997</v>
      </c>
      <c r="T34">
        <f>VLOOKUP($B34,[2]public!$O$2:$AM$40,13,FALSE)</f>
        <v>95.38</v>
      </c>
      <c r="U34">
        <f>VLOOKUP($B34,[2]public!$O$2:$AM$40,14,FALSE)</f>
        <v>95.513999999999996</v>
      </c>
      <c r="V34">
        <f>VLOOKUP($B34,[2]public!$O$2:$AM$40,15,FALSE)</f>
        <v>98.739000000000004</v>
      </c>
      <c r="W34">
        <f>VLOOKUP($B34,[2]public!$O$2:$AM$40,16,FALSE)</f>
        <v>96.031000000000006</v>
      </c>
      <c r="X34">
        <f>VLOOKUP($B34,[2]public!$O$2:$AM$40,17,FALSE)</f>
        <v>93.477000000000004</v>
      </c>
      <c r="Y34">
        <f>VLOOKUP($B34,[2]public!$O$2:$AM$40,18,FALSE)</f>
        <v>86.39</v>
      </c>
      <c r="Z34">
        <f>VLOOKUP($B34,[2]public!$O$2:$AM$40,19,FALSE)</f>
        <v>85.622</v>
      </c>
      <c r="AA34">
        <f>VLOOKUP($B34,[2]public!$O$2:$AM$40,20,FALSE)</f>
        <v>96.277000000000001</v>
      </c>
      <c r="AB34">
        <f>VLOOKUP($B34,[2]public!$O$2:$AM$40,21,FALSE)</f>
        <v>101.49</v>
      </c>
      <c r="AC34">
        <f>VLOOKUP($B34,[2]public!$O$2:$AM$40,22,FALSE)</f>
        <v>99.326999999999998</v>
      </c>
      <c r="AD34">
        <f>VLOOKUP($B34,[2]public!$O$2:$AM$40,23,FALSE)</f>
        <v>105.175</v>
      </c>
      <c r="AE34">
        <f>VLOOKUP($B34,[2]public!$O$2:$AM$40,24,FALSE)</f>
        <v>111.017</v>
      </c>
      <c r="AG34">
        <f>VLOOKUP($B34,[3]private!$C$3:$EC$42,84,FALSE)</f>
        <v>104.7</v>
      </c>
      <c r="AH34">
        <f>VLOOKUP($B34,[3]private!$C$3:$EC$42,88,FALSE)</f>
        <v>115.4</v>
      </c>
      <c r="AI34">
        <f>VLOOKUP($B34,[3]private!$C$3:$EC$42,92,FALSE)</f>
        <v>111.5</v>
      </c>
      <c r="AJ34">
        <f>VLOOKUP($B34,[3]private!$C$3:$EC$42,96,FALSE)</f>
        <v>114.2</v>
      </c>
      <c r="AK34">
        <f>VLOOKUP($B34,[3]private!$C$3:$EC$42,100,FALSE)</f>
        <v>102.3</v>
      </c>
      <c r="AL34">
        <f>VLOOKUP($B34,[3]private!$C$3:$EC$42,104,FALSE)</f>
        <v>99.7</v>
      </c>
      <c r="AM34">
        <f>VLOOKUP($B34,[3]private!$C$3:$EC$42,108,FALSE)</f>
        <v>94</v>
      </c>
      <c r="AN34">
        <f>VLOOKUP($B34,[3]private!$C$3:$EC$42,112,FALSE)</f>
        <v>98.4</v>
      </c>
      <c r="AO34">
        <f>VLOOKUP($B34,[3]private!$C$3:$EC$42,116,FALSE)</f>
        <v>112.1</v>
      </c>
      <c r="AP34">
        <f>VLOOKUP($B34,[3]private!$C$3:$EC$42,120,FALSE)</f>
        <v>114.1</v>
      </c>
      <c r="AQ34">
        <f>VLOOKUP($B34,[3]private!$C$3:$EC$42,124,FALSE)</f>
        <v>107.6</v>
      </c>
      <c r="AR34">
        <f>VLOOKUP($B34,[3]private!$C$3:$EC$42,128,FALSE)</f>
        <v>117.6</v>
      </c>
      <c r="AS34">
        <f>VLOOKUP($B34,[3]private!$C$3:$EC$42,131,FALSE)</f>
        <v>124</v>
      </c>
    </row>
    <row r="35" spans="1:45">
      <c r="A35">
        <v>32</v>
      </c>
      <c r="B35" s="1" t="s">
        <v>32</v>
      </c>
      <c r="C35" t="s">
        <v>48</v>
      </c>
      <c r="D35">
        <f>VLOOKUP($B35,[3]private!$A$3:$B$42,2,FALSE)</f>
        <v>0</v>
      </c>
      <c r="E35">
        <f>VLOOKUP($B35,[1]GDP_USD!$A$2:$AB$40,16,FALSE)</f>
        <v>132.96700000000001</v>
      </c>
      <c r="F35">
        <f>VLOOKUP($B35,[1]GDP_USD!$A$2:$AB$40,17,FALSE)</f>
        <v>118.56399999999999</v>
      </c>
      <c r="G35">
        <f>VLOOKUP($B35,[1]GDP_USD!$A$2:$AB$40,18,FALSE)</f>
        <v>111.357</v>
      </c>
      <c r="H35">
        <f>VLOOKUP($B35,[1]GDP_USD!$A$2:$AB$40,19,FALSE)</f>
        <v>168.21700000000001</v>
      </c>
      <c r="I35">
        <f>VLOOKUP($B35,[1]GDP_USD!$A$2:$AB$40,20,FALSE)</f>
        <v>219.41900000000001</v>
      </c>
      <c r="J35">
        <f>VLOOKUP($B35,[1]GDP_USD!$A$2:$AB$40,21,FALSE)</f>
        <v>246.95099999999999</v>
      </c>
      <c r="K35">
        <f>VLOOKUP($B35,[1]GDP_USD!$A$2:$AB$40,22,FALSE)</f>
        <v>261.17599999999999</v>
      </c>
      <c r="L35">
        <f>VLOOKUP($B35,[1]GDP_USD!$A$2:$AB$40,23,FALSE)</f>
        <v>285.80500000000001</v>
      </c>
      <c r="M35">
        <f>VLOOKUP($B35,[1]GDP_USD!$A$2:$AB$40,24,FALSE)</f>
        <v>273.45299999999997</v>
      </c>
      <c r="N35">
        <f>VLOOKUP($B35,[1]GDP_USD!$A$2:$AB$40,25,FALSE)</f>
        <v>285.21699999999998</v>
      </c>
      <c r="O35">
        <f>VLOOKUP($B35,[1]GDP_USD!$A$2:$AB$40,26,FALSE)</f>
        <v>363.19799999999998</v>
      </c>
      <c r="P35">
        <f>VLOOKUP($B35,[1]GDP_USD!$A$2:$AB$40,27,FALSE)</f>
        <v>402.24799999999999</v>
      </c>
      <c r="Q35">
        <f>VLOOKUP($B35,[1]GDP_USD!$A$2:$AB$40,28,FALSE)</f>
        <v>384.315</v>
      </c>
      <c r="S35">
        <f>VLOOKUP($B35,[2]public!$O$2:$AM$40,12,FALSE)</f>
        <v>43.317</v>
      </c>
      <c r="T35">
        <f>VLOOKUP($B35,[2]public!$O$2:$AM$40,13,FALSE)</f>
        <v>43.488</v>
      </c>
      <c r="U35">
        <f>VLOOKUP($B35,[2]public!$O$2:$AM$40,14,FALSE)</f>
        <v>36.948999999999998</v>
      </c>
      <c r="V35">
        <f>VLOOKUP($B35,[2]public!$O$2:$AM$40,15,FALSE)</f>
        <v>36.908999999999999</v>
      </c>
      <c r="W35">
        <f>VLOOKUP($B35,[2]public!$O$2:$AM$40,16,FALSE)</f>
        <v>35.884</v>
      </c>
      <c r="X35">
        <f>VLOOKUP($B35,[2]public!$O$2:$AM$40,17,FALSE)</f>
        <v>34.652999999999999</v>
      </c>
      <c r="Y35">
        <f>VLOOKUP($B35,[2]public!$O$2:$AM$40,18,FALSE)</f>
        <v>32.631999999999998</v>
      </c>
      <c r="Z35">
        <f>VLOOKUP($B35,[2]public!$O$2:$AM$40,19,FALSE)</f>
        <v>28.312999999999999</v>
      </c>
      <c r="AA35">
        <f>VLOOKUP($B35,[2]public!$O$2:$AM$40,20,FALSE)</f>
        <v>27.827999999999999</v>
      </c>
      <c r="AB35">
        <f>VLOOKUP($B35,[2]public!$O$2:$AM$40,21,FALSE)</f>
        <v>31.344000000000001</v>
      </c>
      <c r="AC35">
        <f>VLOOKUP($B35,[2]public!$O$2:$AM$40,22,FALSE)</f>
        <v>35.831000000000003</v>
      </c>
      <c r="AD35">
        <f>VLOOKUP($B35,[2]public!$O$2:$AM$40,23,FALSE)</f>
        <v>39.618000000000002</v>
      </c>
      <c r="AE35">
        <f>VLOOKUP($B35,[2]public!$O$2:$AM$40,24,FALSE)</f>
        <v>42.281999999999996</v>
      </c>
      <c r="AG35">
        <f>VLOOKUP($B35,[3]private!$C$3:$EC$42,84,FALSE)</f>
        <v>67.599999999999994</v>
      </c>
      <c r="AH35">
        <f>VLOOKUP($B35,[3]private!$C$3:$EC$42,88,FALSE)</f>
        <v>72</v>
      </c>
      <c r="AI35">
        <f>VLOOKUP($B35,[3]private!$C$3:$EC$42,92,FALSE)</f>
        <v>64</v>
      </c>
      <c r="AJ35">
        <f>VLOOKUP($B35,[3]private!$C$3:$EC$42,96,FALSE)</f>
        <v>68.5</v>
      </c>
      <c r="AK35">
        <f>VLOOKUP($B35,[3]private!$C$3:$EC$42,100,FALSE)</f>
        <v>68.5</v>
      </c>
      <c r="AL35">
        <f>VLOOKUP($B35,[3]private!$C$3:$EC$42,104,FALSE)</f>
        <v>74.099999999999994</v>
      </c>
      <c r="AM35">
        <f>VLOOKUP($B35,[3]private!$C$3:$EC$42,108,FALSE)</f>
        <v>84.1</v>
      </c>
      <c r="AN35">
        <f>VLOOKUP($B35,[3]private!$C$3:$EC$42,112,FALSE)</f>
        <v>89.7</v>
      </c>
      <c r="AO35">
        <f>VLOOKUP($B35,[3]private!$C$3:$EC$42,116,FALSE)</f>
        <v>91.5</v>
      </c>
      <c r="AP35">
        <f>VLOOKUP($B35,[3]private!$C$3:$EC$42,120,FALSE)</f>
        <v>77.3</v>
      </c>
      <c r="AQ35">
        <f>VLOOKUP($B35,[3]private!$C$3:$EC$42,124,FALSE)</f>
        <v>72.099999999999994</v>
      </c>
      <c r="AR35">
        <f>VLOOKUP($B35,[3]private!$C$3:$EC$42,128,FALSE)</f>
        <v>70.3</v>
      </c>
      <c r="AS35">
        <f>VLOOKUP($B35,[3]private!$C$3:$EC$42,131,FALSE)</f>
        <v>70.400000000000006</v>
      </c>
    </row>
    <row r="36" spans="1:45">
      <c r="A36">
        <v>33</v>
      </c>
      <c r="B36" s="1" t="s">
        <v>33</v>
      </c>
      <c r="C36" t="s">
        <v>48</v>
      </c>
      <c r="D36" t="str">
        <f>VLOOKUP($B36,[3]private!$A$3:$B$42,2,FALSE)</f>
        <v>ADV</v>
      </c>
      <c r="E36">
        <f>VLOOKUP($B36,[1]GDP_USD!$A$2:$AB$40,16,FALSE)</f>
        <v>582.048</v>
      </c>
      <c r="F36">
        <f>VLOOKUP($B36,[1]GDP_USD!$A$2:$AB$40,17,FALSE)</f>
        <v>609.37900000000002</v>
      </c>
      <c r="G36">
        <f>VLOOKUP($B36,[1]GDP_USD!$A$2:$AB$40,18,FALSE)</f>
        <v>688.72500000000002</v>
      </c>
      <c r="H36">
        <f>VLOOKUP($B36,[1]GDP_USD!$A$2:$AB$40,19,FALSE)</f>
        <v>885.53099999999995</v>
      </c>
      <c r="I36">
        <f>VLOOKUP($B36,[1]GDP_USD!$A$2:$AB$40,20,FALSE)</f>
        <v>1045.9839999999999</v>
      </c>
      <c r="J36">
        <f>VLOOKUP($B36,[1]GDP_USD!$A$2:$AB$40,21,FALSE)</f>
        <v>1132.7629999999999</v>
      </c>
      <c r="K36">
        <f>VLOOKUP($B36,[1]GDP_USD!$A$2:$AB$40,22,FALSE)</f>
        <v>1237.501</v>
      </c>
      <c r="L36">
        <f>VLOOKUP($B36,[1]GDP_USD!$A$2:$AB$40,23,FALSE)</f>
        <v>1443.5</v>
      </c>
      <c r="M36">
        <f>VLOOKUP($B36,[1]GDP_USD!$A$2:$AB$40,24,FALSE)</f>
        <v>1600.913</v>
      </c>
      <c r="N36">
        <f>VLOOKUP($B36,[1]GDP_USD!$A$2:$AB$40,25,FALSE)</f>
        <v>1459.7349999999999</v>
      </c>
      <c r="O36">
        <f>VLOOKUP($B36,[1]GDP_USD!$A$2:$AB$40,26,FALSE)</f>
        <v>1391.7570000000001</v>
      </c>
      <c r="P36">
        <f>VLOOKUP($B36,[1]GDP_USD!$A$2:$AB$40,27,FALSE)</f>
        <v>1479.56</v>
      </c>
      <c r="Q36">
        <f>VLOOKUP($B36,[1]GDP_USD!$A$2:$AB$40,28,FALSE)</f>
        <v>1352.057</v>
      </c>
      <c r="S36">
        <f>VLOOKUP($B36,[2]public!$O$2:$AM$40,12,FALSE)</f>
        <v>59.378999999999998</v>
      </c>
      <c r="T36">
        <f>VLOOKUP($B36,[2]public!$O$2:$AM$40,13,FALSE)</f>
        <v>55.591999999999999</v>
      </c>
      <c r="U36">
        <f>VLOOKUP($B36,[2]public!$O$2:$AM$40,14,FALSE)</f>
        <v>52.579000000000001</v>
      </c>
      <c r="V36">
        <f>VLOOKUP($B36,[2]public!$O$2:$AM$40,15,FALSE)</f>
        <v>48.786000000000001</v>
      </c>
      <c r="W36">
        <f>VLOOKUP($B36,[2]public!$O$2:$AM$40,16,FALSE)</f>
        <v>46.255000000000003</v>
      </c>
      <c r="X36">
        <f>VLOOKUP($B36,[2]public!$O$2:$AM$40,17,FALSE)</f>
        <v>43.164999999999999</v>
      </c>
      <c r="Y36">
        <f>VLOOKUP($B36,[2]public!$O$2:$AM$40,18,FALSE)</f>
        <v>39.679000000000002</v>
      </c>
      <c r="Z36">
        <f>VLOOKUP($B36,[2]public!$O$2:$AM$40,19,FALSE)</f>
        <v>36.301000000000002</v>
      </c>
      <c r="AA36">
        <f>VLOOKUP($B36,[2]public!$O$2:$AM$40,20,FALSE)</f>
        <v>40.171999999999997</v>
      </c>
      <c r="AB36">
        <f>VLOOKUP($B36,[2]public!$O$2:$AM$40,21,FALSE)</f>
        <v>53.917000000000002</v>
      </c>
      <c r="AC36">
        <f>VLOOKUP($B36,[2]public!$O$2:$AM$40,22,FALSE)</f>
        <v>61.316000000000003</v>
      </c>
      <c r="AD36">
        <f>VLOOKUP($B36,[2]public!$O$2:$AM$40,23,FALSE)</f>
        <v>69.117000000000004</v>
      </c>
      <c r="AE36">
        <f>VLOOKUP($B36,[2]public!$O$2:$AM$40,24,FALSE)</f>
        <v>84.081999999999994</v>
      </c>
      <c r="AG36">
        <f>VLOOKUP($B36,[3]private!$C$3:$EC$42,84,FALSE)</f>
        <v>122.3</v>
      </c>
      <c r="AH36">
        <f>VLOOKUP($B36,[3]private!$C$3:$EC$42,88,FALSE)</f>
        <v>132.5</v>
      </c>
      <c r="AI36">
        <f>VLOOKUP($B36,[3]private!$C$3:$EC$42,92,FALSE)</f>
        <v>139.5</v>
      </c>
      <c r="AJ36">
        <f>VLOOKUP($B36,[3]private!$C$3:$EC$42,96,FALSE)</f>
        <v>147.80000000000001</v>
      </c>
      <c r="AK36">
        <f>VLOOKUP($B36,[3]private!$C$3:$EC$42,100,FALSE)</f>
        <v>159.9</v>
      </c>
      <c r="AL36">
        <f>VLOOKUP($B36,[3]private!$C$3:$EC$42,104,FALSE)</f>
        <v>176.6</v>
      </c>
      <c r="AM36">
        <f>VLOOKUP($B36,[3]private!$C$3:$EC$42,108,FALSE)</f>
        <v>200.4</v>
      </c>
      <c r="AN36">
        <f>VLOOKUP($B36,[3]private!$C$3:$EC$42,112,FALSE)</f>
        <v>215</v>
      </c>
      <c r="AO36">
        <f>VLOOKUP($B36,[3]private!$C$3:$EC$42,116,FALSE)</f>
        <v>220.5</v>
      </c>
      <c r="AP36">
        <f>VLOOKUP($B36,[3]private!$C$3:$EC$42,120,FALSE)</f>
        <v>226.8</v>
      </c>
      <c r="AQ36">
        <f>VLOOKUP($B36,[3]private!$C$3:$EC$42,124,FALSE)</f>
        <v>227.3</v>
      </c>
      <c r="AR36">
        <f>VLOOKUP($B36,[3]private!$C$3:$EC$42,128,FALSE)</f>
        <v>218.1</v>
      </c>
      <c r="AS36">
        <f>VLOOKUP($B36,[3]private!$C$3:$EC$42,131,FALSE)</f>
        <v>213.3</v>
      </c>
    </row>
    <row r="37" spans="1:45">
      <c r="A37">
        <v>34</v>
      </c>
      <c r="B37" s="1" t="s">
        <v>34</v>
      </c>
      <c r="C37" t="s">
        <v>48</v>
      </c>
      <c r="D37" t="str">
        <f>VLOOKUP($B37,[3]private!$A$3:$B$42,2,FALSE)</f>
        <v>ADV</v>
      </c>
      <c r="E37">
        <f>VLOOKUP($B37,[1]GDP_USD!$A$2:$AB$40,16,FALSE)</f>
        <v>247.53100000000001</v>
      </c>
      <c r="F37">
        <f>VLOOKUP($B37,[1]GDP_USD!$A$2:$AB$40,17,FALSE)</f>
        <v>227.88900000000001</v>
      </c>
      <c r="G37">
        <f>VLOOKUP($B37,[1]GDP_USD!$A$2:$AB$40,18,FALSE)</f>
        <v>251.61</v>
      </c>
      <c r="H37">
        <f>VLOOKUP($B37,[1]GDP_USD!$A$2:$AB$40,19,FALSE)</f>
        <v>315.97500000000002</v>
      </c>
      <c r="I37">
        <f>VLOOKUP($B37,[1]GDP_USD!$A$2:$AB$40,20,FALSE)</f>
        <v>361.77699999999999</v>
      </c>
      <c r="J37">
        <f>VLOOKUP($B37,[1]GDP_USD!$A$2:$AB$40,21,FALSE)</f>
        <v>370.17</v>
      </c>
      <c r="K37">
        <f>VLOOKUP($B37,[1]GDP_USD!$A$2:$AB$40,22,FALSE)</f>
        <v>399.61599999999999</v>
      </c>
      <c r="L37">
        <f>VLOOKUP($B37,[1]GDP_USD!$A$2:$AB$40,23,FALSE)</f>
        <v>463.625</v>
      </c>
      <c r="M37">
        <f>VLOOKUP($B37,[1]GDP_USD!$A$2:$AB$40,24,FALSE)</f>
        <v>486.61200000000002</v>
      </c>
      <c r="N37">
        <f>VLOOKUP($B37,[1]GDP_USD!$A$2:$AB$40,25,FALSE)</f>
        <v>406.41199999999998</v>
      </c>
      <c r="O37">
        <f>VLOOKUP($B37,[1]GDP_USD!$A$2:$AB$40,26,FALSE)</f>
        <v>462.46</v>
      </c>
      <c r="P37">
        <f>VLOOKUP($B37,[1]GDP_USD!$A$2:$AB$40,27,FALSE)</f>
        <v>538.62400000000002</v>
      </c>
      <c r="Q37">
        <f>VLOOKUP($B37,[1]GDP_USD!$A$2:$AB$40,28,FALSE)</f>
        <v>526.19200000000001</v>
      </c>
      <c r="S37">
        <f>VLOOKUP($B37,[2]public!$O$2:$AM$40,12,FALSE)</f>
        <v>53.835999999999999</v>
      </c>
      <c r="T37">
        <f>VLOOKUP($B37,[2]public!$O$2:$AM$40,13,FALSE)</f>
        <v>54.607999999999997</v>
      </c>
      <c r="U37">
        <f>VLOOKUP($B37,[2]public!$O$2:$AM$40,14,FALSE)</f>
        <v>52.366999999999997</v>
      </c>
      <c r="V37">
        <f>VLOOKUP($B37,[2]public!$O$2:$AM$40,15,FALSE)</f>
        <v>51.524000000000001</v>
      </c>
      <c r="W37">
        <f>VLOOKUP($B37,[2]public!$O$2:$AM$40,16,FALSE)</f>
        <v>50.381</v>
      </c>
      <c r="X37">
        <f>VLOOKUP($B37,[2]public!$O$2:$AM$40,17,FALSE)</f>
        <v>50.459000000000003</v>
      </c>
      <c r="Y37">
        <f>VLOOKUP($B37,[2]public!$O$2:$AM$40,18,FALSE)</f>
        <v>45.204999999999998</v>
      </c>
      <c r="Z37">
        <f>VLOOKUP($B37,[2]public!$O$2:$AM$40,19,FALSE)</f>
        <v>40.128999999999998</v>
      </c>
      <c r="AA37">
        <f>VLOOKUP($B37,[2]public!$O$2:$AM$40,20,FALSE)</f>
        <v>38.764000000000003</v>
      </c>
      <c r="AB37">
        <f>VLOOKUP($B37,[2]public!$O$2:$AM$40,21,FALSE)</f>
        <v>42.509</v>
      </c>
      <c r="AC37">
        <f>VLOOKUP($B37,[2]public!$O$2:$AM$40,22,FALSE)</f>
        <v>39.396000000000001</v>
      </c>
      <c r="AD37">
        <f>VLOOKUP($B37,[2]public!$O$2:$AM$40,23,FALSE)</f>
        <v>38.344000000000001</v>
      </c>
      <c r="AE37">
        <f>VLOOKUP($B37,[2]public!$O$2:$AM$40,24,FALSE)</f>
        <v>38.020000000000003</v>
      </c>
      <c r="AG37">
        <f>VLOOKUP($B37,[3]private!$C$3:$EC$42,84,FALSE)</f>
        <v>182.2</v>
      </c>
      <c r="AH37">
        <f>VLOOKUP($B37,[3]private!$C$3:$EC$42,88,FALSE)</f>
        <v>201.1</v>
      </c>
      <c r="AI37">
        <f>VLOOKUP($B37,[3]private!$C$3:$EC$42,92,FALSE)</f>
        <v>208.6</v>
      </c>
      <c r="AJ37">
        <f>VLOOKUP($B37,[3]private!$C$3:$EC$42,96,FALSE)</f>
        <v>203.4</v>
      </c>
      <c r="AK37">
        <f>VLOOKUP($B37,[3]private!$C$3:$EC$42,100,FALSE)</f>
        <v>181.3</v>
      </c>
      <c r="AL37">
        <f>VLOOKUP($B37,[3]private!$C$3:$EC$42,104,FALSE)</f>
        <v>190.9</v>
      </c>
      <c r="AM37">
        <f>VLOOKUP($B37,[3]private!$C$3:$EC$42,108,FALSE)</f>
        <v>191.6</v>
      </c>
      <c r="AN37">
        <f>VLOOKUP($B37,[3]private!$C$3:$EC$42,112,FALSE)</f>
        <v>208.3</v>
      </c>
      <c r="AO37">
        <f>VLOOKUP($B37,[3]private!$C$3:$EC$42,116,FALSE)</f>
        <v>232.5</v>
      </c>
      <c r="AP37">
        <f>VLOOKUP($B37,[3]private!$C$3:$EC$42,120,FALSE)</f>
        <v>246.9</v>
      </c>
      <c r="AQ37">
        <f>VLOOKUP($B37,[3]private!$C$3:$EC$42,124,FALSE)</f>
        <v>231.7</v>
      </c>
      <c r="AR37">
        <f>VLOOKUP($B37,[3]private!$C$3:$EC$42,128,FALSE)</f>
        <v>229.2</v>
      </c>
      <c r="AS37">
        <f>VLOOKUP($B37,[3]private!$C$3:$EC$42,131,FALSE)</f>
        <v>234.2</v>
      </c>
    </row>
    <row r="38" spans="1:45">
      <c r="A38">
        <v>35</v>
      </c>
      <c r="B38" s="1" t="s">
        <v>35</v>
      </c>
      <c r="C38" t="s">
        <v>48</v>
      </c>
      <c r="D38" t="str">
        <f>VLOOKUP($B38,[3]private!$A$3:$B$42,2,FALSE)</f>
        <v>ADV</v>
      </c>
      <c r="E38">
        <f>VLOOKUP($B38,[1]GDP_USD!$A$2:$AB$40,16,FALSE)</f>
        <v>256.036</v>
      </c>
      <c r="F38">
        <f>VLOOKUP($B38,[1]GDP_USD!$A$2:$AB$40,17,FALSE)</f>
        <v>262.64499999999998</v>
      </c>
      <c r="G38">
        <f>VLOOKUP($B38,[1]GDP_USD!$A$2:$AB$40,18,FALSE)</f>
        <v>286.65699999999998</v>
      </c>
      <c r="H38">
        <f>VLOOKUP($B38,[1]GDP_USD!$A$2:$AB$40,19,FALSE)</f>
        <v>334.58699999999999</v>
      </c>
      <c r="I38">
        <f>VLOOKUP($B38,[1]GDP_USD!$A$2:$AB$40,20,FALSE)</f>
        <v>374.22500000000002</v>
      </c>
      <c r="J38">
        <f>VLOOKUP($B38,[1]GDP_USD!$A$2:$AB$40,21,FALSE)</f>
        <v>384.755</v>
      </c>
      <c r="K38">
        <f>VLOOKUP($B38,[1]GDP_USD!$A$2:$AB$40,22,FALSE)</f>
        <v>405.18299999999999</v>
      </c>
      <c r="L38">
        <f>VLOOKUP($B38,[1]GDP_USD!$A$2:$AB$40,23,FALSE)</f>
        <v>450.53</v>
      </c>
      <c r="M38">
        <f>VLOOKUP($B38,[1]GDP_USD!$A$2:$AB$40,24,FALSE)</f>
        <v>524.28899999999999</v>
      </c>
      <c r="N38">
        <f>VLOOKUP($B38,[1]GDP_USD!$A$2:$AB$40,25,FALSE)</f>
        <v>509.46600000000001</v>
      </c>
      <c r="O38">
        <f>VLOOKUP($B38,[1]GDP_USD!$A$2:$AB$40,26,FALSE)</f>
        <v>550.68600000000004</v>
      </c>
      <c r="P38">
        <f>VLOOKUP($B38,[1]GDP_USD!$A$2:$AB$40,27,FALSE)</f>
        <v>660.76199999999994</v>
      </c>
      <c r="Q38">
        <f>VLOOKUP($B38,[1]GDP_USD!$A$2:$AB$40,28,FALSE)</f>
        <v>632.4</v>
      </c>
      <c r="S38">
        <f>VLOOKUP($B38,[2]public!$O$2:$AM$40,12,FALSE)</f>
        <v>59.853999999999999</v>
      </c>
      <c r="T38">
        <f>VLOOKUP($B38,[2]public!$O$2:$AM$40,13,FALSE)</f>
        <v>59.454999999999998</v>
      </c>
      <c r="U38">
        <f>VLOOKUP($B38,[2]public!$O$2:$AM$40,14,FALSE)</f>
        <v>66.302999999999997</v>
      </c>
      <c r="V38">
        <f>VLOOKUP($B38,[2]public!$O$2:$AM$40,15,FALSE)</f>
        <v>65.811999999999998</v>
      </c>
      <c r="W38">
        <f>VLOOKUP($B38,[2]public!$O$2:$AM$40,16,FALSE)</f>
        <v>69.986000000000004</v>
      </c>
      <c r="X38">
        <f>VLOOKUP($B38,[2]public!$O$2:$AM$40,17,FALSE)</f>
        <v>70.138999999999996</v>
      </c>
      <c r="Y38">
        <f>VLOOKUP($B38,[2]public!$O$2:$AM$40,18,FALSE)</f>
        <v>62.356999999999999</v>
      </c>
      <c r="Z38">
        <f>VLOOKUP($B38,[2]public!$O$2:$AM$40,19,FALSE)</f>
        <v>55.59</v>
      </c>
      <c r="AA38">
        <f>VLOOKUP($B38,[2]public!$O$2:$AM$40,20,FALSE)</f>
        <v>50.459000000000003</v>
      </c>
      <c r="AB38">
        <f>VLOOKUP($B38,[2]public!$O$2:$AM$40,21,FALSE)</f>
        <v>49.789000000000001</v>
      </c>
      <c r="AC38">
        <f>VLOOKUP($B38,[2]public!$O$2:$AM$40,22,FALSE)</f>
        <v>48.764000000000003</v>
      </c>
      <c r="AD38">
        <f>VLOOKUP($B38,[2]public!$O$2:$AM$40,23,FALSE)</f>
        <v>49.003</v>
      </c>
      <c r="AE38">
        <f>VLOOKUP($B38,[2]public!$O$2:$AM$40,24,FALSE)</f>
        <v>49.098999999999997</v>
      </c>
      <c r="AG38">
        <f>VLOOKUP($B38,[3]private!$C$3:$EC$42,84,FALSE)</f>
        <v>184.9</v>
      </c>
      <c r="AH38">
        <f>VLOOKUP($B38,[3]private!$C$3:$EC$42,88,FALSE)</f>
        <v>182.8</v>
      </c>
      <c r="AI38">
        <f>VLOOKUP($B38,[3]private!$C$3:$EC$42,92,FALSE)</f>
        <v>182.6</v>
      </c>
      <c r="AJ38">
        <f>VLOOKUP($B38,[3]private!$C$3:$EC$42,96,FALSE)</f>
        <v>188.8</v>
      </c>
      <c r="AK38">
        <f>VLOOKUP($B38,[3]private!$C$3:$EC$42,100,FALSE)</f>
        <v>185.3</v>
      </c>
      <c r="AL38">
        <f>VLOOKUP($B38,[3]private!$C$3:$EC$42,104,FALSE)</f>
        <v>187</v>
      </c>
      <c r="AM38">
        <f>VLOOKUP($B38,[3]private!$C$3:$EC$42,108,FALSE)</f>
        <v>185</v>
      </c>
      <c r="AN38">
        <f>VLOOKUP($B38,[3]private!$C$3:$EC$42,112,FALSE)</f>
        <v>187</v>
      </c>
      <c r="AO38">
        <f>VLOOKUP($B38,[3]private!$C$3:$EC$42,116,FALSE)</f>
        <v>182.2</v>
      </c>
      <c r="AP38">
        <f>VLOOKUP($B38,[3]private!$C$3:$EC$42,120,FALSE)</f>
        <v>197.7</v>
      </c>
      <c r="AQ38">
        <f>VLOOKUP($B38,[3]private!$C$3:$EC$42,124,FALSE)</f>
        <v>198.5</v>
      </c>
      <c r="AR38">
        <f>VLOOKUP($B38,[3]private!$C$3:$EC$42,128,FALSE)</f>
        <v>0</v>
      </c>
      <c r="AS38">
        <f>VLOOKUP($B38,[3]private!$C$3:$EC$42,131,FALSE)</f>
        <v>0</v>
      </c>
    </row>
    <row r="39" spans="1:45">
      <c r="A39">
        <v>36</v>
      </c>
      <c r="B39" s="1" t="s">
        <v>36</v>
      </c>
      <c r="C39" t="s">
        <v>47</v>
      </c>
      <c r="D39">
        <f>VLOOKUP($B39,[3]private!$A$3:$B$42,2,FALSE)</f>
        <v>0</v>
      </c>
      <c r="E39">
        <f>VLOOKUP($B39,[1]GDP_USD!$A$2:$AB$40,16,FALSE)</f>
        <v>122.72499999999999</v>
      </c>
      <c r="F39">
        <f>VLOOKUP($B39,[1]GDP_USD!$A$2:$AB$40,17,FALSE)</f>
        <v>115.536</v>
      </c>
      <c r="G39">
        <f>VLOOKUP($B39,[1]GDP_USD!$A$2:$AB$40,18,FALSE)</f>
        <v>126.877</v>
      </c>
      <c r="H39">
        <f>VLOOKUP($B39,[1]GDP_USD!$A$2:$AB$40,19,FALSE)</f>
        <v>142.63999999999999</v>
      </c>
      <c r="I39">
        <f>VLOOKUP($B39,[1]GDP_USD!$A$2:$AB$40,20,FALSE)</f>
        <v>161.34</v>
      </c>
      <c r="J39">
        <f>VLOOKUP($B39,[1]GDP_USD!$A$2:$AB$40,21,FALSE)</f>
        <v>176.352</v>
      </c>
      <c r="K39">
        <f>VLOOKUP($B39,[1]GDP_USD!$A$2:$AB$40,22,FALSE)</f>
        <v>207.089</v>
      </c>
      <c r="L39">
        <f>VLOOKUP($B39,[1]GDP_USD!$A$2:$AB$40,23,FALSE)</f>
        <v>246.977</v>
      </c>
      <c r="M39">
        <f>VLOOKUP($B39,[1]GDP_USD!$A$2:$AB$40,24,FALSE)</f>
        <v>272.57799999999997</v>
      </c>
      <c r="N39">
        <f>VLOOKUP($B39,[1]GDP_USD!$A$2:$AB$40,25,FALSE)</f>
        <v>263.71100000000001</v>
      </c>
      <c r="O39">
        <f>VLOOKUP($B39,[1]GDP_USD!$A$2:$AB$40,26,FALSE)</f>
        <v>318.90800000000002</v>
      </c>
      <c r="P39">
        <f>VLOOKUP($B39,[1]GDP_USD!$A$2:$AB$40,27,FALSE)</f>
        <v>345.67200000000003</v>
      </c>
      <c r="Q39">
        <f>VLOOKUP($B39,[1]GDP_USD!$A$2:$AB$40,28,FALSE)</f>
        <v>365.56400000000002</v>
      </c>
      <c r="S39">
        <f>VLOOKUP($B39,[2]public!$O$2:$AM$40,12,FALSE)</f>
        <v>57.826000000000001</v>
      </c>
      <c r="T39">
        <f>VLOOKUP($B39,[2]public!$O$2:$AM$40,13,FALSE)</f>
        <v>57.521999999999998</v>
      </c>
      <c r="U39">
        <f>VLOOKUP($B39,[2]public!$O$2:$AM$40,14,FALSE)</f>
        <v>55.052</v>
      </c>
      <c r="V39">
        <f>VLOOKUP($B39,[2]public!$O$2:$AM$40,15,FALSE)</f>
        <v>50.689</v>
      </c>
      <c r="W39">
        <f>VLOOKUP($B39,[2]public!$O$2:$AM$40,16,FALSE)</f>
        <v>49.462000000000003</v>
      </c>
      <c r="X39">
        <f>VLOOKUP($B39,[2]public!$O$2:$AM$40,17,FALSE)</f>
        <v>47.360999999999997</v>
      </c>
      <c r="Y39">
        <f>VLOOKUP($B39,[2]public!$O$2:$AM$40,18,FALSE)</f>
        <v>41.991999999999997</v>
      </c>
      <c r="Z39">
        <f>VLOOKUP($B39,[2]public!$O$2:$AM$40,19,FALSE)</f>
        <v>38.347000000000001</v>
      </c>
      <c r="AA39">
        <f>VLOOKUP($B39,[2]public!$O$2:$AM$40,20,FALSE)</f>
        <v>37.267000000000003</v>
      </c>
      <c r="AB39">
        <f>VLOOKUP($B39,[2]public!$O$2:$AM$40,21,FALSE)</f>
        <v>45.216999999999999</v>
      </c>
      <c r="AC39">
        <f>VLOOKUP($B39,[2]public!$O$2:$AM$40,22,FALSE)</f>
        <v>42.643999999999998</v>
      </c>
      <c r="AD39">
        <f>VLOOKUP($B39,[2]public!$O$2:$AM$40,23,FALSE)</f>
        <v>41.692</v>
      </c>
      <c r="AE39">
        <f>VLOOKUP($B39,[2]public!$O$2:$AM$40,24,FALSE)</f>
        <v>44.252000000000002</v>
      </c>
      <c r="AG39">
        <f>VLOOKUP($B39,[3]private!$C$3:$EC$42,84,FALSE)</f>
        <v>119.8</v>
      </c>
      <c r="AH39">
        <f>VLOOKUP($B39,[3]private!$C$3:$EC$42,88,FALSE)</f>
        <v>108.1</v>
      </c>
      <c r="AI39">
        <f>VLOOKUP($B39,[3]private!$C$3:$EC$42,92,FALSE)</f>
        <v>112.3</v>
      </c>
      <c r="AJ39">
        <f>VLOOKUP($B39,[3]private!$C$3:$EC$42,96,FALSE)</f>
        <v>106.1</v>
      </c>
      <c r="AK39">
        <f>VLOOKUP($B39,[3]private!$C$3:$EC$42,100,FALSE)</f>
        <v>109.2</v>
      </c>
      <c r="AL39">
        <f>VLOOKUP($B39,[3]private!$C$3:$EC$42,104,FALSE)</f>
        <v>104.1</v>
      </c>
      <c r="AM39">
        <f>VLOOKUP($B39,[3]private!$C$3:$EC$42,108,FALSE)</f>
        <v>100.1</v>
      </c>
      <c r="AN39">
        <f>VLOOKUP($B39,[3]private!$C$3:$EC$42,112,FALSE)</f>
        <v>96.7</v>
      </c>
      <c r="AO39">
        <f>VLOOKUP($B39,[3]private!$C$3:$EC$42,116,FALSE)</f>
        <v>98.8</v>
      </c>
      <c r="AP39">
        <f>VLOOKUP($B39,[3]private!$C$3:$EC$42,120,FALSE)</f>
        <v>102.1</v>
      </c>
      <c r="AQ39">
        <f>VLOOKUP($B39,[3]private!$C$3:$EC$42,124,FALSE)</f>
        <v>101.9</v>
      </c>
      <c r="AR39">
        <f>VLOOKUP($B39,[3]private!$C$3:$EC$42,128,FALSE)</f>
        <v>113.6</v>
      </c>
      <c r="AS39">
        <f>VLOOKUP($B39,[3]private!$C$3:$EC$42,131,FALSE)</f>
        <v>115.1</v>
      </c>
    </row>
    <row r="40" spans="1:45">
      <c r="A40">
        <v>37</v>
      </c>
      <c r="B40" s="1" t="s">
        <v>37</v>
      </c>
      <c r="C40" t="s">
        <v>48</v>
      </c>
      <c r="D40">
        <f>VLOOKUP($B40,[3]private!$A$3:$B$42,2,FALSE)</f>
        <v>0</v>
      </c>
      <c r="E40">
        <f>VLOOKUP($B40,[1]GDP_USD!$A$2:$AB$40,16,FALSE)</f>
        <v>266.43900000000002</v>
      </c>
      <c r="F40">
        <f>VLOOKUP($B40,[1]GDP_USD!$A$2:$AB$40,17,FALSE)</f>
        <v>195.54499999999999</v>
      </c>
      <c r="G40">
        <f>VLOOKUP($B40,[1]GDP_USD!$A$2:$AB$40,18,FALSE)</f>
        <v>232.28</v>
      </c>
      <c r="H40">
        <f>VLOOKUP($B40,[1]GDP_USD!$A$2:$AB$40,19,FALSE)</f>
        <v>303.262</v>
      </c>
      <c r="I40">
        <f>VLOOKUP($B40,[1]GDP_USD!$A$2:$AB$40,20,FALSE)</f>
        <v>392.20600000000002</v>
      </c>
      <c r="J40">
        <f>VLOOKUP($B40,[1]GDP_USD!$A$2:$AB$40,21,FALSE)</f>
        <v>482.685</v>
      </c>
      <c r="K40">
        <f>VLOOKUP($B40,[1]GDP_USD!$A$2:$AB$40,22,FALSE)</f>
        <v>529.18700000000001</v>
      </c>
      <c r="L40">
        <f>VLOOKUP($B40,[1]GDP_USD!$A$2:$AB$40,23,FALSE)</f>
        <v>649.125</v>
      </c>
      <c r="M40">
        <f>VLOOKUP($B40,[1]GDP_USD!$A$2:$AB$40,24,FALSE)</f>
        <v>730.31799999999998</v>
      </c>
      <c r="N40">
        <f>VLOOKUP($B40,[1]GDP_USD!$A$2:$AB$40,25,FALSE)</f>
        <v>614.41700000000003</v>
      </c>
      <c r="O40">
        <f>VLOOKUP($B40,[1]GDP_USD!$A$2:$AB$40,26,FALSE)</f>
        <v>731.29300000000001</v>
      </c>
      <c r="P40">
        <f>VLOOKUP($B40,[1]GDP_USD!$A$2:$AB$40,27,FALSE)</f>
        <v>774.33600000000001</v>
      </c>
      <c r="Q40">
        <f>VLOOKUP($B40,[1]GDP_USD!$A$2:$AB$40,28,FALSE)</f>
        <v>794.46799999999996</v>
      </c>
      <c r="S40">
        <f>VLOOKUP($B40,[2]public!$O$2:$AM$40,12,FALSE)</f>
        <v>51.561</v>
      </c>
      <c r="T40">
        <f>VLOOKUP($B40,[2]public!$O$2:$AM$40,13,FALSE)</f>
        <v>77.936000000000007</v>
      </c>
      <c r="U40">
        <f>VLOOKUP($B40,[2]public!$O$2:$AM$40,14,FALSE)</f>
        <v>74</v>
      </c>
      <c r="V40">
        <f>VLOOKUP($B40,[2]public!$O$2:$AM$40,15,FALSE)</f>
        <v>67.697999999999993</v>
      </c>
      <c r="W40">
        <f>VLOOKUP($B40,[2]public!$O$2:$AM$40,16,FALSE)</f>
        <v>59.612000000000002</v>
      </c>
      <c r="X40">
        <f>VLOOKUP($B40,[2]public!$O$2:$AM$40,17,FALSE)</f>
        <v>52.71</v>
      </c>
      <c r="Y40">
        <f>VLOOKUP($B40,[2]public!$O$2:$AM$40,18,FALSE)</f>
        <v>46.524000000000001</v>
      </c>
      <c r="Z40">
        <f>VLOOKUP($B40,[2]public!$O$2:$AM$40,19,FALSE)</f>
        <v>39.92</v>
      </c>
      <c r="AA40">
        <f>VLOOKUP($B40,[2]public!$O$2:$AM$40,20,FALSE)</f>
        <v>40.018999999999998</v>
      </c>
      <c r="AB40">
        <f>VLOOKUP($B40,[2]public!$O$2:$AM$40,21,FALSE)</f>
        <v>46.122</v>
      </c>
      <c r="AC40">
        <f>VLOOKUP($B40,[2]public!$O$2:$AM$40,22,FALSE)</f>
        <v>42.411000000000001</v>
      </c>
      <c r="AD40">
        <f>VLOOKUP($B40,[2]public!$O$2:$AM$40,23,FALSE)</f>
        <v>39.243000000000002</v>
      </c>
      <c r="AE40">
        <f>VLOOKUP($B40,[2]public!$O$2:$AM$40,24,FALSE)</f>
        <v>36.383000000000003</v>
      </c>
      <c r="AG40">
        <f>VLOOKUP($B40,[3]private!$C$3:$EC$42,84,FALSE)</f>
        <v>24.5</v>
      </c>
      <c r="AH40">
        <f>VLOOKUP($B40,[3]private!$C$3:$EC$42,88,FALSE)</f>
        <v>26.1</v>
      </c>
      <c r="AI40">
        <f>VLOOKUP($B40,[3]private!$C$3:$EC$42,92,FALSE)</f>
        <v>20.8</v>
      </c>
      <c r="AJ40">
        <f>VLOOKUP($B40,[3]private!$C$3:$EC$42,96,FALSE)</f>
        <v>19.2</v>
      </c>
      <c r="AK40">
        <f>VLOOKUP($B40,[3]private!$C$3:$EC$42,100,FALSE)</f>
        <v>21.3</v>
      </c>
      <c r="AL40">
        <f>VLOOKUP($B40,[3]private!$C$3:$EC$42,104,FALSE)</f>
        <v>26.1</v>
      </c>
      <c r="AM40">
        <f>VLOOKUP($B40,[3]private!$C$3:$EC$42,108,FALSE)</f>
        <v>32.200000000000003</v>
      </c>
      <c r="AN40">
        <f>VLOOKUP($B40,[3]private!$C$3:$EC$42,112,FALSE)</f>
        <v>36.700000000000003</v>
      </c>
      <c r="AO40">
        <f>VLOOKUP($B40,[3]private!$C$3:$EC$42,116,FALSE)</f>
        <v>42.6</v>
      </c>
      <c r="AP40">
        <f>VLOOKUP($B40,[3]private!$C$3:$EC$42,120,FALSE)</f>
        <v>44.4</v>
      </c>
      <c r="AQ40">
        <f>VLOOKUP($B40,[3]private!$C$3:$EC$42,124,FALSE)</f>
        <v>50.3</v>
      </c>
      <c r="AR40">
        <f>VLOOKUP($B40,[3]private!$C$3:$EC$42,128,FALSE)</f>
        <v>56.1</v>
      </c>
      <c r="AS40">
        <f>VLOOKUP($B40,[3]private!$C$3:$EC$42,131,FALSE)</f>
        <v>55.9</v>
      </c>
    </row>
    <row r="41" spans="1:45">
      <c r="A41">
        <v>38</v>
      </c>
      <c r="B41" s="1" t="s">
        <v>38</v>
      </c>
      <c r="C41" t="s">
        <v>48</v>
      </c>
      <c r="D41" t="str">
        <f>VLOOKUP($B41,[3]private!$A$3:$B$42,2,FALSE)</f>
        <v>ADV</v>
      </c>
      <c r="E41">
        <f>VLOOKUP($B41,[1]GDP_USD!$A$2:$AB$40,16,FALSE)</f>
        <v>1478.6479999999999</v>
      </c>
      <c r="F41">
        <f>VLOOKUP($B41,[1]GDP_USD!$A$2:$AB$40,17,FALSE)</f>
        <v>1468.53</v>
      </c>
      <c r="G41">
        <f>VLOOKUP($B41,[1]GDP_USD!$A$2:$AB$40,18,FALSE)</f>
        <v>1604.2429999999999</v>
      </c>
      <c r="H41">
        <f>VLOOKUP($B41,[1]GDP_USD!$A$2:$AB$40,19,FALSE)</f>
        <v>1857.6220000000001</v>
      </c>
      <c r="I41">
        <f>VLOOKUP($B41,[1]GDP_USD!$A$2:$AB$40,20,FALSE)</f>
        <v>2197.942</v>
      </c>
      <c r="J41">
        <f>VLOOKUP($B41,[1]GDP_USD!$A$2:$AB$40,21,FALSE)</f>
        <v>2298.6379999999999</v>
      </c>
      <c r="K41">
        <f>VLOOKUP($B41,[1]GDP_USD!$A$2:$AB$40,22,FALSE)</f>
        <v>2456.5149999999999</v>
      </c>
      <c r="L41">
        <f>VLOOKUP($B41,[1]GDP_USD!$A$2:$AB$40,23,FALSE)</f>
        <v>2826.6089999999999</v>
      </c>
      <c r="M41">
        <f>VLOOKUP($B41,[1]GDP_USD!$A$2:$AB$40,24,FALSE)</f>
        <v>2670.3969999999999</v>
      </c>
      <c r="N41">
        <f>VLOOKUP($B41,[1]GDP_USD!$A$2:$AB$40,25,FALSE)</f>
        <v>2193.1840000000002</v>
      </c>
      <c r="O41">
        <f>VLOOKUP($B41,[1]GDP_USD!$A$2:$AB$40,26,FALSE)</f>
        <v>2267.482</v>
      </c>
      <c r="P41">
        <f>VLOOKUP($B41,[1]GDP_USD!$A$2:$AB$40,27,FALSE)</f>
        <v>2431.5300000000002</v>
      </c>
      <c r="Q41">
        <f>VLOOKUP($B41,[1]GDP_USD!$A$2:$AB$40,28,FALSE)</f>
        <v>2440.5050000000001</v>
      </c>
      <c r="S41">
        <f>VLOOKUP($B41,[2]public!$O$2:$AM$40,12,FALSE)</f>
        <v>40.92</v>
      </c>
      <c r="T41">
        <f>VLOOKUP($B41,[2]public!$O$2:$AM$40,13,FALSE)</f>
        <v>37.774000000000001</v>
      </c>
      <c r="U41">
        <f>VLOOKUP($B41,[2]public!$O$2:$AM$40,14,FALSE)</f>
        <v>37.478999999999999</v>
      </c>
      <c r="V41">
        <f>VLOOKUP($B41,[2]public!$O$2:$AM$40,15,FALSE)</f>
        <v>38.655999999999999</v>
      </c>
      <c r="W41">
        <f>VLOOKUP($B41,[2]public!$O$2:$AM$40,16,FALSE)</f>
        <v>40.337000000000003</v>
      </c>
      <c r="X41">
        <f>VLOOKUP($B41,[2]public!$O$2:$AM$40,17,FALSE)</f>
        <v>41.792000000000002</v>
      </c>
      <c r="Y41">
        <f>VLOOKUP($B41,[2]public!$O$2:$AM$40,18,FALSE)</f>
        <v>42.97</v>
      </c>
      <c r="Z41">
        <f>VLOOKUP($B41,[2]public!$O$2:$AM$40,19,FALSE)</f>
        <v>43.709000000000003</v>
      </c>
      <c r="AA41">
        <f>VLOOKUP($B41,[2]public!$O$2:$AM$40,20,FALSE)</f>
        <v>52.213000000000001</v>
      </c>
      <c r="AB41">
        <f>VLOOKUP($B41,[2]public!$O$2:$AM$40,21,FALSE)</f>
        <v>68.054000000000002</v>
      </c>
      <c r="AC41">
        <f>VLOOKUP($B41,[2]public!$O$2:$AM$40,22,FALSE)</f>
        <v>79.435000000000002</v>
      </c>
      <c r="AD41">
        <f>VLOOKUP($B41,[2]public!$O$2:$AM$40,23,FALSE)</f>
        <v>85.436999999999998</v>
      </c>
      <c r="AE41">
        <f>VLOOKUP($B41,[2]public!$O$2:$AM$40,24,FALSE)</f>
        <v>90.313999999999993</v>
      </c>
      <c r="AG41">
        <f>VLOOKUP($B41,[3]private!$C$3:$EC$42,84,FALSE)</f>
        <v>148.19999999999999</v>
      </c>
      <c r="AH41">
        <f>VLOOKUP($B41,[3]private!$C$3:$EC$42,88,FALSE)</f>
        <v>157.30000000000001</v>
      </c>
      <c r="AI41">
        <f>VLOOKUP($B41,[3]private!$C$3:$EC$42,92,FALSE)</f>
        <v>167.5</v>
      </c>
      <c r="AJ41">
        <f>VLOOKUP($B41,[3]private!$C$3:$EC$42,96,FALSE)</f>
        <v>173</v>
      </c>
      <c r="AK41">
        <f>VLOOKUP($B41,[3]private!$C$3:$EC$42,100,FALSE)</f>
        <v>182.8</v>
      </c>
      <c r="AL41">
        <f>VLOOKUP($B41,[3]private!$C$3:$EC$42,104,FALSE)</f>
        <v>194.3</v>
      </c>
      <c r="AM41">
        <f>VLOOKUP($B41,[3]private!$C$3:$EC$42,108,FALSE)</f>
        <v>206.2</v>
      </c>
      <c r="AN41">
        <f>VLOOKUP($B41,[3]private!$C$3:$EC$42,112,FALSE)</f>
        <v>205.6</v>
      </c>
      <c r="AO41">
        <f>VLOOKUP($B41,[3]private!$C$3:$EC$42,116,FALSE)</f>
        <v>221</v>
      </c>
      <c r="AP41">
        <f>VLOOKUP($B41,[3]private!$C$3:$EC$42,120,FALSE)</f>
        <v>219.5</v>
      </c>
      <c r="AQ41">
        <f>VLOOKUP($B41,[3]private!$C$3:$EC$42,124,FALSE)</f>
        <v>209</v>
      </c>
      <c r="AR41">
        <f>VLOOKUP($B41,[3]private!$C$3:$EC$42,128,FALSE)</f>
        <v>204</v>
      </c>
      <c r="AS41">
        <f>VLOOKUP($B41,[3]private!$C$3:$EC$42,131,FALSE)</f>
        <v>202.3</v>
      </c>
    </row>
    <row r="42" spans="1:45">
      <c r="A42">
        <v>39</v>
      </c>
      <c r="B42" s="1" t="s">
        <v>39</v>
      </c>
      <c r="C42" t="s">
        <v>46</v>
      </c>
      <c r="D42" t="str">
        <f>VLOOKUP($B42,[3]private!$A$3:$B$42,2,FALSE)</f>
        <v>ADV</v>
      </c>
      <c r="E42">
        <f>VLOOKUP($B42,[1]GDP_USD!$A$2:$AB$40,16,FALSE)</f>
        <v>9951.4750000000004</v>
      </c>
      <c r="F42">
        <f>VLOOKUP($B42,[1]GDP_USD!$A$2:$AB$40,17,FALSE)</f>
        <v>10286.174999999999</v>
      </c>
      <c r="G42">
        <f>VLOOKUP($B42,[1]GDP_USD!$A$2:$AB$40,18,FALSE)</f>
        <v>10642.3</v>
      </c>
      <c r="H42">
        <f>VLOOKUP($B42,[1]GDP_USD!$A$2:$AB$40,19,FALSE)</f>
        <v>11142.225</v>
      </c>
      <c r="I42">
        <f>VLOOKUP($B42,[1]GDP_USD!$A$2:$AB$40,20,FALSE)</f>
        <v>11853.25</v>
      </c>
      <c r="J42">
        <f>VLOOKUP($B42,[1]GDP_USD!$A$2:$AB$40,21,FALSE)</f>
        <v>12622.95</v>
      </c>
      <c r="K42">
        <f>VLOOKUP($B42,[1]GDP_USD!$A$2:$AB$40,22,FALSE)</f>
        <v>13377.2</v>
      </c>
      <c r="L42">
        <f>VLOOKUP($B42,[1]GDP_USD!$A$2:$AB$40,23,FALSE)</f>
        <v>14028.674999999999</v>
      </c>
      <c r="M42">
        <f>VLOOKUP($B42,[1]GDP_USD!$A$2:$AB$40,24,FALSE)</f>
        <v>14291.55</v>
      </c>
      <c r="N42">
        <f>VLOOKUP($B42,[1]GDP_USD!$A$2:$AB$40,25,FALSE)</f>
        <v>13973.65</v>
      </c>
      <c r="O42">
        <f>VLOOKUP($B42,[1]GDP_USD!$A$2:$AB$40,26,FALSE)</f>
        <v>14498.924999999999</v>
      </c>
      <c r="P42">
        <f>VLOOKUP($B42,[1]GDP_USD!$A$2:$AB$40,27,FALSE)</f>
        <v>15075.674999999999</v>
      </c>
      <c r="Q42">
        <f>VLOOKUP($B42,[1]GDP_USD!$A$2:$AB$40,28,FALSE)</f>
        <v>15684.75</v>
      </c>
      <c r="S42">
        <f>VLOOKUP($B42,[2]public!$O$2:$AM$40,12,FALSE)</f>
        <v>54.835000000000001</v>
      </c>
      <c r="T42">
        <f>VLOOKUP($B42,[2]public!$O$2:$AM$40,13,FALSE)</f>
        <v>54.747</v>
      </c>
      <c r="U42">
        <f>VLOOKUP($B42,[2]public!$O$2:$AM$40,14,FALSE)</f>
        <v>57.118000000000002</v>
      </c>
      <c r="V42">
        <f>VLOOKUP($B42,[2]public!$O$2:$AM$40,15,FALSE)</f>
        <v>60.418999999999997</v>
      </c>
      <c r="W42">
        <f>VLOOKUP($B42,[2]public!$O$2:$AM$40,16,FALSE)</f>
        <v>67.766000000000005</v>
      </c>
      <c r="X42">
        <f>VLOOKUP($B42,[2]public!$O$2:$AM$40,17,FALSE)</f>
        <v>67.361000000000004</v>
      </c>
      <c r="Y42">
        <f>VLOOKUP($B42,[2]public!$O$2:$AM$40,18,FALSE)</f>
        <v>66.063999999999993</v>
      </c>
      <c r="Z42">
        <f>VLOOKUP($B42,[2]public!$O$2:$AM$40,19,FALSE)</f>
        <v>66.495000000000005</v>
      </c>
      <c r="AA42">
        <f>VLOOKUP($B42,[2]public!$O$2:$AM$40,20,FALSE)</f>
        <v>75.549000000000007</v>
      </c>
      <c r="AB42">
        <f>VLOOKUP($B42,[2]public!$O$2:$AM$40,21,FALSE)</f>
        <v>89.066999999999993</v>
      </c>
      <c r="AC42">
        <f>VLOOKUP($B42,[2]public!$O$2:$AM$40,22,FALSE)</f>
        <v>98.192999999999998</v>
      </c>
      <c r="AD42">
        <f>VLOOKUP($B42,[2]public!$O$2:$AM$40,23,FALSE)</f>
        <v>102.53100000000001</v>
      </c>
      <c r="AE42">
        <f>VLOOKUP($B42,[2]public!$O$2:$AM$40,24,FALSE)</f>
        <v>106.52500000000001</v>
      </c>
      <c r="AG42">
        <f>VLOOKUP($B42,[3]private!$C$3:$EC$42,84,FALSE)</f>
        <v>137.1</v>
      </c>
      <c r="AH42">
        <f>VLOOKUP($B42,[3]private!$C$3:$EC$42,88,FALSE)</f>
        <v>142.80000000000001</v>
      </c>
      <c r="AI42">
        <f>VLOOKUP($B42,[3]private!$C$3:$EC$42,92,FALSE)</f>
        <v>147.6</v>
      </c>
      <c r="AJ42">
        <f>VLOOKUP($B42,[3]private!$C$3:$EC$42,96,FALSE)</f>
        <v>151.69999999999999</v>
      </c>
      <c r="AK42">
        <f>VLOOKUP($B42,[3]private!$C$3:$EC$42,100,FALSE)</f>
        <v>155.9</v>
      </c>
      <c r="AL42">
        <f>VLOOKUP($B42,[3]private!$C$3:$EC$42,104,FALSE)</f>
        <v>161.30000000000001</v>
      </c>
      <c r="AM42">
        <f>VLOOKUP($B42,[3]private!$C$3:$EC$42,108,FALSE)</f>
        <v>167.7</v>
      </c>
      <c r="AN42">
        <f>VLOOKUP($B42,[3]private!$C$3:$EC$42,112,FALSE)</f>
        <v>175.3</v>
      </c>
      <c r="AO42">
        <f>VLOOKUP($B42,[3]private!$C$3:$EC$42,116,FALSE)</f>
        <v>176.5</v>
      </c>
      <c r="AP42">
        <f>VLOOKUP($B42,[3]private!$C$3:$EC$42,120,FALSE)</f>
        <v>176</v>
      </c>
      <c r="AQ42">
        <f>VLOOKUP($B42,[3]private!$C$3:$EC$42,124,FALSE)</f>
        <v>168.1</v>
      </c>
      <c r="AR42">
        <f>VLOOKUP($B42,[3]private!$C$3:$EC$42,128,FALSE)</f>
        <v>163.69999999999999</v>
      </c>
      <c r="AS42">
        <f>VLOOKUP($B42,[3]private!$C$3:$EC$42,131,FALSE)</f>
        <v>159.30000000000001</v>
      </c>
    </row>
    <row r="44" spans="1:45">
      <c r="S44" s="3" t="s">
        <v>42</v>
      </c>
      <c r="T44" s="3" t="s">
        <v>51</v>
      </c>
      <c r="U44" s="3" t="s">
        <v>52</v>
      </c>
      <c r="V44" s="3" t="s">
        <v>53</v>
      </c>
      <c r="W44" s="3" t="s">
        <v>54</v>
      </c>
      <c r="X44" s="3" t="s">
        <v>55</v>
      </c>
      <c r="Y44" s="3" t="s">
        <v>56</v>
      </c>
      <c r="Z44" s="3" t="s">
        <v>57</v>
      </c>
      <c r="AA44" s="3" t="s">
        <v>58</v>
      </c>
      <c r="AB44" s="3" t="s">
        <v>59</v>
      </c>
      <c r="AC44" s="3" t="s">
        <v>60</v>
      </c>
      <c r="AD44" s="3" t="s">
        <v>61</v>
      </c>
      <c r="AE44" s="3" t="s">
        <v>62</v>
      </c>
      <c r="AF44" s="5"/>
      <c r="AG44" s="3" t="s">
        <v>63</v>
      </c>
      <c r="AH44" s="3" t="s">
        <v>64</v>
      </c>
      <c r="AI44" s="3" t="s">
        <v>65</v>
      </c>
      <c r="AJ44" s="3" t="s">
        <v>66</v>
      </c>
      <c r="AK44" s="3" t="s">
        <v>67</v>
      </c>
      <c r="AL44" s="3" t="s">
        <v>68</v>
      </c>
      <c r="AM44" s="3" t="s">
        <v>69</v>
      </c>
      <c r="AN44" s="3" t="s">
        <v>70</v>
      </c>
      <c r="AO44" s="3" t="s">
        <v>71</v>
      </c>
      <c r="AP44" s="3" t="s">
        <v>72</v>
      </c>
      <c r="AQ44" s="3" t="s">
        <v>73</v>
      </c>
      <c r="AR44" s="3" t="s">
        <v>74</v>
      </c>
      <c r="AS44" s="3" t="s">
        <v>75</v>
      </c>
    </row>
    <row r="45" spans="1:45">
      <c r="B45" s="1" t="s">
        <v>50</v>
      </c>
      <c r="S45">
        <f>MEDIAN(S4:S42)</f>
        <v>54.335499999999996</v>
      </c>
      <c r="T45">
        <f t="shared" ref="T45:AE45" si="28">MEDIAN(T4:T42)</f>
        <v>53.621000000000002</v>
      </c>
      <c r="U45">
        <f t="shared" si="28"/>
        <v>53.68</v>
      </c>
      <c r="V45">
        <f t="shared" si="28"/>
        <v>52</v>
      </c>
      <c r="W45">
        <f t="shared" si="28"/>
        <v>52.4</v>
      </c>
      <c r="X45">
        <f t="shared" si="28"/>
        <v>47.627000000000002</v>
      </c>
      <c r="Y45">
        <f t="shared" si="28"/>
        <v>46.524000000000001</v>
      </c>
      <c r="Z45">
        <f t="shared" si="28"/>
        <v>43.709000000000003</v>
      </c>
      <c r="AA45">
        <f t="shared" si="28"/>
        <v>47.106000000000002</v>
      </c>
      <c r="AB45">
        <f t="shared" si="28"/>
        <v>52.811999999999998</v>
      </c>
      <c r="AC45">
        <f t="shared" si="28"/>
        <v>53.664000000000001</v>
      </c>
      <c r="AD45">
        <f t="shared" si="28"/>
        <v>54.466999999999999</v>
      </c>
      <c r="AE45">
        <f t="shared" si="28"/>
        <v>55.165999999999997</v>
      </c>
      <c r="AG45">
        <f t="shared" ref="AG45:AS45" si="29">MEDIAN(AG4:AG42)</f>
        <v>119.8</v>
      </c>
      <c r="AH45">
        <f t="shared" si="29"/>
        <v>123.5</v>
      </c>
      <c r="AI45">
        <f t="shared" si="29"/>
        <v>123.9</v>
      </c>
      <c r="AJ45">
        <f t="shared" si="29"/>
        <v>127.4</v>
      </c>
      <c r="AK45">
        <f t="shared" si="29"/>
        <v>128.1</v>
      </c>
      <c r="AL45">
        <f t="shared" si="29"/>
        <v>128.30000000000001</v>
      </c>
      <c r="AM45">
        <f t="shared" si="29"/>
        <v>124.4</v>
      </c>
      <c r="AN45">
        <f t="shared" si="29"/>
        <v>125.2</v>
      </c>
      <c r="AO45">
        <f t="shared" si="29"/>
        <v>149.6</v>
      </c>
      <c r="AP45">
        <f t="shared" si="29"/>
        <v>156.69999999999999</v>
      </c>
      <c r="AQ45">
        <f t="shared" si="29"/>
        <v>153.4</v>
      </c>
      <c r="AR45">
        <f t="shared" si="29"/>
        <v>138.1</v>
      </c>
      <c r="AS45">
        <f t="shared" si="29"/>
        <v>131.69999999999999</v>
      </c>
    </row>
    <row r="47" spans="1:45">
      <c r="S47">
        <f>MAX(S4:AE42)</f>
        <v>237.91800000000001</v>
      </c>
      <c r="AG47">
        <f>MAX(AG4:AS42)</f>
        <v>373.1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Garcia Phillips</dc:creator>
  <cp:lastModifiedBy>Andrew Garcia Phillips</cp:lastModifiedBy>
  <dcterms:created xsi:type="dcterms:W3CDTF">2013-05-10T13:58:15Z</dcterms:created>
  <dcterms:modified xsi:type="dcterms:W3CDTF">2013-05-10T20:05:38Z</dcterms:modified>
</cp:coreProperties>
</file>