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Christopher's BYUI\3rd Semester\Web Frontend Development I\wdd231\images\"/>
    </mc:Choice>
  </mc:AlternateContent>
  <xr:revisionPtr revIDLastSave="0" documentId="13_ncr:1_{69916DD5-E9A7-45F2-A193-CADAA8E35599}" xr6:coauthVersionLast="47" xr6:coauthVersionMax="47" xr10:uidLastSave="{00000000-0000-0000-0000-000000000000}"/>
  <workbookProtection workbookAlgorithmName="SHA-512" workbookHashValue="PK5Xlcs56D9z5/ad4xEJBYqpQhd4c7oLvYMC8SEcFdyOJxbqFgtjZFHgjzD+LWBR5mtXwd99CA7L/e7SsfnyZQ==" workbookSaltValue="TidYO6O28awF26rRA8g4ZA==" workbookSpinCount="100000" lockStructure="1"/>
  <bookViews>
    <workbookView xWindow="-120" yWindow="-120" windowWidth="20730" windowHeight="11160" firstSheet="1" activeTab="1" xr2:uid="{00000000-000D-0000-FFFF-FFFF00000000}"/>
  </bookViews>
  <sheets>
    <sheet name="January" sheetId="1" r:id="rId1"/>
    <sheet name="February" sheetId="3" r:id="rId2"/>
    <sheet name="How Did I Do" sheetId="6" r:id="rId3"/>
    <sheet name="Your Budget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B16" i="6" s="1"/>
  <c r="D18" i="3"/>
  <c r="D15" i="3"/>
  <c r="D14" i="3"/>
  <c r="B11" i="6" s="1"/>
  <c r="D11" i="3"/>
  <c r="D10" i="3"/>
  <c r="D20" i="1"/>
  <c r="B5" i="6" s="1"/>
  <c r="D19" i="1"/>
  <c r="D18" i="1"/>
  <c r="B3" i="6" s="1"/>
  <c r="B4" i="6"/>
  <c r="D10" i="1"/>
  <c r="B24" i="6"/>
  <c r="B23" i="6"/>
  <c r="B22" i="6"/>
  <c r="B21" i="6"/>
  <c r="B20" i="6"/>
  <c r="B18" i="6"/>
  <c r="B17" i="6"/>
  <c r="B15" i="6"/>
  <c r="B14" i="6"/>
  <c r="B13" i="6"/>
  <c r="B10" i="6"/>
  <c r="B9" i="6"/>
  <c r="B12" i="6"/>
  <c r="B8" i="6"/>
  <c r="B7" i="6"/>
  <c r="B31" i="6"/>
  <c r="D7" i="3"/>
  <c r="D16" i="1"/>
  <c r="C7" i="3"/>
  <c r="C25" i="3" s="1"/>
  <c r="C22" i="3"/>
  <c r="C26" i="3" s="1"/>
  <c r="D25" i="5"/>
  <c r="D29" i="5" s="1"/>
  <c r="D7" i="5"/>
  <c r="D28" i="5"/>
  <c r="D30" i="5" s="1"/>
  <c r="C7" i="5"/>
  <c r="C28" i="5" s="1"/>
  <c r="C30" i="5" s="1"/>
  <c r="C25" i="5"/>
  <c r="C29" i="5"/>
  <c r="D22" i="3"/>
  <c r="D26" i="3" s="1"/>
  <c r="D27" i="3" s="1"/>
  <c r="C22" i="1"/>
  <c r="D25" i="3"/>
  <c r="D7" i="1"/>
  <c r="D25" i="1" s="1"/>
  <c r="C26" i="1"/>
  <c r="C7" i="1"/>
  <c r="C25" i="1" s="1"/>
  <c r="C27" i="1" s="1"/>
  <c r="D22" i="1" l="1"/>
  <c r="D26" i="1" s="1"/>
  <c r="D27" i="1" s="1"/>
  <c r="B33" i="6"/>
  <c r="C27" i="3"/>
</calcChain>
</file>

<file path=xl/sharedStrings.xml><?xml version="1.0" encoding="utf-8"?>
<sst xmlns="http://schemas.openxmlformats.org/spreadsheetml/2006/main" count="296" uniqueCount="106">
  <si>
    <t>Income</t>
  </si>
  <si>
    <t>January</t>
  </si>
  <si>
    <t>Goal</t>
  </si>
  <si>
    <t>Actual</t>
  </si>
  <si>
    <t>February</t>
  </si>
  <si>
    <t>Date</t>
  </si>
  <si>
    <t>Store</t>
  </si>
  <si>
    <t>Details</t>
  </si>
  <si>
    <t>Amount</t>
  </si>
  <si>
    <t>Expense Category</t>
  </si>
  <si>
    <t>Payment Method</t>
  </si>
  <si>
    <t>Expenses</t>
  </si>
  <si>
    <t>Housing</t>
  </si>
  <si>
    <t>Tithing</t>
  </si>
  <si>
    <t>Taxes</t>
  </si>
  <si>
    <t>Utilities</t>
  </si>
  <si>
    <t>Groceries</t>
  </si>
  <si>
    <t>Cell Phone</t>
  </si>
  <si>
    <t>Other</t>
  </si>
  <si>
    <t>My Spending Record</t>
  </si>
  <si>
    <t>Job</t>
  </si>
  <si>
    <t>Transportation</t>
  </si>
  <si>
    <t>Internet</t>
  </si>
  <si>
    <t>Tuition</t>
  </si>
  <si>
    <t>Fast Offering</t>
  </si>
  <si>
    <t>Cash Flow Summary</t>
  </si>
  <si>
    <t>Total Income</t>
  </si>
  <si>
    <t>Total Expenses</t>
  </si>
  <si>
    <t>Monthly Cash Flow:</t>
  </si>
  <si>
    <t>Total Income:</t>
  </si>
  <si>
    <t>Total Expenses:</t>
  </si>
  <si>
    <t>Market</t>
  </si>
  <si>
    <t>groceries</t>
  </si>
  <si>
    <t>Cash</t>
  </si>
  <si>
    <t>Landlord</t>
  </si>
  <si>
    <t>rent</t>
  </si>
  <si>
    <t>My Boss</t>
  </si>
  <si>
    <t>paycheck</t>
  </si>
  <si>
    <t>Income Job</t>
  </si>
  <si>
    <t>The Church of Jesus Christ</t>
  </si>
  <si>
    <t>tithing</t>
  </si>
  <si>
    <t>fast offering</t>
  </si>
  <si>
    <t>Street Vendor</t>
  </si>
  <si>
    <t>lunch</t>
  </si>
  <si>
    <t>Bus</t>
  </si>
  <si>
    <t>going to work</t>
  </si>
  <si>
    <t>going to church</t>
  </si>
  <si>
    <t>Phone Place</t>
  </si>
  <si>
    <t>Wireless</t>
  </si>
  <si>
    <t>sweets</t>
  </si>
  <si>
    <t>Tax Office</t>
  </si>
  <si>
    <t>pay taxes</t>
  </si>
  <si>
    <t>Utilities Office</t>
  </si>
  <si>
    <t>pay water and electricity</t>
  </si>
  <si>
    <t>cell phone bill</t>
  </si>
  <si>
    <t>Tailor</t>
  </si>
  <si>
    <t>new pants</t>
  </si>
  <si>
    <t>Friend</t>
  </si>
  <si>
    <t>paid for service</t>
  </si>
  <si>
    <t>going to movie</t>
  </si>
  <si>
    <t>Movie Theather</t>
  </si>
  <si>
    <t>movie with friend</t>
  </si>
  <si>
    <t>save money for tuition</t>
  </si>
  <si>
    <t>Tutition</t>
  </si>
  <si>
    <t>Emergency Fund</t>
  </si>
  <si>
    <t>Put in Safe Place</t>
  </si>
  <si>
    <t>internet for home</t>
  </si>
  <si>
    <t>[Month]</t>
  </si>
  <si>
    <r>
      <rPr>
        <b/>
        <sz val="12"/>
        <color rgb="FFC00000"/>
        <rFont val="Calibri"/>
        <family val="2"/>
        <scheme val="minor"/>
      </rPr>
      <t>Optional</t>
    </r>
    <r>
      <rPr>
        <sz val="12"/>
        <color rgb="FFC00000"/>
        <rFont val="Calibri"/>
        <family val="2"/>
        <scheme val="minor"/>
      </rPr>
      <t>: You can use this sheet to make a budget for yourself.</t>
    </r>
  </si>
  <si>
    <t>Other Income</t>
  </si>
  <si>
    <t>February Tab, D10</t>
  </si>
  <si>
    <t>February Tab, D11</t>
  </si>
  <si>
    <t>February Tab, D12</t>
  </si>
  <si>
    <t>February Tab, D13</t>
  </si>
  <si>
    <t>February Tab, D14</t>
  </si>
  <si>
    <t>February Tab, D15</t>
  </si>
  <si>
    <t>February Tab, D16</t>
  </si>
  <si>
    <t>February Tab, D17</t>
  </si>
  <si>
    <t>February Tab, D18</t>
  </si>
  <si>
    <t>February Tab, D19</t>
  </si>
  <si>
    <t>February Tab, D20</t>
  </si>
  <si>
    <t>February Tab, D21</t>
  </si>
  <si>
    <t>February Tab, C10</t>
  </si>
  <si>
    <t>February Tab, C11</t>
  </si>
  <si>
    <t>February Tab, C12</t>
  </si>
  <si>
    <t>February Tab, C13</t>
  </si>
  <si>
    <t>February Tab, C14</t>
  </si>
  <si>
    <t>February Tab, C15</t>
  </si>
  <si>
    <t>February Tab, C16</t>
  </si>
  <si>
    <t>February Tab, C17</t>
  </si>
  <si>
    <t>February Tab, C18</t>
  </si>
  <si>
    <t>February Tab, C19</t>
  </si>
  <si>
    <t>February Tab, C20</t>
  </si>
  <si>
    <t>February Tab, C21</t>
  </si>
  <si>
    <t>February Tab, C27</t>
  </si>
  <si>
    <t>Provide explanation in the word document if you changed this cell</t>
  </si>
  <si>
    <t>January Tab, D18</t>
  </si>
  <si>
    <t>January Tab, D19</t>
  </si>
  <si>
    <t>January Tab, D20</t>
  </si>
  <si>
    <t>Savings</t>
  </si>
  <si>
    <t>emergency fund deposit</t>
  </si>
  <si>
    <t>Juan's Spending Record</t>
  </si>
  <si>
    <t>FALL 2024 Block 1</t>
  </si>
  <si>
    <t>Utilities Store</t>
  </si>
  <si>
    <t>utilities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</si>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</sst>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1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7" borderId="1" xfId="0" applyNumberFormat="1" applyFill="1" applyBorder="1"/>
    <xf numFmtId="0" fontId="7" fillId="0" borderId="0" xfId="0" applyFont="1"/>
    <xf numFmtId="2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EC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1"/>
  <sheetViews>
    <sheetView zoomScale="70" zoomScaleNormal="70" workbookViewId="0">
      <selection activeCell="D16" sqref="D16"/>
    </sheetView>
  </sheetViews>
  <sheetFormatPr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1</v>
      </c>
    </row>
    <row r="4" spans="2:11" ht="21" x14ac:dyDescent="0.35">
      <c r="B4" s="24" t="s">
        <v>0</v>
      </c>
      <c r="C4" s="25" t="s">
        <v>2</v>
      </c>
      <c r="D4" s="25" t="s">
        <v>3</v>
      </c>
      <c r="F4" s="33" t="s">
        <v>101</v>
      </c>
      <c r="G4" s="33"/>
      <c r="H4" s="33"/>
      <c r="I4" s="33"/>
      <c r="J4" s="33"/>
      <c r="K4" s="33"/>
    </row>
    <row r="5" spans="2:11" x14ac:dyDescent="0.25">
      <c r="B5" s="2" t="s">
        <v>20</v>
      </c>
      <c r="C5" s="8">
        <v>41000</v>
      </c>
      <c r="D5" s="7">
        <v>41000</v>
      </c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25">
      <c r="B6" s="2" t="s">
        <v>18</v>
      </c>
      <c r="C6" s="8">
        <v>0</v>
      </c>
      <c r="D6" s="7">
        <v>750</v>
      </c>
      <c r="F6" s="11">
        <v>44929</v>
      </c>
      <c r="G6" s="13" t="s">
        <v>36</v>
      </c>
      <c r="H6" s="3" t="s">
        <v>37</v>
      </c>
      <c r="I6" s="18">
        <v>41000</v>
      </c>
      <c r="J6" s="3" t="s">
        <v>38</v>
      </c>
      <c r="K6" s="3" t="s">
        <v>33</v>
      </c>
    </row>
    <row r="7" spans="2:11" x14ac:dyDescent="0.25">
      <c r="B7" s="5" t="s">
        <v>29</v>
      </c>
      <c r="C7" s="8">
        <f>SUM(C5:C6)</f>
        <v>41000</v>
      </c>
      <c r="D7" s="7">
        <f>SUM(D5:D6)</f>
        <v>41750</v>
      </c>
      <c r="F7" s="11">
        <v>44929</v>
      </c>
      <c r="G7" s="13" t="s">
        <v>31</v>
      </c>
      <c r="H7" s="3" t="s">
        <v>32</v>
      </c>
      <c r="I7" s="18">
        <v>1080</v>
      </c>
      <c r="J7" s="3" t="s">
        <v>16</v>
      </c>
      <c r="K7" s="3" t="s">
        <v>33</v>
      </c>
    </row>
    <row r="8" spans="2:11" x14ac:dyDescent="0.25">
      <c r="F8" s="11">
        <v>44929</v>
      </c>
      <c r="G8" s="13" t="s">
        <v>44</v>
      </c>
      <c r="H8" s="3" t="s">
        <v>45</v>
      </c>
      <c r="I8" s="18">
        <v>100</v>
      </c>
      <c r="J8" s="3" t="s">
        <v>21</v>
      </c>
      <c r="K8" s="3" t="s">
        <v>33</v>
      </c>
    </row>
    <row r="9" spans="2:11" ht="18.75" x14ac:dyDescent="0.3">
      <c r="B9" s="24" t="s">
        <v>11</v>
      </c>
      <c r="C9" s="25" t="s">
        <v>2</v>
      </c>
      <c r="D9" s="25" t="s">
        <v>3</v>
      </c>
      <c r="F9" s="11">
        <v>44929</v>
      </c>
      <c r="G9" s="13" t="s">
        <v>34</v>
      </c>
      <c r="H9" s="3" t="s">
        <v>35</v>
      </c>
      <c r="I9" s="18">
        <v>10500</v>
      </c>
      <c r="J9" s="3" t="s">
        <v>12</v>
      </c>
      <c r="K9" s="3" t="s">
        <v>33</v>
      </c>
    </row>
    <row r="10" spans="2:11" x14ac:dyDescent="0.25">
      <c r="B10" s="2" t="s">
        <v>13</v>
      </c>
      <c r="C10" s="8">
        <v>4100</v>
      </c>
      <c r="D10" s="7">
        <f>D7*0.1</f>
        <v>4175</v>
      </c>
      <c r="F10" s="11">
        <v>44929</v>
      </c>
      <c r="G10" s="13" t="s">
        <v>52</v>
      </c>
      <c r="H10" s="3" t="s">
        <v>53</v>
      </c>
      <c r="I10" s="18">
        <v>3474.18</v>
      </c>
      <c r="J10" s="3" t="s">
        <v>15</v>
      </c>
      <c r="K10" s="3" t="s">
        <v>33</v>
      </c>
    </row>
    <row r="11" spans="2:11" x14ac:dyDescent="0.25">
      <c r="B11" s="2" t="s">
        <v>24</v>
      </c>
      <c r="C11" s="8">
        <v>300</v>
      </c>
      <c r="D11" s="7">
        <v>300</v>
      </c>
      <c r="F11" s="11">
        <v>44929</v>
      </c>
      <c r="G11" s="13" t="s">
        <v>65</v>
      </c>
      <c r="H11" s="3" t="s">
        <v>62</v>
      </c>
      <c r="I11" s="18">
        <v>680</v>
      </c>
      <c r="J11" s="3" t="s">
        <v>63</v>
      </c>
      <c r="K11" s="3" t="s">
        <v>33</v>
      </c>
    </row>
    <row r="12" spans="2:11" x14ac:dyDescent="0.25">
      <c r="B12" s="2" t="s">
        <v>14</v>
      </c>
      <c r="C12" s="8">
        <v>3933.31</v>
      </c>
      <c r="D12" s="7">
        <v>3933.31</v>
      </c>
      <c r="F12" s="11">
        <v>44931</v>
      </c>
      <c r="G12" s="13" t="s">
        <v>44</v>
      </c>
      <c r="H12" s="3" t="s">
        <v>46</v>
      </c>
      <c r="I12" s="18">
        <v>100</v>
      </c>
      <c r="J12" s="3" t="s">
        <v>21</v>
      </c>
      <c r="K12" s="3" t="s">
        <v>33</v>
      </c>
    </row>
    <row r="13" spans="2:11" x14ac:dyDescent="0.25">
      <c r="B13" s="2" t="s">
        <v>23</v>
      </c>
      <c r="C13" s="8">
        <v>680</v>
      </c>
      <c r="D13" s="7">
        <v>680</v>
      </c>
      <c r="F13" s="11">
        <v>44931</v>
      </c>
      <c r="G13" s="13" t="s">
        <v>39</v>
      </c>
      <c r="H13" s="3" t="s">
        <v>40</v>
      </c>
      <c r="I13" s="18">
        <v>4100</v>
      </c>
      <c r="J13" s="3" t="s">
        <v>13</v>
      </c>
      <c r="K13" s="3" t="s">
        <v>33</v>
      </c>
    </row>
    <row r="14" spans="2:11" x14ac:dyDescent="0.25">
      <c r="B14" s="2" t="s">
        <v>12</v>
      </c>
      <c r="C14" s="8">
        <v>10500</v>
      </c>
      <c r="D14" s="7">
        <v>10500</v>
      </c>
      <c r="F14" s="11">
        <v>44931</v>
      </c>
      <c r="G14" s="13" t="s">
        <v>39</v>
      </c>
      <c r="H14" s="3" t="s">
        <v>41</v>
      </c>
      <c r="I14" s="18">
        <v>300</v>
      </c>
      <c r="J14" s="3" t="s">
        <v>24</v>
      </c>
      <c r="K14" s="3" t="s">
        <v>33</v>
      </c>
    </row>
    <row r="15" spans="2:11" x14ac:dyDescent="0.25">
      <c r="B15" s="2" t="s">
        <v>15</v>
      </c>
      <c r="C15" s="8">
        <v>3300</v>
      </c>
      <c r="D15" s="7">
        <v>3474.18</v>
      </c>
      <c r="F15" s="11">
        <v>44932</v>
      </c>
      <c r="G15" s="13" t="s">
        <v>44</v>
      </c>
      <c r="H15" s="3" t="s">
        <v>45</v>
      </c>
      <c r="I15" s="18">
        <v>500</v>
      </c>
      <c r="J15" s="1" t="s">
        <v>21</v>
      </c>
      <c r="K15" s="3" t="s">
        <v>33</v>
      </c>
    </row>
    <row r="16" spans="2:11" x14ac:dyDescent="0.25">
      <c r="B16" s="2" t="s">
        <v>17</v>
      </c>
      <c r="C16" s="8">
        <v>3626.64</v>
      </c>
      <c r="D16" s="7">
        <f>3345.97</f>
        <v>3345.97</v>
      </c>
      <c r="F16" s="11">
        <v>44932</v>
      </c>
      <c r="G16" s="13" t="s">
        <v>42</v>
      </c>
      <c r="H16" s="3" t="s">
        <v>43</v>
      </c>
      <c r="I16" s="18">
        <v>150</v>
      </c>
      <c r="J16" s="3" t="s">
        <v>18</v>
      </c>
      <c r="K16" s="3" t="s">
        <v>33</v>
      </c>
    </row>
    <row r="17" spans="2:11" x14ac:dyDescent="0.25">
      <c r="B17" s="2" t="s">
        <v>22</v>
      </c>
      <c r="C17" s="8">
        <v>5400</v>
      </c>
      <c r="D17" s="7">
        <v>5565.13</v>
      </c>
      <c r="F17" s="11">
        <v>44936</v>
      </c>
      <c r="G17" s="13" t="s">
        <v>31</v>
      </c>
      <c r="H17" s="3" t="s">
        <v>32</v>
      </c>
      <c r="I17" s="18">
        <v>1600</v>
      </c>
      <c r="J17" s="3" t="s">
        <v>16</v>
      </c>
      <c r="K17" s="3" t="s">
        <v>33</v>
      </c>
    </row>
    <row r="18" spans="2:11" x14ac:dyDescent="0.25">
      <c r="B18" s="4" t="s">
        <v>21</v>
      </c>
      <c r="C18" s="9">
        <v>2500</v>
      </c>
      <c r="D18" s="20">
        <f>SUM(I8,I12,I15,I20,I23,I28,I29,I31,I33,I34)</f>
        <v>2400</v>
      </c>
      <c r="F18" s="11">
        <v>44937</v>
      </c>
      <c r="G18" s="13" t="s">
        <v>50</v>
      </c>
      <c r="H18" s="3" t="s">
        <v>51</v>
      </c>
      <c r="I18" s="18">
        <v>3933.31</v>
      </c>
      <c r="J18" s="3" t="s">
        <v>14</v>
      </c>
      <c r="K18" s="3" t="s">
        <v>33</v>
      </c>
    </row>
    <row r="19" spans="2:11" x14ac:dyDescent="0.25">
      <c r="B19" s="2" t="s">
        <v>16</v>
      </c>
      <c r="C19" s="8">
        <v>5000</v>
      </c>
      <c r="D19" s="20">
        <f>SUM(I7,I17,I24,I30)</f>
        <v>5200</v>
      </c>
      <c r="F19" s="11">
        <v>44937</v>
      </c>
      <c r="G19" s="13" t="s">
        <v>42</v>
      </c>
      <c r="H19" s="3" t="s">
        <v>49</v>
      </c>
      <c r="I19" s="18">
        <v>150</v>
      </c>
      <c r="J19" s="3" t="s">
        <v>18</v>
      </c>
      <c r="K19" s="3" t="s">
        <v>33</v>
      </c>
    </row>
    <row r="20" spans="2:11" x14ac:dyDescent="0.25">
      <c r="B20" s="2" t="s">
        <v>18</v>
      </c>
      <c r="C20" s="8">
        <v>1500</v>
      </c>
      <c r="D20" s="20">
        <f>SUM(I16,I19,I27,I32,I35)</f>
        <v>2070</v>
      </c>
      <c r="F20" s="11">
        <v>44938</v>
      </c>
      <c r="G20" s="13" t="s">
        <v>44</v>
      </c>
      <c r="H20" s="3" t="s">
        <v>46</v>
      </c>
      <c r="I20" s="18">
        <v>100</v>
      </c>
      <c r="J20" s="1" t="s">
        <v>21</v>
      </c>
      <c r="K20" s="3" t="s">
        <v>33</v>
      </c>
    </row>
    <row r="21" spans="2:11" x14ac:dyDescent="0.25">
      <c r="B21" s="2" t="s">
        <v>64</v>
      </c>
      <c r="C21" s="8">
        <v>160</v>
      </c>
      <c r="D21" s="7">
        <v>181</v>
      </c>
      <c r="F21" s="11">
        <v>44938</v>
      </c>
      <c r="G21" s="13" t="s">
        <v>57</v>
      </c>
      <c r="H21" s="3" t="s">
        <v>58</v>
      </c>
      <c r="I21" s="18">
        <v>750</v>
      </c>
      <c r="J21" s="3" t="s">
        <v>69</v>
      </c>
      <c r="K21" s="3" t="s">
        <v>33</v>
      </c>
    </row>
    <row r="22" spans="2:11" x14ac:dyDescent="0.25">
      <c r="B22" s="5" t="s">
        <v>30</v>
      </c>
      <c r="C22" s="8">
        <f>SUM(C10:C21)</f>
        <v>40999.949999999997</v>
      </c>
      <c r="D22" s="7">
        <f>SUM(D10:D21)</f>
        <v>41824.589999999997</v>
      </c>
      <c r="F22" s="11">
        <v>44938</v>
      </c>
      <c r="G22" s="13" t="s">
        <v>39</v>
      </c>
      <c r="H22" s="3" t="s">
        <v>40</v>
      </c>
      <c r="I22" s="18">
        <v>75</v>
      </c>
      <c r="J22" s="3" t="s">
        <v>13</v>
      </c>
      <c r="K22" s="3" t="s">
        <v>33</v>
      </c>
    </row>
    <row r="23" spans="2:11" x14ac:dyDescent="0.25">
      <c r="F23" s="11">
        <v>44939</v>
      </c>
      <c r="G23" s="13" t="s">
        <v>44</v>
      </c>
      <c r="H23" s="3" t="s">
        <v>45</v>
      </c>
      <c r="I23" s="18">
        <v>400</v>
      </c>
      <c r="J23" s="1" t="s">
        <v>21</v>
      </c>
      <c r="K23" s="3" t="s">
        <v>33</v>
      </c>
    </row>
    <row r="24" spans="2:11" ht="18.75" x14ac:dyDescent="0.3">
      <c r="B24" s="24" t="s">
        <v>25</v>
      </c>
      <c r="C24" s="25" t="s">
        <v>2</v>
      </c>
      <c r="D24" s="25" t="s">
        <v>3</v>
      </c>
      <c r="F24" s="11">
        <v>44943</v>
      </c>
      <c r="G24" s="13" t="s">
        <v>31</v>
      </c>
      <c r="H24" s="3" t="s">
        <v>32</v>
      </c>
      <c r="I24" s="18">
        <v>1470</v>
      </c>
      <c r="J24" s="3" t="s">
        <v>16</v>
      </c>
      <c r="K24" s="3" t="s">
        <v>33</v>
      </c>
    </row>
    <row r="25" spans="2:11" x14ac:dyDescent="0.25">
      <c r="B25" s="2" t="s">
        <v>26</v>
      </c>
      <c r="C25" s="8">
        <f>C7</f>
        <v>41000</v>
      </c>
      <c r="D25" s="7">
        <f>D7</f>
        <v>41750</v>
      </c>
      <c r="F25" s="11">
        <v>44944</v>
      </c>
      <c r="G25" s="13" t="s">
        <v>47</v>
      </c>
      <c r="H25" s="3" t="s">
        <v>54</v>
      </c>
      <c r="I25" s="18">
        <v>3345.97</v>
      </c>
      <c r="J25" s="3" t="s">
        <v>17</v>
      </c>
      <c r="K25" s="3" t="s">
        <v>33</v>
      </c>
    </row>
    <row r="26" spans="2:11" x14ac:dyDescent="0.25">
      <c r="B26" s="2" t="s">
        <v>27</v>
      </c>
      <c r="C26" s="8">
        <f>C22</f>
        <v>40999.949999999997</v>
      </c>
      <c r="D26" s="7">
        <f>D22</f>
        <v>41824.589999999997</v>
      </c>
      <c r="F26" s="11">
        <v>44944</v>
      </c>
      <c r="G26" s="13" t="s">
        <v>48</v>
      </c>
      <c r="H26" s="3" t="s">
        <v>66</v>
      </c>
      <c r="I26" s="18">
        <v>5565.13</v>
      </c>
      <c r="J26" s="3" t="s">
        <v>22</v>
      </c>
      <c r="K26" s="3" t="s">
        <v>33</v>
      </c>
    </row>
    <row r="27" spans="2:11" x14ac:dyDescent="0.25">
      <c r="B27" s="6" t="s">
        <v>28</v>
      </c>
      <c r="C27" s="8">
        <f>C25-C26</f>
        <v>5.0000000002910383E-2</v>
      </c>
      <c r="D27" s="7">
        <f>D25-D26</f>
        <v>-74.589999999996508</v>
      </c>
      <c r="F27" s="11">
        <v>44944</v>
      </c>
      <c r="G27" s="13" t="s">
        <v>55</v>
      </c>
      <c r="H27" s="3" t="s">
        <v>56</v>
      </c>
      <c r="I27" s="18">
        <v>1200</v>
      </c>
      <c r="J27" s="3" t="s">
        <v>18</v>
      </c>
      <c r="K27" s="3" t="s">
        <v>33</v>
      </c>
    </row>
    <row r="28" spans="2:11" x14ac:dyDescent="0.25">
      <c r="F28" s="15">
        <v>44945</v>
      </c>
      <c r="G28" s="16" t="s">
        <v>44</v>
      </c>
      <c r="H28" s="17" t="s">
        <v>46</v>
      </c>
      <c r="I28" s="19">
        <v>100</v>
      </c>
      <c r="J28" s="1" t="s">
        <v>21</v>
      </c>
      <c r="K28" s="17" t="s">
        <v>33</v>
      </c>
    </row>
    <row r="29" spans="2:11" x14ac:dyDescent="0.25">
      <c r="F29" s="11">
        <v>44946</v>
      </c>
      <c r="G29" s="13" t="s">
        <v>44</v>
      </c>
      <c r="H29" s="3" t="s">
        <v>45</v>
      </c>
      <c r="I29" s="18">
        <v>500</v>
      </c>
      <c r="J29" s="3" t="s">
        <v>21</v>
      </c>
      <c r="K29" s="3" t="s">
        <v>33</v>
      </c>
    </row>
    <row r="30" spans="2:11" x14ac:dyDescent="0.25">
      <c r="F30" s="11">
        <v>44950</v>
      </c>
      <c r="G30" s="13" t="s">
        <v>31</v>
      </c>
      <c r="H30" s="3" t="s">
        <v>32</v>
      </c>
      <c r="I30" s="18">
        <v>1050</v>
      </c>
      <c r="J30" s="3" t="s">
        <v>16</v>
      </c>
      <c r="K30" s="3" t="s">
        <v>33</v>
      </c>
    </row>
    <row r="31" spans="2:11" x14ac:dyDescent="0.25">
      <c r="F31" s="11">
        <v>44951</v>
      </c>
      <c r="G31" s="13" t="s">
        <v>44</v>
      </c>
      <c r="H31" s="3" t="s">
        <v>59</v>
      </c>
      <c r="I31" s="18">
        <v>100</v>
      </c>
      <c r="J31" s="3" t="s">
        <v>21</v>
      </c>
      <c r="K31" s="3" t="s">
        <v>33</v>
      </c>
    </row>
    <row r="32" spans="2:11" x14ac:dyDescent="0.25">
      <c r="F32" s="11">
        <v>44951</v>
      </c>
      <c r="G32" s="13" t="s">
        <v>60</v>
      </c>
      <c r="H32" s="3" t="s">
        <v>61</v>
      </c>
      <c r="I32" s="18">
        <v>370</v>
      </c>
      <c r="J32" s="3" t="s">
        <v>18</v>
      </c>
      <c r="K32" s="3" t="s">
        <v>33</v>
      </c>
    </row>
    <row r="33" spans="6:11" x14ac:dyDescent="0.25">
      <c r="F33" s="11">
        <v>44952</v>
      </c>
      <c r="G33" s="13" t="s">
        <v>44</v>
      </c>
      <c r="H33" s="3" t="s">
        <v>46</v>
      </c>
      <c r="I33" s="18">
        <v>100</v>
      </c>
      <c r="J33" s="3" t="s">
        <v>21</v>
      </c>
      <c r="K33" s="3" t="s">
        <v>33</v>
      </c>
    </row>
    <row r="34" spans="6:11" x14ac:dyDescent="0.25">
      <c r="F34" s="11">
        <v>44953</v>
      </c>
      <c r="G34" s="13" t="s">
        <v>44</v>
      </c>
      <c r="H34" s="3" t="s">
        <v>45</v>
      </c>
      <c r="I34" s="18">
        <v>400</v>
      </c>
      <c r="J34" s="3" t="s">
        <v>21</v>
      </c>
      <c r="K34" s="3" t="s">
        <v>33</v>
      </c>
    </row>
    <row r="35" spans="6:11" x14ac:dyDescent="0.25">
      <c r="F35" s="11">
        <v>44954</v>
      </c>
      <c r="G35" s="13" t="s">
        <v>42</v>
      </c>
      <c r="H35" s="3" t="s">
        <v>49</v>
      </c>
      <c r="I35" s="18">
        <v>200</v>
      </c>
      <c r="J35" s="3" t="s">
        <v>18</v>
      </c>
      <c r="K35" s="3" t="s">
        <v>33</v>
      </c>
    </row>
    <row r="36" spans="6:11" x14ac:dyDescent="0.25">
      <c r="F36" s="11">
        <v>44954</v>
      </c>
      <c r="G36" s="13" t="s">
        <v>99</v>
      </c>
      <c r="H36" s="3" t="s">
        <v>100</v>
      </c>
      <c r="I36" s="18">
        <v>181</v>
      </c>
      <c r="J36" s="3" t="s">
        <v>64</v>
      </c>
      <c r="K36" s="3" t="s">
        <v>33</v>
      </c>
    </row>
    <row r="37" spans="6:11" x14ac:dyDescent="0.25">
      <c r="F37" s="11"/>
      <c r="G37" s="13"/>
      <c r="H37" s="3"/>
      <c r="I37" s="3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</sheetData>
  <mergeCells count="1"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2"/>
  <sheetViews>
    <sheetView tabSelected="1" zoomScale="73" zoomScaleNormal="73" workbookViewId="0">
      <selection activeCell="C22" sqref="C22"/>
    </sheetView>
  </sheetViews>
  <sheetFormatPr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4</v>
      </c>
    </row>
    <row r="4" spans="2:11" ht="21" x14ac:dyDescent="0.35">
      <c r="B4" s="24" t="s">
        <v>0</v>
      </c>
      <c r="C4" s="25" t="s">
        <v>2</v>
      </c>
      <c r="D4" s="25" t="s">
        <v>3</v>
      </c>
      <c r="F4" s="33" t="s">
        <v>101</v>
      </c>
      <c r="G4" s="33"/>
      <c r="H4" s="33"/>
      <c r="I4" s="33"/>
      <c r="J4" s="33"/>
      <c r="K4" s="33"/>
    </row>
    <row r="5" spans="2:11" x14ac:dyDescent="0.25">
      <c r="B5" s="2" t="s">
        <v>20</v>
      </c>
      <c r="C5" s="8">
        <v>41000</v>
      </c>
      <c r="D5" s="7">
        <v>41000</v>
      </c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25">
      <c r="B6" s="2" t="s">
        <v>18</v>
      </c>
      <c r="C6" s="8">
        <v>0</v>
      </c>
      <c r="D6" s="7">
        <v>0</v>
      </c>
      <c r="F6" s="11">
        <v>44958</v>
      </c>
      <c r="G6" s="13" t="s">
        <v>36</v>
      </c>
      <c r="H6" s="3" t="s">
        <v>37</v>
      </c>
      <c r="I6" s="7">
        <v>41000</v>
      </c>
      <c r="J6" s="3" t="s">
        <v>38</v>
      </c>
      <c r="K6" s="3" t="s">
        <v>33</v>
      </c>
    </row>
    <row r="7" spans="2:11" x14ac:dyDescent="0.25">
      <c r="B7" s="5" t="s">
        <v>29</v>
      </c>
      <c r="C7" s="8">
        <f>SUM(C5:C6)</f>
        <v>41000</v>
      </c>
      <c r="D7" s="7">
        <f>SUM(D5:D6)</f>
        <v>41000</v>
      </c>
      <c r="F7" s="23">
        <v>45323</v>
      </c>
      <c r="G7" s="23" t="s">
        <v>34</v>
      </c>
      <c r="H7" s="23" t="s">
        <v>35</v>
      </c>
      <c r="I7" s="29">
        <v>10500</v>
      </c>
      <c r="J7" s="23" t="s">
        <v>12</v>
      </c>
      <c r="K7" s="23" t="s">
        <v>33</v>
      </c>
    </row>
    <row r="8" spans="2:11" x14ac:dyDescent="0.25">
      <c r="F8" s="23">
        <v>45323</v>
      </c>
      <c r="G8" s="23" t="s">
        <v>103</v>
      </c>
      <c r="H8" s="23" t="s">
        <v>104</v>
      </c>
      <c r="I8" s="29">
        <v>3611.39</v>
      </c>
      <c r="J8" s="23" t="s">
        <v>15</v>
      </c>
      <c r="K8" s="23" t="s">
        <v>33</v>
      </c>
    </row>
    <row r="9" spans="2:11" ht="18.75" x14ac:dyDescent="0.3">
      <c r="B9" s="24" t="s">
        <v>11</v>
      </c>
      <c r="C9" s="25" t="s">
        <v>2</v>
      </c>
      <c r="D9" s="25" t="s">
        <v>3</v>
      </c>
      <c r="F9" s="23">
        <v>45325</v>
      </c>
      <c r="G9" s="23" t="s">
        <v>39</v>
      </c>
      <c r="H9" s="23" t="s">
        <v>40</v>
      </c>
      <c r="I9" s="29">
        <v>4100</v>
      </c>
      <c r="J9" s="23" t="s">
        <v>13</v>
      </c>
      <c r="K9" s="23" t="s">
        <v>33</v>
      </c>
    </row>
    <row r="10" spans="2:11" x14ac:dyDescent="0.25">
      <c r="B10" s="2" t="s">
        <v>13</v>
      </c>
      <c r="C10" s="21">
        <v>4100</v>
      </c>
      <c r="D10" s="30">
        <f>I9</f>
        <v>4100</v>
      </c>
      <c r="F10" s="23">
        <v>45325</v>
      </c>
      <c r="G10" s="23" t="s">
        <v>39</v>
      </c>
      <c r="H10" s="23" t="s">
        <v>41</v>
      </c>
      <c r="I10" s="29">
        <v>300</v>
      </c>
      <c r="J10" s="23" t="s">
        <v>24</v>
      </c>
      <c r="K10" s="23" t="s">
        <v>33</v>
      </c>
    </row>
    <row r="11" spans="2:11" x14ac:dyDescent="0.25">
      <c r="B11" s="2" t="s">
        <v>24</v>
      </c>
      <c r="C11" s="21">
        <v>300</v>
      </c>
      <c r="D11" s="30">
        <f>I10</f>
        <v>300</v>
      </c>
      <c r="F11" s="23">
        <v>45326</v>
      </c>
      <c r="G11" s="23" t="s">
        <v>44</v>
      </c>
      <c r="H11" s="23" t="s">
        <v>105</v>
      </c>
      <c r="I11" s="29">
        <v>500</v>
      </c>
      <c r="J11" s="23" t="s">
        <v>21</v>
      </c>
      <c r="K11" s="23" t="s">
        <v>33</v>
      </c>
    </row>
    <row r="12" spans="2:11" x14ac:dyDescent="0.25">
      <c r="B12" s="2" t="s">
        <v>14</v>
      </c>
      <c r="C12" s="21">
        <v>3933.31</v>
      </c>
      <c r="D12" s="30">
        <v>0</v>
      </c>
      <c r="F12" s="23">
        <v>45326</v>
      </c>
      <c r="G12" s="23" t="s">
        <v>31</v>
      </c>
      <c r="H12" s="23" t="s">
        <v>32</v>
      </c>
      <c r="I12" s="29">
        <v>1293.75</v>
      </c>
      <c r="J12" s="23" t="s">
        <v>16</v>
      </c>
      <c r="K12" s="23" t="s">
        <v>33</v>
      </c>
    </row>
    <row r="13" spans="2:11" x14ac:dyDescent="0.25">
      <c r="B13" s="2" t="s">
        <v>23</v>
      </c>
      <c r="C13" s="21">
        <v>680</v>
      </c>
      <c r="D13" s="30">
        <v>0</v>
      </c>
      <c r="F13" s="11"/>
      <c r="G13" s="11"/>
      <c r="H13" s="11"/>
      <c r="I13" s="32"/>
      <c r="J13" s="11"/>
      <c r="K13" s="11"/>
    </row>
    <row r="14" spans="2:11" x14ac:dyDescent="0.25">
      <c r="B14" s="2" t="s">
        <v>12</v>
      </c>
      <c r="C14" s="21">
        <v>10500</v>
      </c>
      <c r="D14" s="30">
        <f>I7</f>
        <v>10500</v>
      </c>
      <c r="F14" s="11"/>
      <c r="G14" s="13"/>
      <c r="H14" s="3"/>
      <c r="I14" s="18"/>
      <c r="J14" s="3"/>
      <c r="K14" s="3"/>
    </row>
    <row r="15" spans="2:11" x14ac:dyDescent="0.25">
      <c r="B15" s="2" t="s">
        <v>15</v>
      </c>
      <c r="C15" s="21">
        <v>3200</v>
      </c>
      <c r="D15" s="30">
        <f>I8</f>
        <v>3611.39</v>
      </c>
      <c r="F15" s="11"/>
      <c r="G15" s="13"/>
      <c r="H15" s="3"/>
      <c r="I15" s="18"/>
      <c r="K15" s="3"/>
    </row>
    <row r="16" spans="2:11" x14ac:dyDescent="0.25">
      <c r="B16" s="2" t="s">
        <v>17</v>
      </c>
      <c r="C16" s="21">
        <v>3400</v>
      </c>
      <c r="D16" s="30">
        <v>0</v>
      </c>
      <c r="F16" s="11"/>
      <c r="G16" s="13"/>
      <c r="H16" s="3"/>
      <c r="I16" s="18"/>
      <c r="J16" s="3"/>
      <c r="K16" s="3"/>
    </row>
    <row r="17" spans="2:11" x14ac:dyDescent="0.25">
      <c r="B17" s="2" t="s">
        <v>22</v>
      </c>
      <c r="C17" s="21">
        <v>5200</v>
      </c>
      <c r="D17" s="30">
        <v>0</v>
      </c>
      <c r="F17" s="11"/>
      <c r="G17" s="13"/>
      <c r="H17" s="3"/>
      <c r="I17" s="18"/>
      <c r="J17" s="3"/>
      <c r="K17" s="3"/>
    </row>
    <row r="18" spans="2:11" x14ac:dyDescent="0.25">
      <c r="B18" s="4" t="s">
        <v>21</v>
      </c>
      <c r="C18" s="22">
        <v>2500</v>
      </c>
      <c r="D18" s="30">
        <f>I11</f>
        <v>500</v>
      </c>
      <c r="F18" s="11"/>
      <c r="G18" s="13"/>
      <c r="H18" s="3"/>
      <c r="I18" s="18"/>
      <c r="J18" s="3"/>
      <c r="K18" s="3"/>
    </row>
    <row r="19" spans="2:11" x14ac:dyDescent="0.25">
      <c r="B19" s="2" t="s">
        <v>16</v>
      </c>
      <c r="C19" s="21">
        <v>5000</v>
      </c>
      <c r="D19" s="30">
        <f>I12</f>
        <v>1293.75</v>
      </c>
      <c r="F19" s="11"/>
      <c r="G19" s="13"/>
      <c r="H19" s="3"/>
      <c r="I19" s="18"/>
      <c r="J19" s="3"/>
      <c r="K19" s="3"/>
    </row>
    <row r="20" spans="2:11" x14ac:dyDescent="0.25">
      <c r="B20" s="2" t="s">
        <v>18</v>
      </c>
      <c r="C20" s="21">
        <v>1500</v>
      </c>
      <c r="D20" s="30">
        <v>0</v>
      </c>
      <c r="F20" s="11"/>
      <c r="G20" s="13"/>
      <c r="H20" s="3"/>
      <c r="I20" s="18"/>
      <c r="J20" s="3"/>
      <c r="K20" s="3"/>
    </row>
    <row r="21" spans="2:11" x14ac:dyDescent="0.25">
      <c r="B21" s="2" t="s">
        <v>64</v>
      </c>
      <c r="C21" s="21">
        <v>600</v>
      </c>
      <c r="D21" s="30">
        <v>0</v>
      </c>
      <c r="F21" s="11"/>
      <c r="G21" s="13"/>
      <c r="H21" s="3"/>
      <c r="I21" s="18"/>
      <c r="J21" s="3"/>
      <c r="K21" s="3"/>
    </row>
    <row r="22" spans="2:11" x14ac:dyDescent="0.25">
      <c r="B22" s="5" t="s">
        <v>30</v>
      </c>
      <c r="C22" s="8">
        <f>SUM(C10:C21)</f>
        <v>40913.31</v>
      </c>
      <c r="D22" s="7">
        <f>SUM(D10:D21)</f>
        <v>20305.14</v>
      </c>
      <c r="F22" s="11"/>
      <c r="G22" s="13"/>
      <c r="H22" s="3"/>
      <c r="I22" s="18"/>
      <c r="J22" s="3"/>
      <c r="K22" s="3"/>
    </row>
    <row r="23" spans="2:11" x14ac:dyDescent="0.25">
      <c r="F23" s="11"/>
      <c r="G23" s="13"/>
      <c r="H23" s="3"/>
      <c r="I23" s="18"/>
      <c r="J23" s="3"/>
      <c r="K23" s="3"/>
    </row>
    <row r="24" spans="2:11" ht="18.75" x14ac:dyDescent="0.3">
      <c r="B24" s="24" t="s">
        <v>25</v>
      </c>
      <c r="C24" s="25" t="s">
        <v>2</v>
      </c>
      <c r="D24" s="25" t="s">
        <v>3</v>
      </c>
      <c r="F24" s="11"/>
      <c r="G24" s="13"/>
      <c r="H24" s="3"/>
      <c r="I24" s="18"/>
      <c r="J24" s="3"/>
      <c r="K24" s="3"/>
    </row>
    <row r="25" spans="2:11" x14ac:dyDescent="0.25">
      <c r="B25" s="2" t="s">
        <v>26</v>
      </c>
      <c r="C25" s="8">
        <f>C7</f>
        <v>41000</v>
      </c>
      <c r="D25" s="7">
        <f>D7</f>
        <v>41000</v>
      </c>
      <c r="F25" s="11"/>
      <c r="G25" s="13"/>
      <c r="H25" s="3"/>
      <c r="I25" s="18"/>
      <c r="J25" s="3"/>
      <c r="K25" s="3"/>
    </row>
    <row r="26" spans="2:11" x14ac:dyDescent="0.25">
      <c r="B26" s="2" t="s">
        <v>27</v>
      </c>
      <c r="C26" s="8">
        <f>C22</f>
        <v>40913.31</v>
      </c>
      <c r="D26" s="7">
        <f>D22</f>
        <v>20305.14</v>
      </c>
      <c r="F26" s="11"/>
      <c r="G26" s="13"/>
      <c r="H26" s="3"/>
      <c r="I26" s="18"/>
      <c r="J26" s="3"/>
      <c r="K26" s="3"/>
    </row>
    <row r="27" spans="2:11" x14ac:dyDescent="0.25">
      <c r="B27" s="6" t="s">
        <v>28</v>
      </c>
      <c r="C27" s="8">
        <f>C25-C26</f>
        <v>86.690000000002328</v>
      </c>
      <c r="D27" s="7">
        <f>D25-D26</f>
        <v>20694.86</v>
      </c>
      <c r="F27" s="11"/>
      <c r="G27" s="13"/>
      <c r="H27" s="3"/>
      <c r="I27" s="18"/>
      <c r="J27" s="3"/>
      <c r="K27" s="3"/>
    </row>
    <row r="28" spans="2:11" x14ac:dyDescent="0.25">
      <c r="F28" s="15"/>
      <c r="G28" s="16"/>
      <c r="H28" s="17"/>
      <c r="I28" s="19"/>
      <c r="K28" s="17"/>
    </row>
    <row r="29" spans="2:11" x14ac:dyDescent="0.25">
      <c r="F29" s="11"/>
      <c r="G29" s="13"/>
      <c r="H29" s="3"/>
      <c r="I29" s="18"/>
      <c r="J29" s="3"/>
      <c r="K29" s="3"/>
    </row>
    <row r="30" spans="2:11" x14ac:dyDescent="0.25">
      <c r="F30" s="11"/>
      <c r="G30" s="13"/>
      <c r="H30" s="3"/>
      <c r="I30" s="18"/>
      <c r="J30" s="3"/>
      <c r="K30" s="3"/>
    </row>
    <row r="31" spans="2:11" x14ac:dyDescent="0.25">
      <c r="F31" s="11"/>
      <c r="G31" s="13"/>
      <c r="H31" s="3"/>
      <c r="I31" s="18"/>
      <c r="J31" s="3"/>
      <c r="K31" s="3"/>
    </row>
    <row r="32" spans="2:11" x14ac:dyDescent="0.25">
      <c r="F32" s="11"/>
      <c r="G32" s="13"/>
      <c r="H32" s="3"/>
      <c r="I32" s="18"/>
      <c r="J32" s="3"/>
      <c r="K32" s="3"/>
    </row>
    <row r="33" spans="6:11" x14ac:dyDescent="0.25">
      <c r="F33" s="11"/>
      <c r="G33" s="13"/>
      <c r="H33" s="3"/>
      <c r="I33" s="18"/>
      <c r="J33" s="3"/>
      <c r="K33" s="3"/>
    </row>
    <row r="34" spans="6:11" x14ac:dyDescent="0.25">
      <c r="F34" s="11"/>
      <c r="G34" s="13"/>
      <c r="H34" s="3"/>
      <c r="I34" s="18"/>
      <c r="J34" s="3"/>
      <c r="K34" s="3"/>
    </row>
    <row r="35" spans="6:11" x14ac:dyDescent="0.25">
      <c r="F35" s="11"/>
      <c r="G35" s="13"/>
      <c r="H35" s="3"/>
      <c r="I35" s="3"/>
      <c r="J35" s="3"/>
      <c r="K35" s="3"/>
    </row>
    <row r="36" spans="6:11" x14ac:dyDescent="0.25">
      <c r="F36" s="11"/>
      <c r="G36" s="13"/>
      <c r="H36" s="3"/>
      <c r="I36" s="3"/>
      <c r="J36" s="3"/>
      <c r="K36" s="3"/>
    </row>
    <row r="37" spans="6:11" x14ac:dyDescent="0.25">
      <c r="F37" s="11"/>
      <c r="G37" s="13"/>
      <c r="H37" s="3"/>
      <c r="I37" s="3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  <row r="42" spans="6:11" x14ac:dyDescent="0.25">
      <c r="F42" s="11"/>
      <c r="G42" s="13"/>
      <c r="H42" s="3"/>
      <c r="I42" s="3"/>
      <c r="J42" s="3"/>
      <c r="K42" s="3"/>
    </row>
  </sheetData>
  <mergeCells count="1">
    <mergeCell ref="F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topLeftCell="A10" workbookViewId="0">
      <selection sqref="A1:B1"/>
    </sheetView>
  </sheetViews>
  <sheetFormatPr defaultColWidth="8.875" defaultRowHeight="15.75" x14ac:dyDescent="0.25"/>
  <cols>
    <col min="1" max="1" width="18.625" bestFit="1" customWidth="1"/>
  </cols>
  <sheetData>
    <row r="1" spans="1:2" x14ac:dyDescent="0.25">
      <c r="A1" s="34" t="s">
        <v>102</v>
      </c>
      <c r="B1" s="34"/>
    </row>
    <row r="3" spans="1:2" x14ac:dyDescent="0.25">
      <c r="A3" t="s">
        <v>96</v>
      </c>
      <c r="B3" t="str">
        <f>IF(January!D18-2400=0,"Correct","Error")</f>
        <v>Correct</v>
      </c>
    </row>
    <row r="4" spans="1:2" x14ac:dyDescent="0.25">
      <c r="A4" t="s">
        <v>97</v>
      </c>
      <c r="B4" t="str">
        <f>IF(January!D19-5200=0,"Correct","Error")</f>
        <v>Correct</v>
      </c>
    </row>
    <row r="5" spans="1:2" x14ac:dyDescent="0.25">
      <c r="A5" t="s">
        <v>98</v>
      </c>
      <c r="B5" t="str">
        <f>IF(January!D20-2070=0,"Correct","Error")</f>
        <v>Correct</v>
      </c>
    </row>
    <row r="7" spans="1:2" x14ac:dyDescent="0.25">
      <c r="A7" t="s">
        <v>70</v>
      </c>
      <c r="B7" t="str">
        <f>IF(February!D10-4100=0,"Correct","Error")</f>
        <v>Correct</v>
      </c>
    </row>
    <row r="8" spans="1:2" x14ac:dyDescent="0.25">
      <c r="A8" t="s">
        <v>71</v>
      </c>
      <c r="B8" t="str">
        <f>IF(February!D11-300=0,"Correct","Error")</f>
        <v>Correct</v>
      </c>
    </row>
    <row r="9" spans="1:2" x14ac:dyDescent="0.25">
      <c r="A9" t="s">
        <v>72</v>
      </c>
      <c r="B9" t="str">
        <f>IF(February!D12-0=0,"Correct","Error")</f>
        <v>Correct</v>
      </c>
    </row>
    <row r="10" spans="1:2" x14ac:dyDescent="0.25">
      <c r="A10" t="s">
        <v>73</v>
      </c>
      <c r="B10" t="str">
        <f>IF(February!D13-0=0,"Correct","Error")</f>
        <v>Correct</v>
      </c>
    </row>
    <row r="11" spans="1:2" x14ac:dyDescent="0.25">
      <c r="A11" t="s">
        <v>74</v>
      </c>
      <c r="B11" t="str">
        <f>IF(February!D14-10500=0,"Correct","Error")</f>
        <v>Correct</v>
      </c>
    </row>
    <row r="12" spans="1:2" x14ac:dyDescent="0.25">
      <c r="A12" t="s">
        <v>75</v>
      </c>
      <c r="B12" t="str">
        <f>IF(February!D15-3611.39=0,"Correct","Error")</f>
        <v>Correct</v>
      </c>
    </row>
    <row r="13" spans="1:2" x14ac:dyDescent="0.25">
      <c r="A13" t="s">
        <v>76</v>
      </c>
      <c r="B13" t="str">
        <f>IF(February!D16-0=0,"Correct","Error")</f>
        <v>Correct</v>
      </c>
    </row>
    <row r="14" spans="1:2" x14ac:dyDescent="0.25">
      <c r="A14" t="s">
        <v>77</v>
      </c>
      <c r="B14" t="str">
        <f>IF(February!D17-0=0,"Correct","Error")</f>
        <v>Correct</v>
      </c>
    </row>
    <row r="15" spans="1:2" x14ac:dyDescent="0.25">
      <c r="A15" t="s">
        <v>78</v>
      </c>
      <c r="B15" t="str">
        <f>IF(February!D18-500=0,"Correct","Error")</f>
        <v>Correct</v>
      </c>
    </row>
    <row r="16" spans="1:2" x14ac:dyDescent="0.25">
      <c r="A16" t="s">
        <v>79</v>
      </c>
      <c r="B16" t="str">
        <f>IF(February!D19-1293.75=0,"Correct","Error")</f>
        <v>Correct</v>
      </c>
    </row>
    <row r="17" spans="1:2" x14ac:dyDescent="0.25">
      <c r="A17" t="s">
        <v>80</v>
      </c>
      <c r="B17" t="str">
        <f>IF(February!D20-0=0,"Correct","Error")</f>
        <v>Correct</v>
      </c>
    </row>
    <row r="18" spans="1:2" x14ac:dyDescent="0.25">
      <c r="A18" t="s">
        <v>81</v>
      </c>
      <c r="B18" t="str">
        <f>IF(February!D21-0=0,"Correct","Error")</f>
        <v>Correct</v>
      </c>
    </row>
    <row r="20" spans="1:2" x14ac:dyDescent="0.25">
      <c r="A20" t="s">
        <v>82</v>
      </c>
      <c r="B20" t="str">
        <f>IF(February!C10-4100=0,"Correct","Error")</f>
        <v>Correct</v>
      </c>
    </row>
    <row r="21" spans="1:2" x14ac:dyDescent="0.25">
      <c r="A21" t="s">
        <v>83</v>
      </c>
      <c r="B21" t="str">
        <f>IF(February!C11-300=0,"Correct","Error")</f>
        <v>Correct</v>
      </c>
    </row>
    <row r="22" spans="1:2" x14ac:dyDescent="0.25">
      <c r="A22" t="s">
        <v>84</v>
      </c>
      <c r="B22" t="str">
        <f>IF(February!C12-3933.31=0,"Correct","Error")</f>
        <v>Correct</v>
      </c>
    </row>
    <row r="23" spans="1:2" x14ac:dyDescent="0.25">
      <c r="A23" t="s">
        <v>85</v>
      </c>
      <c r="B23" t="str">
        <f>IF(February!C13-680=0,"Correct","Error")</f>
        <v>Correct</v>
      </c>
    </row>
    <row r="24" spans="1:2" x14ac:dyDescent="0.25">
      <c r="A24" t="s">
        <v>86</v>
      </c>
      <c r="B24" t="str">
        <f>IF(February!C14-10500=0,"Correct","Error")</f>
        <v>Correct</v>
      </c>
    </row>
    <row r="25" spans="1:2" x14ac:dyDescent="0.25">
      <c r="A25" t="s">
        <v>87</v>
      </c>
      <c r="B25" t="s">
        <v>95</v>
      </c>
    </row>
    <row r="26" spans="1:2" x14ac:dyDescent="0.25">
      <c r="A26" t="s">
        <v>88</v>
      </c>
      <c r="B26" t="s">
        <v>95</v>
      </c>
    </row>
    <row r="27" spans="1:2" x14ac:dyDescent="0.25">
      <c r="A27" t="s">
        <v>89</v>
      </c>
      <c r="B27" t="s">
        <v>95</v>
      </c>
    </row>
    <row r="28" spans="1:2" x14ac:dyDescent="0.25">
      <c r="A28" t="s">
        <v>90</v>
      </c>
      <c r="B28" t="s">
        <v>95</v>
      </c>
    </row>
    <row r="29" spans="1:2" x14ac:dyDescent="0.25">
      <c r="A29" t="s">
        <v>91</v>
      </c>
      <c r="B29" t="s">
        <v>95</v>
      </c>
    </row>
    <row r="30" spans="1:2" x14ac:dyDescent="0.25">
      <c r="A30" t="s">
        <v>92</v>
      </c>
      <c r="B30" t="s">
        <v>95</v>
      </c>
    </row>
    <row r="31" spans="1:2" x14ac:dyDescent="0.25">
      <c r="A31" t="s">
        <v>93</v>
      </c>
      <c r="B31" t="str">
        <f>IF(AND(February!C21&gt;=400,February!C21&lt;=600),"Correct","Error")</f>
        <v>Correct</v>
      </c>
    </row>
    <row r="33" spans="1:2" x14ac:dyDescent="0.25">
      <c r="A33" t="s">
        <v>94</v>
      </c>
      <c r="B33" t="str">
        <f>IF((February!C25-February!C26)&gt;=0,"Correct","Error")</f>
        <v>Correct</v>
      </c>
    </row>
  </sheetData>
  <sheetProtection algorithmName="SHA-512" hashValue="4Emk8oeY3FpKuAoS1aLZiD8l6WdjhCpToOz4uy/G7tDwGkt//ddsf7L5mLdPWxMpV43Yz8WqsVVFLr44b6Aoeg==" saltValue="zvHhJnlfzjHqCzTajoYAfQ==" spinCount="100000" sheet="1" selectLockedCells="1" selectUnlockedCells="1"/>
  <mergeCells count="1">
    <mergeCell ref="A1:B1"/>
  </mergeCells>
  <conditionalFormatting sqref="B3:B33">
    <cfRule type="containsText" dxfId="1" priority="1" operator="containsText" text="Error">
      <formula>NOT(ISERROR(SEARCH("Error",B3)))</formula>
    </cfRule>
    <cfRule type="containsText" dxfId="0" priority="2" operator="containsText" text="Correct">
      <formula>NOT(ISERROR(SEARCH("Correct",B3)))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5"/>
  <sheetViews>
    <sheetView zoomScaleNormal="100" workbookViewId="0">
      <selection activeCell="B3" sqref="B3"/>
    </sheetView>
  </sheetViews>
  <sheetFormatPr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67</v>
      </c>
      <c r="C2" s="31" t="s">
        <v>68</v>
      </c>
    </row>
    <row r="4" spans="2:11" ht="21" x14ac:dyDescent="0.35">
      <c r="B4" s="24" t="s">
        <v>0</v>
      </c>
      <c r="C4" s="25" t="s">
        <v>2</v>
      </c>
      <c r="D4" s="25" t="s">
        <v>3</v>
      </c>
      <c r="F4" s="33" t="s">
        <v>19</v>
      </c>
      <c r="G4" s="33"/>
      <c r="H4" s="33"/>
      <c r="I4" s="33"/>
      <c r="J4" s="33"/>
      <c r="K4" s="33"/>
    </row>
    <row r="5" spans="2:11" x14ac:dyDescent="0.25">
      <c r="B5" s="2" t="s">
        <v>20</v>
      </c>
      <c r="C5" s="8"/>
      <c r="D5" s="7"/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25">
      <c r="B6" s="2" t="s">
        <v>18</v>
      </c>
      <c r="C6" s="8"/>
      <c r="D6" s="7"/>
      <c r="F6" s="11"/>
      <c r="G6" s="13"/>
      <c r="H6" s="3"/>
      <c r="I6" s="18"/>
      <c r="J6" s="3"/>
      <c r="K6" s="3"/>
    </row>
    <row r="7" spans="2:11" x14ac:dyDescent="0.25">
      <c r="B7" s="5" t="s">
        <v>29</v>
      </c>
      <c r="C7" s="8">
        <f>SUM(C5:C6)</f>
        <v>0</v>
      </c>
      <c r="D7" s="7">
        <f>SUM(D5:D6)</f>
        <v>0</v>
      </c>
      <c r="F7" s="11"/>
      <c r="G7" s="11"/>
      <c r="H7" s="11"/>
      <c r="I7" s="11"/>
      <c r="J7" s="11"/>
      <c r="K7" s="11"/>
    </row>
    <row r="8" spans="2:11" x14ac:dyDescent="0.25">
      <c r="F8" s="11"/>
      <c r="G8" s="11"/>
      <c r="H8" s="11"/>
      <c r="I8" s="11"/>
      <c r="J8" s="11"/>
      <c r="K8" s="11"/>
    </row>
    <row r="9" spans="2:11" ht="18.75" x14ac:dyDescent="0.3">
      <c r="B9" s="24" t="s">
        <v>11</v>
      </c>
      <c r="C9" s="25" t="s">
        <v>2</v>
      </c>
      <c r="D9" s="25" t="s">
        <v>3</v>
      </c>
      <c r="F9" s="11"/>
      <c r="G9" s="11"/>
      <c r="H9" s="11"/>
      <c r="I9" s="11"/>
      <c r="J9" s="11"/>
      <c r="K9" s="11"/>
    </row>
    <row r="10" spans="2:11" x14ac:dyDescent="0.25">
      <c r="B10" s="2" t="s">
        <v>13</v>
      </c>
      <c r="C10" s="8"/>
      <c r="D10" s="7"/>
      <c r="F10" s="11"/>
      <c r="G10" s="11"/>
      <c r="H10" s="11"/>
      <c r="I10" s="11"/>
      <c r="J10" s="11"/>
      <c r="K10" s="11"/>
    </row>
    <row r="11" spans="2:11" x14ac:dyDescent="0.25">
      <c r="B11" s="2" t="s">
        <v>24</v>
      </c>
      <c r="C11" s="8"/>
      <c r="D11" s="7"/>
      <c r="F11" s="11"/>
      <c r="G11" s="11"/>
      <c r="H11" s="11"/>
      <c r="I11" s="11"/>
      <c r="J11" s="11"/>
      <c r="K11" s="11"/>
    </row>
    <row r="12" spans="2:11" x14ac:dyDescent="0.25">
      <c r="B12" s="2" t="s">
        <v>14</v>
      </c>
      <c r="C12" s="8"/>
      <c r="D12" s="7"/>
      <c r="F12" s="11"/>
      <c r="G12" s="11"/>
      <c r="H12" s="11"/>
      <c r="I12" s="11"/>
      <c r="J12" s="11"/>
      <c r="K12" s="11"/>
    </row>
    <row r="13" spans="2:11" x14ac:dyDescent="0.25">
      <c r="B13" s="2" t="s">
        <v>23</v>
      </c>
      <c r="C13" s="8"/>
      <c r="D13" s="7"/>
      <c r="F13" s="11"/>
      <c r="G13" s="11"/>
      <c r="H13" s="11"/>
      <c r="I13" s="11"/>
      <c r="J13" s="11"/>
      <c r="K13" s="11"/>
    </row>
    <row r="14" spans="2:11" x14ac:dyDescent="0.25">
      <c r="B14" s="2" t="s">
        <v>12</v>
      </c>
      <c r="C14" s="8"/>
      <c r="D14" s="7"/>
      <c r="F14" s="11"/>
      <c r="G14" s="13"/>
      <c r="H14" s="3"/>
      <c r="I14" s="18"/>
      <c r="J14" s="3"/>
      <c r="K14" s="3"/>
    </row>
    <row r="15" spans="2:11" x14ac:dyDescent="0.25">
      <c r="B15" s="2" t="s">
        <v>15</v>
      </c>
      <c r="C15" s="8"/>
      <c r="D15" s="7"/>
      <c r="F15" s="11"/>
      <c r="G15" s="13"/>
      <c r="H15" s="3"/>
      <c r="I15" s="18"/>
      <c r="K15" s="3"/>
    </row>
    <row r="16" spans="2:11" x14ac:dyDescent="0.25">
      <c r="B16" s="2" t="s">
        <v>17</v>
      </c>
      <c r="C16" s="8"/>
      <c r="D16" s="7"/>
      <c r="F16" s="11"/>
      <c r="G16" s="13"/>
      <c r="H16" s="3"/>
      <c r="I16" s="18"/>
      <c r="J16" s="3"/>
      <c r="K16" s="3"/>
    </row>
    <row r="17" spans="2:11" x14ac:dyDescent="0.25">
      <c r="B17" s="2" t="s">
        <v>22</v>
      </c>
      <c r="C17" s="8"/>
      <c r="D17" s="7"/>
      <c r="F17" s="11"/>
      <c r="G17" s="13"/>
      <c r="H17" s="3"/>
      <c r="I17" s="18"/>
      <c r="J17" s="3"/>
      <c r="K17" s="3"/>
    </row>
    <row r="18" spans="2:11" x14ac:dyDescent="0.25">
      <c r="B18" s="4" t="s">
        <v>21</v>
      </c>
      <c r="C18" s="9"/>
      <c r="D18" s="7"/>
      <c r="F18" s="11"/>
      <c r="G18" s="13"/>
      <c r="H18" s="3"/>
      <c r="I18" s="18"/>
      <c r="J18" s="3"/>
      <c r="K18" s="3"/>
    </row>
    <row r="19" spans="2:11" x14ac:dyDescent="0.25">
      <c r="B19" s="2" t="s">
        <v>16</v>
      </c>
      <c r="C19" s="8"/>
      <c r="D19" s="7"/>
      <c r="F19" s="11"/>
      <c r="G19" s="13"/>
      <c r="H19" s="3"/>
      <c r="I19" s="18"/>
      <c r="J19" s="3"/>
      <c r="K19" s="3"/>
    </row>
    <row r="20" spans="2:11" x14ac:dyDescent="0.25">
      <c r="B20" s="2" t="s">
        <v>18</v>
      </c>
      <c r="C20" s="8"/>
      <c r="D20" s="7"/>
      <c r="F20" s="11"/>
      <c r="G20" s="13"/>
      <c r="H20" s="3"/>
      <c r="I20" s="18"/>
      <c r="J20" s="3"/>
      <c r="K20" s="3"/>
    </row>
    <row r="21" spans="2:11" x14ac:dyDescent="0.25">
      <c r="B21" s="2" t="s">
        <v>64</v>
      </c>
      <c r="C21" s="8"/>
      <c r="D21" s="7"/>
      <c r="F21" s="11"/>
      <c r="G21" s="13"/>
      <c r="H21" s="3"/>
      <c r="I21" s="18"/>
      <c r="J21" s="3"/>
      <c r="K21" s="3"/>
    </row>
    <row r="22" spans="2:11" x14ac:dyDescent="0.25">
      <c r="B22" s="2"/>
      <c r="C22" s="8"/>
      <c r="D22" s="7"/>
      <c r="F22" s="11"/>
      <c r="G22" s="13"/>
      <c r="H22" s="3"/>
      <c r="I22" s="18"/>
      <c r="J22" s="3"/>
      <c r="K22" s="3"/>
    </row>
    <row r="23" spans="2:11" x14ac:dyDescent="0.25">
      <c r="B23" s="2"/>
      <c r="C23" s="8"/>
      <c r="D23" s="7"/>
      <c r="F23" s="11"/>
      <c r="G23" s="13"/>
      <c r="H23" s="3"/>
      <c r="I23" s="18"/>
      <c r="J23" s="3"/>
      <c r="K23" s="3"/>
    </row>
    <row r="24" spans="2:11" x14ac:dyDescent="0.25">
      <c r="B24" s="2"/>
      <c r="C24" s="8"/>
      <c r="D24" s="7"/>
      <c r="F24" s="11"/>
      <c r="G24" s="13"/>
      <c r="H24" s="3"/>
      <c r="I24" s="18"/>
      <c r="J24" s="3"/>
      <c r="K24" s="3"/>
    </row>
    <row r="25" spans="2:11" x14ac:dyDescent="0.25">
      <c r="B25" s="5" t="s">
        <v>30</v>
      </c>
      <c r="C25" s="8">
        <f>SUM(C10:C24)</f>
        <v>0</v>
      </c>
      <c r="D25" s="7">
        <f>SUM(D10:D24)</f>
        <v>0</v>
      </c>
      <c r="F25" s="11"/>
      <c r="G25" s="13"/>
      <c r="H25" s="3"/>
      <c r="I25" s="18"/>
      <c r="J25" s="3"/>
      <c r="K25" s="3"/>
    </row>
    <row r="26" spans="2:11" x14ac:dyDescent="0.25">
      <c r="F26" s="11"/>
      <c r="G26" s="13"/>
      <c r="H26" s="3"/>
      <c r="I26" s="18"/>
      <c r="J26" s="3"/>
      <c r="K26" s="3"/>
    </row>
    <row r="27" spans="2:11" ht="18.75" x14ac:dyDescent="0.3">
      <c r="B27" s="24" t="s">
        <v>25</v>
      </c>
      <c r="C27" s="25" t="s">
        <v>2</v>
      </c>
      <c r="D27" s="25" t="s">
        <v>3</v>
      </c>
      <c r="F27" s="11"/>
      <c r="G27" s="13"/>
      <c r="H27" s="3"/>
      <c r="I27" s="18"/>
      <c r="J27" s="3"/>
      <c r="K27" s="3"/>
    </row>
    <row r="28" spans="2:11" x14ac:dyDescent="0.25">
      <c r="B28" s="2" t="s">
        <v>26</v>
      </c>
      <c r="C28" s="8">
        <f>C7</f>
        <v>0</v>
      </c>
      <c r="D28" s="7">
        <f>D7</f>
        <v>0</v>
      </c>
      <c r="F28" s="11"/>
      <c r="G28" s="13"/>
      <c r="H28" s="3"/>
      <c r="I28" s="18"/>
      <c r="J28" s="3"/>
      <c r="K28" s="3"/>
    </row>
    <row r="29" spans="2:11" x14ac:dyDescent="0.25">
      <c r="B29" s="2" t="s">
        <v>27</v>
      </c>
      <c r="C29" s="8">
        <f>C25</f>
        <v>0</v>
      </c>
      <c r="D29" s="7">
        <f>D25</f>
        <v>0</v>
      </c>
      <c r="F29" s="11"/>
      <c r="G29" s="13"/>
      <c r="H29" s="3"/>
      <c r="I29" s="18"/>
      <c r="J29" s="3"/>
      <c r="K29" s="3"/>
    </row>
    <row r="30" spans="2:11" x14ac:dyDescent="0.25">
      <c r="B30" s="6" t="s">
        <v>28</v>
      </c>
      <c r="C30" s="8">
        <f>C28-C29</f>
        <v>0</v>
      </c>
      <c r="D30" s="7">
        <f>D28-D29</f>
        <v>0</v>
      </c>
      <c r="F30" s="11"/>
      <c r="G30" s="13"/>
      <c r="H30" s="3"/>
      <c r="I30" s="18"/>
      <c r="J30" s="3"/>
      <c r="K30" s="3"/>
    </row>
    <row r="31" spans="2:11" x14ac:dyDescent="0.25">
      <c r="F31" s="15"/>
      <c r="G31" s="16"/>
      <c r="H31" s="17"/>
      <c r="I31" s="19"/>
      <c r="K31" s="17"/>
    </row>
    <row r="32" spans="2:11" x14ac:dyDescent="0.25">
      <c r="F32" s="11"/>
      <c r="G32" s="13"/>
      <c r="H32" s="3"/>
      <c r="I32" s="18"/>
      <c r="J32" s="3"/>
      <c r="K32" s="3"/>
    </row>
    <row r="33" spans="6:11" x14ac:dyDescent="0.25">
      <c r="F33" s="11"/>
      <c r="G33" s="13"/>
      <c r="H33" s="3"/>
      <c r="I33" s="18"/>
      <c r="J33" s="3"/>
      <c r="K33" s="3"/>
    </row>
    <row r="34" spans="6:11" x14ac:dyDescent="0.25">
      <c r="F34" s="11"/>
      <c r="G34" s="13"/>
      <c r="H34" s="3"/>
      <c r="I34" s="18"/>
      <c r="J34" s="3"/>
      <c r="K34" s="3"/>
    </row>
    <row r="35" spans="6:11" x14ac:dyDescent="0.25">
      <c r="F35" s="11"/>
      <c r="G35" s="13"/>
      <c r="H35" s="3"/>
      <c r="I35" s="18"/>
      <c r="J35" s="3"/>
      <c r="K35" s="3"/>
    </row>
    <row r="36" spans="6:11" x14ac:dyDescent="0.25">
      <c r="F36" s="11"/>
      <c r="G36" s="13"/>
      <c r="H36" s="3"/>
      <c r="I36" s="18"/>
      <c r="J36" s="3"/>
      <c r="K36" s="3"/>
    </row>
    <row r="37" spans="6:11" x14ac:dyDescent="0.25">
      <c r="F37" s="11"/>
      <c r="G37" s="13"/>
      <c r="H37" s="3"/>
      <c r="I37" s="18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  <row r="42" spans="6:11" x14ac:dyDescent="0.25">
      <c r="F42" s="11"/>
      <c r="G42" s="13"/>
      <c r="H42" s="3"/>
      <c r="I42" s="3"/>
      <c r="J42" s="3"/>
      <c r="K42" s="3"/>
    </row>
    <row r="43" spans="6:11" x14ac:dyDescent="0.25">
      <c r="F43" s="11"/>
      <c r="G43" s="13"/>
      <c r="H43" s="3"/>
      <c r="I43" s="3"/>
      <c r="J43" s="3"/>
      <c r="K43" s="3"/>
    </row>
    <row r="44" spans="6:11" x14ac:dyDescent="0.25">
      <c r="F44" s="11"/>
      <c r="G44" s="13"/>
      <c r="H44" s="3"/>
      <c r="I44" s="3"/>
      <c r="J44" s="3"/>
      <c r="K44" s="3"/>
    </row>
    <row r="45" spans="6:11" x14ac:dyDescent="0.25">
      <c r="F45" s="11"/>
      <c r="G45" s="13"/>
      <c r="H45" s="3"/>
      <c r="I45" s="3"/>
      <c r="J45" s="3"/>
      <c r="K45" s="3"/>
    </row>
  </sheetData>
  <mergeCells count="1">
    <mergeCell ref="F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How Did I Do</vt:lpstr>
      <vt:lpstr>Your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Edeson</cp:lastModifiedBy>
  <dcterms:created xsi:type="dcterms:W3CDTF">2023-04-03T22:50:00Z</dcterms:created>
  <dcterms:modified xsi:type="dcterms:W3CDTF">2024-09-28T11:48:22Z</dcterms:modified>
</cp:coreProperties>
</file>