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hleman\Dropbox\Work and research\Port Authority\construction_bids\"/>
    </mc:Choice>
  </mc:AlternateContent>
  <xr:revisionPtr revIDLastSave="0" documentId="13_ncr:40009_{2DE489B2-C89C-4370-ADF0-F23AA2A5CC72}" xr6:coauthVersionLast="43" xr6:coauthVersionMax="43" xr10:uidLastSave="{00000000-0000-0000-0000-000000000000}"/>
  <bookViews>
    <workbookView xWindow="3345" yWindow="195" windowWidth="25230" windowHeight="15225"/>
  </bookViews>
  <sheets>
    <sheet name="Bid data 2019q3_tables" sheetId="1" r:id="rId1"/>
  </sheets>
  <calcPr calcId="0"/>
</workbook>
</file>

<file path=xl/calcChain.xml><?xml version="1.0" encoding="utf-8"?>
<calcChain xmlns="http://schemas.openxmlformats.org/spreadsheetml/2006/main">
  <c r="T247" i="1" l="1"/>
  <c r="U247" i="1"/>
  <c r="V247" i="1"/>
  <c r="T248" i="1"/>
  <c r="U248" i="1"/>
  <c r="V248" i="1"/>
  <c r="Q248" i="1"/>
  <c r="R248" i="1"/>
  <c r="P248" i="1"/>
  <c r="Q247" i="1"/>
  <c r="R247" i="1"/>
  <c r="P247" i="1"/>
  <c r="U242" i="1"/>
  <c r="V242" i="1"/>
  <c r="T242" i="1"/>
  <c r="Q242" i="1"/>
  <c r="R242" i="1"/>
  <c r="Q243" i="1"/>
  <c r="R243" i="1"/>
  <c r="P243" i="1"/>
  <c r="P24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" i="1"/>
  <c r="F247" i="1"/>
</calcChain>
</file>

<file path=xl/sharedStrings.xml><?xml version="1.0" encoding="utf-8"?>
<sst xmlns="http://schemas.openxmlformats.org/spreadsheetml/2006/main" count="1940" uniqueCount="526">
  <si>
    <t>Year</t>
  </si>
  <si>
    <t>Proj</t>
  </si>
  <si>
    <t>Proj Name</t>
  </si>
  <si>
    <t>Date</t>
  </si>
  <si>
    <t>Format</t>
  </si>
  <si>
    <t>Engr Est</t>
  </si>
  <si>
    <t>Low Bid</t>
  </si>
  <si>
    <t>Var</t>
  </si>
  <si>
    <t>Result</t>
  </si>
  <si>
    <t>Bids</t>
  </si>
  <si>
    <t>Loc</t>
  </si>
  <si>
    <t>Qtr</t>
  </si>
  <si>
    <t>LD</t>
  </si>
  <si>
    <t>Lead</t>
  </si>
  <si>
    <t>Typeology</t>
  </si>
  <si>
    <t>Second Bid</t>
  </si>
  <si>
    <t>Difference</t>
  </si>
  <si>
    <t>Abs.Value</t>
  </si>
  <si>
    <t>JFK-944.805</t>
  </si>
  <si>
    <t>Replace Switch House #1 Emergency Generator</t>
  </si>
  <si>
    <t>Public</t>
  </si>
  <si>
    <t>GOOD</t>
  </si>
  <si>
    <t>NY</t>
  </si>
  <si>
    <t>Avi</t>
  </si>
  <si>
    <t>Z</t>
  </si>
  <si>
    <t>Infra</t>
  </si>
  <si>
    <t>HT-924.110A</t>
  </si>
  <si>
    <t>HT Admin Bldg - Second Means of Egress</t>
  </si>
  <si>
    <t>SBE</t>
  </si>
  <si>
    <t>FAIL</t>
  </si>
  <si>
    <t>NJ</t>
  </si>
  <si>
    <t>TB&amp;T</t>
  </si>
  <si>
    <t>Building</t>
  </si>
  <si>
    <t>JFK-1078</t>
  </si>
  <si>
    <t>Landside Asphalt Repairs via Work Order</t>
  </si>
  <si>
    <t>Paving</t>
  </si>
  <si>
    <t>MF-234.217</t>
  </si>
  <si>
    <t>HT &amp; LT - Ventilation Buildings CCTV Cameras</t>
  </si>
  <si>
    <t>Both</t>
  </si>
  <si>
    <t>PJ-664.537</t>
  </si>
  <si>
    <t>Upgrade Electrical Infrastructure - Service Drops for 13.2kV Loop</t>
  </si>
  <si>
    <t>Ports</t>
  </si>
  <si>
    <t>EWR-154.224A</t>
  </si>
  <si>
    <t>Terminal B Exterior Wall Glass Upgrade</t>
  </si>
  <si>
    <t>GWB-244.112</t>
  </si>
  <si>
    <t>Lower Level Steel, Paint and Traveller</t>
  </si>
  <si>
    <t>LGA-984.315</t>
  </si>
  <si>
    <t>Landside Paving via Classified Work Order</t>
  </si>
  <si>
    <t>PAT-784.166</t>
  </si>
  <si>
    <t>Tracks G &amp; H Permanent Flood Protection</t>
  </si>
  <si>
    <t>PATH</t>
  </si>
  <si>
    <t>HT-924.152A</t>
  </si>
  <si>
    <t>Maintenance Pavement Repairs via Work Order</t>
  </si>
  <si>
    <t>PQL</t>
  </si>
  <si>
    <t>HT-224.130</t>
  </si>
  <si>
    <t>Latent Salt Damage Repairs and Mitigation</t>
  </si>
  <si>
    <t>PJ-664.532</t>
  </si>
  <si>
    <t>Construct Second Lead Track</t>
  </si>
  <si>
    <t>HT-224.121</t>
  </si>
  <si>
    <t>Roof Replacement at NJ Service Garage</t>
  </si>
  <si>
    <t>HT-944.004</t>
  </si>
  <si>
    <t>Repair of Collapsed Drain Pipe at NY Land Vent Bldg</t>
  </si>
  <si>
    <t>PN-654.072</t>
  </si>
  <si>
    <t>Corbin St. &amp; Reconstruction of Berth 3 Culvert</t>
  </si>
  <si>
    <t>LT-234.181</t>
  </si>
  <si>
    <t>Admin Bldg HVAC Rehab Phase 2</t>
  </si>
  <si>
    <t>HT-224.134</t>
  </si>
  <si>
    <t>Flood Protection for Ventilation Buildings</t>
  </si>
  <si>
    <t>LGA-124.266</t>
  </si>
  <si>
    <t>Repl Taxiway A between K to E</t>
  </si>
  <si>
    <t>PAT-784.165</t>
  </si>
  <si>
    <t>HCMF Permanent Flood Protection</t>
  </si>
  <si>
    <t>PAT-774.216</t>
  </si>
  <si>
    <t>Replacement of Substation 8</t>
  </si>
  <si>
    <t>PAT-774.217</t>
  </si>
  <si>
    <t>Replacement of Substation 14</t>
  </si>
  <si>
    <t>JFK-154.020</t>
  </si>
  <si>
    <t>Cut &amp; Cover Tunnel Power Distribution Vault &amp; Pump Station Repairs</t>
  </si>
  <si>
    <t>LT-535</t>
  </si>
  <si>
    <t>Rock Slope Priority Repairs for Slope A</t>
  </si>
  <si>
    <t>LGA-124.248</t>
  </si>
  <si>
    <t>Pugsley Creek Wetland Mitigation</t>
  </si>
  <si>
    <t>PAT-084.064</t>
  </si>
  <si>
    <t>C-Yard CCTV</t>
  </si>
  <si>
    <t>PAT-774.179</t>
  </si>
  <si>
    <t>HCMF Sewage Ejection Pit Rehabilitation</t>
  </si>
  <si>
    <t>GWB-934.137A</t>
  </si>
  <si>
    <t>NJ Admin Bldg Sprinkler System Rehabilitation</t>
  </si>
  <si>
    <t>JFK-184.676</t>
  </si>
  <si>
    <t>Building 111 Interim Unified Operations Center</t>
  </si>
  <si>
    <t>LGA-124.256</t>
  </si>
  <si>
    <t>Rehab of Fuel Farm Substation</t>
  </si>
  <si>
    <t>JFK-184.043</t>
  </si>
  <si>
    <t>Taxiways CA and CB Paving &amp; Enhancements</t>
  </si>
  <si>
    <t>PN-654.566</t>
  </si>
  <si>
    <t>Rehab of Berth 25 and East End Bulkhead Extension (Grouting)</t>
  </si>
  <si>
    <t>GWB-984.205</t>
  </si>
  <si>
    <t>GWB - Maintenance Pavement Repairs via Work Order</t>
  </si>
  <si>
    <t>AK-196A</t>
  </si>
  <si>
    <t>SI Bridges - Maintenance Pavement Repairs via Work Order</t>
  </si>
  <si>
    <t>GWB-934.046</t>
  </si>
  <si>
    <t>Flag Hoist System Upgrade</t>
  </si>
  <si>
    <t>LGA-124.270</t>
  </si>
  <si>
    <t>Replace West Field Lighting Vault Emergency Generator</t>
  </si>
  <si>
    <t>MFP-994.679</t>
  </si>
  <si>
    <t>NJ - Maintenance Dredging via Work Order</t>
  </si>
  <si>
    <t>GWB-244.260</t>
  </si>
  <si>
    <t>Main Span Upper Level Struct Stl Rehab (Phase 2) &amp; Appurtenances</t>
  </si>
  <si>
    <t>EWR-154.306A</t>
  </si>
  <si>
    <t>Rehab of Runway 11-29</t>
  </si>
  <si>
    <t>GWB-244.236</t>
  </si>
  <si>
    <t>Intelligent Transportation System Repl Signs and Field Devices</t>
  </si>
  <si>
    <t>JFK-174.016</t>
  </si>
  <si>
    <t>Bridges J31 &amp; J32 Rehab - Aqueduct Road</t>
  </si>
  <si>
    <t>EWR-154.360</t>
  </si>
  <si>
    <t>Bldg 76 Underground Storage Tank Repl</t>
  </si>
  <si>
    <t>TEB-144.055</t>
  </si>
  <si>
    <t>Rehab of Taxiways G, L and P</t>
  </si>
  <si>
    <t>PAT-774.176</t>
  </si>
  <si>
    <t>HCMF-Replace Track Slab and Rehab of Parking Lots &amp; Roads</t>
  </si>
  <si>
    <t>PAT-214.013</t>
  </si>
  <si>
    <t>JSQ - Public Restroom Rehabilitation</t>
  </si>
  <si>
    <t>EWR-154.386</t>
  </si>
  <si>
    <t>Term A Redev - Airside Utilities and Paving South phase 2</t>
  </si>
  <si>
    <t>LGA-124.269</t>
  </si>
  <si>
    <t>Hangar 7S Drainage Rehabilitation</t>
  </si>
  <si>
    <t>LGA-124.268</t>
  </si>
  <si>
    <t>Patrol Road Drainage Rehabilitation</t>
  </si>
  <si>
    <t>EWR-154.299</t>
  </si>
  <si>
    <t>Repl CHIRP North Electric Substation and Chiller Upgrades</t>
  </si>
  <si>
    <t>JFK-164.020</t>
  </si>
  <si>
    <t>Reconstruct Runway 13L-31R and Associated Taxiways</t>
  </si>
  <si>
    <t>LGA-924.120</t>
  </si>
  <si>
    <t>Runway Instrument Landing &amp; Approach Lighting Pier Repairs</t>
  </si>
  <si>
    <t>PAT-024.200</t>
  </si>
  <si>
    <t>Upgrade of Fire Supression System</t>
  </si>
  <si>
    <t>HT-224.125</t>
  </si>
  <si>
    <t>NY Emergency Garage Bldg - Parapet Repairs and Roof Replacement</t>
  </si>
  <si>
    <t>PAT-774.174</t>
  </si>
  <si>
    <t>Grove Street Headhouse Permanent Flood Protection</t>
  </si>
  <si>
    <t>PAT-784.175</t>
  </si>
  <si>
    <t>Extend C-Yard Rail Bridge over Waldo Tunnel Portal</t>
  </si>
  <si>
    <t>PAT-630</t>
  </si>
  <si>
    <t>South Street Compressor Upgrade</t>
  </si>
  <si>
    <t>BT-254.153</t>
  </si>
  <si>
    <t>Partial South Wing 3rd Flr Wearing Course and Waterproof Membrane</t>
  </si>
  <si>
    <t>JFK-174.017</t>
  </si>
  <si>
    <t>Replacement of 86 Pad Substation</t>
  </si>
  <si>
    <t>GWB-924.168</t>
  </si>
  <si>
    <t>Rock Slope Priority Repairs</t>
  </si>
  <si>
    <t>PAT-784.169</t>
  </si>
  <si>
    <t>Exchange Place and Newport Head House Flood Protection</t>
  </si>
  <si>
    <t>GWB-244.204A</t>
  </si>
  <si>
    <t>Rehab Center and Lemoine Avenue Bridges</t>
  </si>
  <si>
    <t>EWR-154.348</t>
  </si>
  <si>
    <t>Airtrain Station P4 Elev Shaft Glass Replacement</t>
  </si>
  <si>
    <t>PAT-024.203</t>
  </si>
  <si>
    <t>Redundant Fluid Cooler at PATH Train Control Center</t>
  </si>
  <si>
    <t>PAT-784.162</t>
  </si>
  <si>
    <t>Hoboken Flood Resiliency</t>
  </si>
  <si>
    <t>SWF-164.032</t>
  </si>
  <si>
    <t>Terminal Expansion - Federal Inspection Services Facility</t>
  </si>
  <si>
    <t>LT-944.096B</t>
  </si>
  <si>
    <t>Replacement of Aboveground Storage Tanks</t>
  </si>
  <si>
    <t>LT-924.183</t>
  </si>
  <si>
    <t>South Tube Pavement Fine Milling</t>
  </si>
  <si>
    <t>GWB-244.049</t>
  </si>
  <si>
    <t>Trans-Manhattan Expressway Median Barriers and Water Mains</t>
  </si>
  <si>
    <t>PN-654.562A</t>
  </si>
  <si>
    <t>Bldg 267 Roof Collapse Repair</t>
  </si>
  <si>
    <t>MFA-924.454</t>
  </si>
  <si>
    <t>EWR and TEB - Asphalt Repairs via Work Order</t>
  </si>
  <si>
    <t>LGA-124.260</t>
  </si>
  <si>
    <t>Rehab of Runway 4-22 and Associated Taxiways</t>
  </si>
  <si>
    <t>HT-224.082</t>
  </si>
  <si>
    <t>Repl Bulkhead Doors in Ventilation Buildings</t>
  </si>
  <si>
    <t>EWR-154.308 bafo</t>
  </si>
  <si>
    <t>Rehabilitation of Taxiway S</t>
  </si>
  <si>
    <t>PAT-774.170</t>
  </si>
  <si>
    <t>Repl Exchange Place and Newport Escalators and Elevators</t>
  </si>
  <si>
    <t>MFP-694.514</t>
  </si>
  <si>
    <t>NY and NJ Marine Terminals - CCTV Upgrade and Expansion (Port Newark and Brooklyn)</t>
  </si>
  <si>
    <t>VVP</t>
  </si>
  <si>
    <t>PAT-024.099</t>
  </si>
  <si>
    <t>Exchange Place Substation #4 Roof Replacement</t>
  </si>
  <si>
    <t>EWR-154.395</t>
  </si>
  <si>
    <t>Bridges N61, 62, 63, At-Grade Roadways and Appurtenances</t>
  </si>
  <si>
    <t>MFP-924.650</t>
  </si>
  <si>
    <t>NY Marine Terminals - Maintenance Dredging via Work Order</t>
  </si>
  <si>
    <t>LT-924.121</t>
  </si>
  <si>
    <t>Steel Repairs at 38th St Bridge and Concrete Repairs at NY Vent Bldg South</t>
  </si>
  <si>
    <t>PAT-774.169</t>
  </si>
  <si>
    <t>Replace Elevators at Harrison Car Maintenance Facility</t>
  </si>
  <si>
    <t>M</t>
  </si>
  <si>
    <t>MFP-824.016</t>
  </si>
  <si>
    <t>NY Marine Terminals Priority Repairs by Work Order</t>
  </si>
  <si>
    <t>S</t>
  </si>
  <si>
    <t>TEB-144.046</t>
  </si>
  <si>
    <t>Removal of Taxiway B and Construction of Taxiway V</t>
  </si>
  <si>
    <t>C</t>
  </si>
  <si>
    <t>LGA-124.261</t>
  </si>
  <si>
    <t>Rehab of Pump House 1 Retaining Wall</t>
  </si>
  <si>
    <t>AKO-284.051</t>
  </si>
  <si>
    <t>Main Spain Pier and Fender Upgrades</t>
  </si>
  <si>
    <t>AKO-284.049</t>
  </si>
  <si>
    <t>Tollhouse Building Roof</t>
  </si>
  <si>
    <t>A</t>
  </si>
  <si>
    <t>LT-924.175</t>
  </si>
  <si>
    <t>Helix Guiderail Repair and Manhole Cover Relocation</t>
  </si>
  <si>
    <t>MWBE</t>
  </si>
  <si>
    <t>EWR-154.396</t>
  </si>
  <si>
    <t>Bridge N64 and Hotel Road Widening</t>
  </si>
  <si>
    <t>PAT-784.172</t>
  </si>
  <si>
    <t>Hoboken Station Elevator Flood Resiliency</t>
  </si>
  <si>
    <t>EWR-924.231</t>
  </si>
  <si>
    <t>Priority and Safety Repairs</t>
  </si>
  <si>
    <t>JFK-184.010</t>
  </si>
  <si>
    <t>Replace Control Tower Roofs, HVAC Equipment and Curtain Wall Repairs</t>
  </si>
  <si>
    <t>LGA-124.264</t>
  </si>
  <si>
    <t>Rehab of Runway Decks Wearing Course (Epoxy Stage 3)</t>
  </si>
  <si>
    <t>GWB-244.265</t>
  </si>
  <si>
    <t>Pedestrian Safety Fencing on NJ Approach Parapets</t>
  </si>
  <si>
    <t>LGA-774.264</t>
  </si>
  <si>
    <t>Flood Protection at the West End Substation</t>
  </si>
  <si>
    <t>G</t>
  </si>
  <si>
    <t>HH-634.514</t>
  </si>
  <si>
    <t>Howland Hook Upgrade of Pavement Subgrade</t>
  </si>
  <si>
    <t>PAT-924.802</t>
  </si>
  <si>
    <t>Fire Alarm System Upgrade</t>
  </si>
  <si>
    <t>E</t>
  </si>
  <si>
    <t>PAT-650</t>
  </si>
  <si>
    <t>Tunnels E and F Infrastructure Repairs</t>
  </si>
  <si>
    <t>GWB-244.267</t>
  </si>
  <si>
    <t>TME Hydrant and Water Main Rehabilitation</t>
  </si>
  <si>
    <t>GWB-244.261</t>
  </si>
  <si>
    <t>Rehab of Low Voltage Power Systems</t>
  </si>
  <si>
    <t>TEB-144.056</t>
  </si>
  <si>
    <t>Rehabilitation of Sewage Pumps</t>
  </si>
  <si>
    <t>LGA-924.287</t>
  </si>
  <si>
    <t>Airside Asphalt Paving Repairs via Work Order</t>
  </si>
  <si>
    <t>EWR-154.263</t>
  </si>
  <si>
    <t>Terminal B Satellite B2 Sterile Corridor Glass Door Replacement</t>
  </si>
  <si>
    <t>JFK-144.023</t>
  </si>
  <si>
    <t>AOA Light Circuit Replacement</t>
  </si>
  <si>
    <t>EWR-154.235</t>
  </si>
  <si>
    <t>Rehab CTA Entrance and Bridges N1, N2, N5, N6</t>
  </si>
  <si>
    <t>LT-234.193</t>
  </si>
  <si>
    <t>Latent Salt Damage Repairs</t>
  </si>
  <si>
    <t>BT-254.085</t>
  </si>
  <si>
    <t>Internal Structural Enhancements (Column Hardening)</t>
  </si>
  <si>
    <t>EWR-154.247</t>
  </si>
  <si>
    <t>Terminal B Automated Passport System Kiosks</t>
  </si>
  <si>
    <t>PJ-654.502</t>
  </si>
  <si>
    <t>Greenville Yard phase 2</t>
  </si>
  <si>
    <t>EWR-154.383</t>
  </si>
  <si>
    <t>Terminal A Redev - Airside Paving and Utilities South phase 1</t>
  </si>
  <si>
    <t>LT-234.194</t>
  </si>
  <si>
    <t>Flood Protection for Ventilation Bldgs and Emergency Generators</t>
  </si>
  <si>
    <t>PAT-534.316A</t>
  </si>
  <si>
    <t>JSQ Transportation Center - Hardening Phase 2</t>
  </si>
  <si>
    <t>JFK-154.021</t>
  </si>
  <si>
    <t>Airside Switchgear Replacement</t>
  </si>
  <si>
    <t>EWR-154.254</t>
  </si>
  <si>
    <t>Rehab of Terminal Frontage Bridges - Ph1 - Bridge N18, N20 Pier Caps</t>
  </si>
  <si>
    <t>EWR-924.384</t>
  </si>
  <si>
    <t>Bus Canopy B1, C1 and Gas Island Improvements and Roofing</t>
  </si>
  <si>
    <t>HT-924.144</t>
  </si>
  <si>
    <t>Heat Tracing and Insulation in Discharge Pipes, N&amp;S Tubes</t>
  </si>
  <si>
    <t>HT-924.106</t>
  </si>
  <si>
    <t>Replace Missing Tiles at Walls and Ceiling</t>
  </si>
  <si>
    <t>GWB-244.042</t>
  </si>
  <si>
    <t>Replacement of 178/179 St Ramps, Bus Ramps and Bus Turnaround</t>
  </si>
  <si>
    <t>BP-694.510</t>
  </si>
  <si>
    <t>Brooklyn Pier 10 Concrete Girder Repairs</t>
  </si>
  <si>
    <t>MF-924.022</t>
  </si>
  <si>
    <t>LT and GWB - Rock Slope Priority Repairs</t>
  </si>
  <si>
    <t>EWR-251</t>
  </si>
  <si>
    <t>Rehab of Taxiway Z from Runway 11 Edge to UA</t>
  </si>
  <si>
    <t>LGA-154.251</t>
  </si>
  <si>
    <t>Rehab of Runway Deck Structural Elements phase 3</t>
  </si>
  <si>
    <t>MFP-924.662</t>
  </si>
  <si>
    <t>NJ Marine Terminals - Maintenance Dredging via Work Order</t>
  </si>
  <si>
    <t>JFK-1070</t>
  </si>
  <si>
    <t>Landside Asphalt Repairs via Work Ouder</t>
  </si>
  <si>
    <t>JFK-154.024</t>
  </si>
  <si>
    <t>Backflow Prevention &amp; Water Meters Phase 4</t>
  </si>
  <si>
    <t>HT-224.120</t>
  </si>
  <si>
    <t>Rehabilitation of Bronze Doors at Spring Street</t>
  </si>
  <si>
    <t>LGA-124.244</t>
  </si>
  <si>
    <t>PAT-024.002</t>
  </si>
  <si>
    <t>Exchange Place Underwater Netting</t>
  </si>
  <si>
    <t>EWR-154.240</t>
  </si>
  <si>
    <t>Meeter-Greeter Queuing Area Modifications</t>
  </si>
  <si>
    <t>EWR-154.227</t>
  </si>
  <si>
    <t>Terminal B CCTV at Baggage Areas</t>
  </si>
  <si>
    <t>LGA-774.235</t>
  </si>
  <si>
    <t>Emergency Generators at Various Locations</t>
  </si>
  <si>
    <t>EWR-154.271</t>
  </si>
  <si>
    <t>Central Heating and Refrigeration Plant South Substation Roof Replacement</t>
  </si>
  <si>
    <t>EWR-154.264</t>
  </si>
  <si>
    <t>Rehab CTA Frontage Bridges N18 and N20 Longitudinal Joints</t>
  </si>
  <si>
    <t>GWB-924.159B</t>
  </si>
  <si>
    <t>NJ Admin Bldg HW/CW Piping Replacement</t>
  </si>
  <si>
    <t>EWR-924.233</t>
  </si>
  <si>
    <t>Priority Repair of Bridges N14, N15, N18, N19, N21, N42, N43</t>
  </si>
  <si>
    <t>JFK-154.019</t>
  </si>
  <si>
    <t>Install Gate/Check Valves for Exist Stormwater Outfalls 2-3-4-5-6</t>
  </si>
  <si>
    <t>PAT-024.031</t>
  </si>
  <si>
    <t>Replacement of Substation 7</t>
  </si>
  <si>
    <t>MFP-924.641</t>
  </si>
  <si>
    <t>NY &amp; NJ Marine Terminals - Multi-Facility Fender System Rehab via WO</t>
  </si>
  <si>
    <t>EP-924.643</t>
  </si>
  <si>
    <t>Priority Marine Rehab via Work Order</t>
  </si>
  <si>
    <t>LT-234.179</t>
  </si>
  <si>
    <t>Waterside Buffer Zone Protection</t>
  </si>
  <si>
    <t>GWB-924.176</t>
  </si>
  <si>
    <t>Upper Level Sidewalk Repairs via Work Order</t>
  </si>
  <si>
    <t>MFP-924.645A</t>
  </si>
  <si>
    <t>NJ Paving and Utility Rehab by Work Order</t>
  </si>
  <si>
    <t>PN-654.558</t>
  </si>
  <si>
    <t>Berths 26, 28, 32, 34 Dredging</t>
  </si>
  <si>
    <t>TEB-144.048</t>
  </si>
  <si>
    <t>PAT-084.001</t>
  </si>
  <si>
    <t>Replacement of Substation 9</t>
  </si>
  <si>
    <t>EWR-154.234</t>
  </si>
  <si>
    <t>MFP-924.634</t>
  </si>
  <si>
    <t>NY Marine Terminals - Rail Rehab via Work Order</t>
  </si>
  <si>
    <t>BT-254.123</t>
  </si>
  <si>
    <t>PABT Supplemental Fire Alarm Systems</t>
  </si>
  <si>
    <t>LGA-124.255</t>
  </si>
  <si>
    <t>Rehab of Runway 22 Deck Wearing Course Panel 1A</t>
  </si>
  <si>
    <t>MFP-072.016</t>
  </si>
  <si>
    <t>NY Marine Terminals - Paving and Utilities by Work Order</t>
  </si>
  <si>
    <t>GWB-244.263</t>
  </si>
  <si>
    <t>Replacement of Automatic Transfer Switches</t>
  </si>
  <si>
    <t>GWB-244.048</t>
  </si>
  <si>
    <t>Replacement of Suspender Ropes and Rehab of Main Cables &amp; Strands</t>
  </si>
  <si>
    <t>LGA-124.250</t>
  </si>
  <si>
    <t>Rehab Taxiways B, AA, BB, and Associated Taxiways</t>
  </si>
  <si>
    <t>TEB-144.045</t>
  </si>
  <si>
    <t>Storm Drainage System Rehab Phase 1</t>
  </si>
  <si>
    <t>EWR-924.375</t>
  </si>
  <si>
    <t>Peripheral Ditch Containment Boom Anchor Walls</t>
  </si>
  <si>
    <t>GWB-924.170</t>
  </si>
  <si>
    <t>JFK-124.009</t>
  </si>
  <si>
    <t>Bldg 14 Roof Replacement, East Wing</t>
  </si>
  <si>
    <t>JFK-154.022</t>
  </si>
  <si>
    <t>Vehicle Gates Security Upgrade</t>
  </si>
  <si>
    <t>LGA-103.015</t>
  </si>
  <si>
    <t>Pump House 6 Substation</t>
  </si>
  <si>
    <t>EWR-154.392</t>
  </si>
  <si>
    <t xml:space="preserve">Terminal A Redev - Bridges N57, N58, N59 and Utilities </t>
  </si>
  <si>
    <t>HT-924.089</t>
  </si>
  <si>
    <t>NJ Service Building 1 and 2 Priority Repairs</t>
  </si>
  <si>
    <t>MFP-924.644</t>
  </si>
  <si>
    <t>NJ Marine Terminals Railroad Rehab via Work Order</t>
  </si>
  <si>
    <t>JFK-1067</t>
  </si>
  <si>
    <t>Asphalt Pavement Repairs via Work Order</t>
  </si>
  <si>
    <t>JFK-124.016</t>
  </si>
  <si>
    <t>Rehab Taxiway Q, QG and Restricted Vehicle Service Road</t>
  </si>
  <si>
    <t>PAT-084.039</t>
  </si>
  <si>
    <t>Event Detection Systems for Tunnels E and F</t>
  </si>
  <si>
    <t>EWR-924.288</t>
  </si>
  <si>
    <t>Fuel Farm Roadway Drainage Improvements</t>
  </si>
  <si>
    <t>PN-654.551</t>
  </si>
  <si>
    <t>Tyler Street Pavement Rehab</t>
  </si>
  <si>
    <t>PJ-664.503</t>
  </si>
  <si>
    <t>Greenville Yard Phase 1</t>
  </si>
  <si>
    <t>LGA-124.236</t>
  </si>
  <si>
    <t>Wetland Mitigation at Westchester Creek</t>
  </si>
  <si>
    <t>SWF-017</t>
  </si>
  <si>
    <t>Asphalt and Concrete Repairs via Work Order</t>
  </si>
  <si>
    <t>GWB-563</t>
  </si>
  <si>
    <t>Sanitary Sewer Rehab at NJ Admin Bldg Lower Parking Lot</t>
  </si>
  <si>
    <t>HT-924.097</t>
  </si>
  <si>
    <t>Ventilation Bldg Evac Stack Inspection Structures</t>
  </si>
  <si>
    <t>AKO-924.054</t>
  </si>
  <si>
    <t>OBX - Structural Rehabilitation</t>
  </si>
  <si>
    <t>HT-224.127</t>
  </si>
  <si>
    <t>Replacement of Piers 9 and 204 Phase II</t>
  </si>
  <si>
    <t>PAT-024.069A</t>
  </si>
  <si>
    <t>30th Street Mezzanine Rehab</t>
  </si>
  <si>
    <t>PJ-664.527</t>
  </si>
  <si>
    <t>Bldg 108 Switchgear Replacement</t>
  </si>
  <si>
    <t>JFK-144.019</t>
  </si>
  <si>
    <t>Rehab Runway4R-22L and Associated Taxiways</t>
  </si>
  <si>
    <t>PN-654.042A</t>
  </si>
  <si>
    <t>Demo Buildings 269 and 270</t>
  </si>
  <si>
    <t>EWR-924.366</t>
  </si>
  <si>
    <t>Bridge N5 Flooding Mitigation</t>
  </si>
  <si>
    <t>PAT-784.164</t>
  </si>
  <si>
    <t>Replace Roof - MacMillian-Bloedel Building</t>
  </si>
  <si>
    <t>LT-534</t>
  </si>
  <si>
    <t>LT-934.027</t>
  </si>
  <si>
    <t>NJ Admin Bldg - Emergency Power Modifications</t>
  </si>
  <si>
    <t>JFK-1064</t>
  </si>
  <si>
    <t>Bulk Fuel Farm West End &amp; Satellite Remediation Upgrades</t>
  </si>
  <si>
    <t>LT-800.382</t>
  </si>
  <si>
    <t>North Tube Pump Discharge Line</t>
  </si>
  <si>
    <t>LT-924.028</t>
  </si>
  <si>
    <t>Priority Repairs on NY Approach Retaining Walls (Dyer Ave.)</t>
  </si>
  <si>
    <t>PN-654.038</t>
  </si>
  <si>
    <t>Expressrail Port Newark Administration Building</t>
  </si>
  <si>
    <t>D-B</t>
  </si>
  <si>
    <t>HT-469</t>
  </si>
  <si>
    <t>Mitigate Water Leakage at Ventilation Ducts and Mid-River Pump Room</t>
  </si>
  <si>
    <t>LGA-124.086</t>
  </si>
  <si>
    <t>Rehab of Runway 22 Deck Wearing Course</t>
  </si>
  <si>
    <t>NYNJRR-644.537</t>
  </si>
  <si>
    <t>Repl Barge Mooring Structures at Greenville Yard</t>
  </si>
  <si>
    <t>LT-924.014A</t>
  </si>
  <si>
    <t>Water Line Leak Repairs</t>
  </si>
  <si>
    <t>GWB-244.246</t>
  </si>
  <si>
    <t>Access Ramp Crash Barrier</t>
  </si>
  <si>
    <t>HT-224.117</t>
  </si>
  <si>
    <t>EWR-924.281</t>
  </si>
  <si>
    <t>Peripheral Ditch Tide Gate Valve Repairs</t>
  </si>
  <si>
    <t>EP-684.509A</t>
  </si>
  <si>
    <t>Bldg 1400 Upgrade of Fire Supression System</t>
  </si>
  <si>
    <t>PAT-784.163</t>
  </si>
  <si>
    <t>PATH - Infrastructure for Standby Generators</t>
  </si>
  <si>
    <t>SWF-164.054</t>
  </si>
  <si>
    <t>Stewart Airport - Backflow Prevention and Sump Pumps</t>
  </si>
  <si>
    <t>MFP-924.638</t>
  </si>
  <si>
    <t>NJ Marine Terminals - Dredging via Work Order</t>
  </si>
  <si>
    <t>EWR-154.197</t>
  </si>
  <si>
    <t>Newark - Infrastructure Renewal, Electrical</t>
  </si>
  <si>
    <t>LGA-774.133B</t>
  </si>
  <si>
    <t>LGA - Emergency Storm Drainage Outfalls</t>
  </si>
  <si>
    <t>GWB-244.150</t>
  </si>
  <si>
    <t>GWB - Replacement of PIP Helix, et. al.</t>
  </si>
  <si>
    <t>LGA-124.240</t>
  </si>
  <si>
    <t>LGA - Rehab Taxiway B between G and CY</t>
  </si>
  <si>
    <t>LGA-103.014</t>
  </si>
  <si>
    <t>LGA - Pump Houses 2 and 3 Rehabilitation</t>
  </si>
  <si>
    <t>PAT-774.154</t>
  </si>
  <si>
    <t>PATH - Hoboken Station Under-Platform Fan Replacement</t>
  </si>
  <si>
    <t>PN-654.544</t>
  </si>
  <si>
    <t>Port Newark - Install Intelligent Transport Devices and Traffic Signals</t>
  </si>
  <si>
    <t>WTC-222.004</t>
  </si>
  <si>
    <t>WTC - Tower One Public Safety Radio Room</t>
  </si>
  <si>
    <t>Sec</t>
  </si>
  <si>
    <t>PN-654.041</t>
  </si>
  <si>
    <t>Port Newark - Davit Street Extension</t>
  </si>
  <si>
    <t>M/WBE</t>
  </si>
  <si>
    <t>AK-195</t>
  </si>
  <si>
    <t>Staten Island Bridges - Maint Pvmt Repairs via WO</t>
  </si>
  <si>
    <t>TP-104.006</t>
  </si>
  <si>
    <t>Backflow Prevention Devices</t>
  </si>
  <si>
    <t>GWB-564</t>
  </si>
  <si>
    <t>George Washington Bridge-Facility Wide Prioirty Rehabilitation</t>
  </si>
  <si>
    <t>MFA-924.283</t>
  </si>
  <si>
    <t>Newark Liberty International Airport and Teterboro Airport  Asphalt Concrete Pavement Repairs Via Work Order</t>
  </si>
  <si>
    <t>HT-224.116</t>
  </si>
  <si>
    <t>Holland Tunnel-Concrete Repairs at Air Supply Ports</t>
  </si>
  <si>
    <t>GWB-566</t>
  </si>
  <si>
    <t>George Washington Bridge-Temporary Semac Relocation</t>
  </si>
  <si>
    <t>GWB-924.092</t>
  </si>
  <si>
    <t>George Washington Bridge-Improvements to Bruce Reynolds Boulevard</t>
  </si>
  <si>
    <t>EWR-154.184</t>
  </si>
  <si>
    <t>Newark Liberty International Airport-Central Heating &amp; Refirgeration Plant Substation and Pumps Upgrade</t>
  </si>
  <si>
    <t>GWB-244.256</t>
  </si>
  <si>
    <t>George Washington Bridge-Pavement Rehabilitation of the Lower Level eastbound Approch Roadways, Lower Level Eastbound Bridge Span and Lower Expressway East Ramp</t>
  </si>
  <si>
    <t>PN-654.036</t>
  </si>
  <si>
    <t>Port Newark-Water System Rehabilitation At Central And South Sections</t>
  </si>
  <si>
    <t>LGA-124.226</t>
  </si>
  <si>
    <t>LaGuardia Airport-Hanger 7 South Build Out</t>
  </si>
  <si>
    <t>EWR-924.320</t>
  </si>
  <si>
    <t>Newark Liberty International Airport-Terminal 'C' Level 1 Drainage Improvements</t>
  </si>
  <si>
    <t>LGA-124.229</t>
  </si>
  <si>
    <t>LaGuardia Airport - Watch Engineer's Office Relocation</t>
  </si>
  <si>
    <t>EWR-924.175A</t>
  </si>
  <si>
    <t>Newark Liberty International Airport-Building No. 105 Roof Replacement</t>
  </si>
  <si>
    <t>EWR-154.239</t>
  </si>
  <si>
    <t>Newark Liberty International Airport- Rehabilitation of Expansion Joints of Bridges N3, N9, N13, N17, N19 and N29, and Structural Elements</t>
  </si>
  <si>
    <t>LT-924.014</t>
  </si>
  <si>
    <t>Lincoln Tunnel-Water Leak Repairs</t>
  </si>
  <si>
    <t>GWB-244.240</t>
  </si>
  <si>
    <t>George Washington Bridge-Lower Level Priority Steel and Concrete Prepairs, Rehabilitation of Catwalks and Plaintenace Platform Travelers</t>
  </si>
  <si>
    <t>MFP-924.623</t>
  </si>
  <si>
    <t>New York Marine Terminals-Paving and Utility Rehabilitation Via Work Order</t>
  </si>
  <si>
    <t>NYNJRR-644.531</t>
  </si>
  <si>
    <t>NY and NJ Rail - Transfer Bridge #10 Reconstruction and Fender Modifications at 65th St Yard, Brooklyn</t>
  </si>
  <si>
    <t>JFK-914.209</t>
  </si>
  <si>
    <t>John F. Kennedy International Airport-Former Hangar 12 Site-West Area Lighting</t>
  </si>
  <si>
    <t>MBE</t>
  </si>
  <si>
    <t>PN-654.545</t>
  </si>
  <si>
    <t>Port Newark Berth 19 Wharf Restoration</t>
  </si>
  <si>
    <t>PAT-131.000</t>
  </si>
  <si>
    <t>Path-Hackensack River Bridge Emergency Generator Fuel Tank</t>
  </si>
  <si>
    <t>SWF-164.031A</t>
  </si>
  <si>
    <t>Stewart International-Passenger Loading Bridges Pressurization Fans</t>
  </si>
  <si>
    <t>GWB-924.044</t>
  </si>
  <si>
    <t xml:space="preserve">George Washington Bridge-Electrical Bus Replacement </t>
  </si>
  <si>
    <t>TEB-914.203</t>
  </si>
  <si>
    <t>Teterboro Airport-Installation of Fencing to Mitigate Wildlife Hazards</t>
  </si>
  <si>
    <t>MFP-924.630</t>
  </si>
  <si>
    <t>New Jersey Marine Terminals-Paving and Utility Rehabilitation via Work Order</t>
  </si>
  <si>
    <t>PAT-643-Work Order No. 2</t>
  </si>
  <si>
    <t>Path-Tunnels E&amp;F Temporary Event detection Systems (TEDS)</t>
  </si>
  <si>
    <t>LGA-774.234</t>
  </si>
  <si>
    <t>Laguardia Airport-Flood Protection at the West Field Lighting Vault</t>
  </si>
  <si>
    <t>LGA-774.236</t>
  </si>
  <si>
    <t>Laguardia airport-Flood Protection at the West End Substation</t>
  </si>
  <si>
    <t>JFK-1050</t>
  </si>
  <si>
    <t>John F. Kennedy International Airport-Replacement of Fire Alarm System at the Airport Traffic Control Tower</t>
  </si>
  <si>
    <t>PJ-924.624</t>
  </si>
  <si>
    <t>Port Jersey Marine Terminal-Paving and Utility Rehabilitation via Work Order</t>
  </si>
  <si>
    <t>MBE/WBE</t>
  </si>
  <si>
    <t>PAT-084.057</t>
  </si>
  <si>
    <t>PATH-Access Control and CCTV at Substation and Communications Rooms</t>
  </si>
  <si>
    <t>PN-654.004</t>
  </si>
  <si>
    <t>Port Newark-Berths 30, 32, and 34 Fender Systems Reconstruction</t>
  </si>
  <si>
    <t>JFK-134.025</t>
  </si>
  <si>
    <t>John F. Kennedy International Airport-Unmanned AOA Gates and Perimeter Fence Enhancement-Phase II</t>
  </si>
  <si>
    <t>LGA-124.231</t>
  </si>
  <si>
    <t>Laguardia Airport-Rehabilitation of Taxiways West of Runway 4-22</t>
  </si>
  <si>
    <t>LGA-124.166</t>
  </si>
  <si>
    <t>Laguardia Airport-Rehabilitation of Runway 13-31 and Associated Taxiways</t>
  </si>
  <si>
    <t>Second bids</t>
  </si>
  <si>
    <t>Abs(difference)</t>
  </si>
  <si>
    <t>Aggregage</t>
  </si>
  <si>
    <t>Average</t>
  </si>
  <si>
    <t>Quantile</t>
  </si>
  <si>
    <t>Max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</si>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</sst>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72" formatCode="&quot;$&quot;#,##0"/>
    <numFmt numFmtId="174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6" fontId="18" fillId="0" borderId="0" xfId="0" applyNumberFormat="1" applyFont="1"/>
    <xf numFmtId="174" fontId="18" fillId="0" borderId="0" xfId="1" applyNumberFormat="1" applyFont="1"/>
    <xf numFmtId="172" fontId="18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4"/>
  <sheetViews>
    <sheetView tabSelected="1" workbookViewId="0">
      <selection activeCell="G33" sqref="G33"/>
    </sheetView>
  </sheetViews>
  <sheetFormatPr defaultRowHeight="12.75" x14ac:dyDescent="0.2"/>
  <cols>
    <col min="1" max="1" width="9.28515625" style="1" bestFit="1" customWidth="1"/>
    <col min="2" max="2" width="9.140625" style="1"/>
    <col min="3" max="3" width="41.5703125" style="1" customWidth="1"/>
    <col min="4" max="4" width="11.85546875" style="1" bestFit="1" customWidth="1"/>
    <col min="5" max="5" width="9.140625" style="1"/>
    <col min="6" max="7" width="14.28515625" style="1" customWidth="1"/>
    <col min="8" max="8" width="9.28515625" style="1" bestFit="1" customWidth="1"/>
    <col min="9" max="9" width="9.140625" style="1"/>
    <col min="10" max="10" width="9.28515625" style="1" bestFit="1" customWidth="1"/>
    <col min="11" max="11" width="9.140625" style="1"/>
    <col min="12" max="13" width="9.28515625" style="1" bestFit="1" customWidth="1"/>
    <col min="14" max="14" width="15" style="1" bestFit="1" customWidth="1"/>
    <col min="15" max="15" width="9.140625" style="1"/>
    <col min="16" max="18" width="14.5703125" style="1" customWidth="1"/>
    <col min="19" max="19" width="9.140625" style="1"/>
    <col min="20" max="22" width="14.5703125" style="1" customWidth="1"/>
    <col min="23" max="16384" width="9.1406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s="1" t="s">
        <v>525</v>
      </c>
      <c r="U1" s="1" t="s">
        <v>16</v>
      </c>
      <c r="V1" s="1" t="s">
        <v>17</v>
      </c>
    </row>
    <row r="2" spans="1:22" x14ac:dyDescent="0.2">
      <c r="A2" s="1">
        <v>2019</v>
      </c>
      <c r="B2" s="1" t="s">
        <v>18</v>
      </c>
      <c r="C2" s="1" t="s">
        <v>19</v>
      </c>
      <c r="D2" s="2">
        <v>43727</v>
      </c>
      <c r="E2" s="1" t="s">
        <v>20</v>
      </c>
      <c r="F2" s="1">
        <v>3840000</v>
      </c>
      <c r="G2" s="1">
        <v>2936000</v>
      </c>
      <c r="H2" s="1">
        <v>-0.235416667</v>
      </c>
      <c r="I2" s="1" t="s">
        <v>21</v>
      </c>
      <c r="J2" s="1">
        <v>11</v>
      </c>
      <c r="K2" s="1" t="s">
        <v>22</v>
      </c>
      <c r="L2" s="1">
        <v>3</v>
      </c>
      <c r="M2" s="1" t="s">
        <v>23</v>
      </c>
      <c r="N2" s="1" t="s">
        <v>24</v>
      </c>
      <c r="O2" s="1" t="s">
        <v>25</v>
      </c>
      <c r="P2" s="1">
        <v>3424944</v>
      </c>
      <c r="Q2" s="1">
        <v>-415056</v>
      </c>
      <c r="R2" s="1">
        <v>415056</v>
      </c>
      <c r="T2" s="1">
        <v>29399813.691537544</v>
      </c>
      <c r="U2" s="1">
        <f>T2-F2</f>
        <v>25559813.691537544</v>
      </c>
      <c r="V2" s="1">
        <f>ABS(U2)</f>
        <v>25559813.691537544</v>
      </c>
    </row>
    <row r="3" spans="1:22" x14ac:dyDescent="0.2">
      <c r="A3" s="1">
        <v>2019</v>
      </c>
      <c r="B3" s="1" t="s">
        <v>26</v>
      </c>
      <c r="C3" s="1" t="s">
        <v>27</v>
      </c>
      <c r="D3" s="2">
        <v>43720</v>
      </c>
      <c r="E3" s="1" t="s">
        <v>28</v>
      </c>
      <c r="F3" s="1">
        <v>1360000</v>
      </c>
      <c r="G3" s="1">
        <v>1843700</v>
      </c>
      <c r="H3" s="1">
        <v>0.35566176500000002</v>
      </c>
      <c r="I3" s="1" t="s">
        <v>29</v>
      </c>
      <c r="J3" s="1">
        <v>5</v>
      </c>
      <c r="K3" s="1" t="s">
        <v>30</v>
      </c>
      <c r="L3" s="1">
        <v>3</v>
      </c>
      <c r="M3" s="1" t="s">
        <v>31</v>
      </c>
      <c r="N3" s="1" t="s">
        <v>24</v>
      </c>
      <c r="O3" s="1" t="s">
        <v>32</v>
      </c>
      <c r="P3" s="1">
        <v>2765000</v>
      </c>
      <c r="Q3" s="1">
        <v>1405000</v>
      </c>
      <c r="R3" s="1">
        <v>1405000</v>
      </c>
      <c r="T3" s="1">
        <v>7069460.0431799181</v>
      </c>
      <c r="U3" s="1">
        <f t="shared" ref="U3:U66" si="0">T3-F3</f>
        <v>5709460.0431799181</v>
      </c>
      <c r="V3" s="1">
        <f t="shared" ref="V3:V66" si="1">ABS(U3)</f>
        <v>5709460.0431799181</v>
      </c>
    </row>
    <row r="4" spans="1:22" x14ac:dyDescent="0.2">
      <c r="A4" s="1">
        <v>2019</v>
      </c>
      <c r="B4" s="1" t="s">
        <v>33</v>
      </c>
      <c r="C4" s="1" t="s">
        <v>34</v>
      </c>
      <c r="D4" s="2">
        <v>43713</v>
      </c>
      <c r="E4" s="1" t="s">
        <v>28</v>
      </c>
      <c r="F4" s="1">
        <v>2030000</v>
      </c>
      <c r="G4" s="1">
        <v>1887810</v>
      </c>
      <c r="H4" s="1">
        <v>-7.0044334999999999E-2</v>
      </c>
      <c r="I4" s="1" t="s">
        <v>21</v>
      </c>
      <c r="J4" s="1">
        <v>4</v>
      </c>
      <c r="K4" s="1" t="s">
        <v>22</v>
      </c>
      <c r="L4" s="1">
        <v>3</v>
      </c>
      <c r="M4" s="1" t="s">
        <v>23</v>
      </c>
      <c r="N4" s="1" t="s">
        <v>24</v>
      </c>
      <c r="O4" s="1" t="s">
        <v>35</v>
      </c>
      <c r="P4" s="1">
        <v>2397400</v>
      </c>
      <c r="Q4" s="1">
        <v>367400</v>
      </c>
      <c r="R4" s="1">
        <v>367400</v>
      </c>
      <c r="T4" s="1">
        <v>796580.69982163678</v>
      </c>
      <c r="U4" s="1">
        <f t="shared" si="0"/>
        <v>-1233419.3001783632</v>
      </c>
      <c r="V4" s="1">
        <f t="shared" si="1"/>
        <v>1233419.3001783632</v>
      </c>
    </row>
    <row r="5" spans="1:22" x14ac:dyDescent="0.2">
      <c r="A5" s="1">
        <v>2019</v>
      </c>
      <c r="B5" s="1" t="s">
        <v>36</v>
      </c>
      <c r="C5" s="1" t="s">
        <v>37</v>
      </c>
      <c r="D5" s="2">
        <v>43712</v>
      </c>
      <c r="E5" s="1" t="s">
        <v>20</v>
      </c>
      <c r="F5" s="1">
        <v>1300000</v>
      </c>
      <c r="G5" s="1">
        <v>919000</v>
      </c>
      <c r="H5" s="1">
        <v>-0.29307692299999999</v>
      </c>
      <c r="I5" s="1" t="s">
        <v>21</v>
      </c>
      <c r="J5" s="1">
        <v>16</v>
      </c>
      <c r="K5" s="1" t="s">
        <v>38</v>
      </c>
      <c r="L5" s="1">
        <v>3</v>
      </c>
      <c r="M5" s="1" t="s">
        <v>31</v>
      </c>
      <c r="N5" s="1" t="s">
        <v>24</v>
      </c>
      <c r="O5" s="1" t="s">
        <v>32</v>
      </c>
      <c r="P5" s="1">
        <v>1047850</v>
      </c>
      <c r="Q5" s="1">
        <v>-252150</v>
      </c>
      <c r="R5" s="1">
        <v>252150</v>
      </c>
      <c r="T5" s="1">
        <v>7449435.9346452784</v>
      </c>
      <c r="U5" s="1">
        <f t="shared" si="0"/>
        <v>6149435.9346452784</v>
      </c>
      <c r="V5" s="1">
        <f t="shared" si="1"/>
        <v>6149435.9346452784</v>
      </c>
    </row>
    <row r="6" spans="1:22" x14ac:dyDescent="0.2">
      <c r="A6" s="1">
        <v>2019</v>
      </c>
      <c r="B6" s="1" t="s">
        <v>39</v>
      </c>
      <c r="C6" s="1" t="s">
        <v>40</v>
      </c>
      <c r="D6" s="2">
        <v>43704</v>
      </c>
      <c r="E6" s="1" t="s">
        <v>28</v>
      </c>
      <c r="F6" s="1">
        <v>1260000</v>
      </c>
      <c r="G6" s="1">
        <v>1201422</v>
      </c>
      <c r="H6" s="1">
        <v>-4.6490476000000003E-2</v>
      </c>
      <c r="I6" s="1" t="s">
        <v>21</v>
      </c>
      <c r="J6" s="1">
        <v>6</v>
      </c>
      <c r="K6" s="1" t="s">
        <v>30</v>
      </c>
      <c r="L6" s="1">
        <v>3</v>
      </c>
      <c r="M6" s="1" t="s">
        <v>41</v>
      </c>
      <c r="N6" s="1" t="s">
        <v>24</v>
      </c>
      <c r="O6" s="1" t="s">
        <v>25</v>
      </c>
      <c r="P6" s="1">
        <v>1534777</v>
      </c>
      <c r="Q6" s="1">
        <v>274777</v>
      </c>
      <c r="R6" s="1">
        <v>274777</v>
      </c>
      <c r="T6" s="1">
        <v>3259269.890564254</v>
      </c>
      <c r="U6" s="1">
        <f t="shared" si="0"/>
        <v>1999269.890564254</v>
      </c>
      <c r="V6" s="1">
        <f t="shared" si="1"/>
        <v>1999269.890564254</v>
      </c>
    </row>
    <row r="7" spans="1:22" x14ac:dyDescent="0.2">
      <c r="A7" s="1">
        <v>2019</v>
      </c>
      <c r="B7" s="1" t="s">
        <v>42</v>
      </c>
      <c r="C7" s="1" t="s">
        <v>43</v>
      </c>
      <c r="D7" s="2">
        <v>43700</v>
      </c>
      <c r="E7" s="1" t="s">
        <v>20</v>
      </c>
      <c r="F7" s="1">
        <v>55300000</v>
      </c>
      <c r="G7" s="1">
        <v>43999000</v>
      </c>
      <c r="H7" s="1">
        <v>-0.20435804699999999</v>
      </c>
      <c r="I7" s="1" t="s">
        <v>21</v>
      </c>
      <c r="J7" s="1">
        <v>5</v>
      </c>
      <c r="K7" s="1" t="s">
        <v>30</v>
      </c>
      <c r="L7" s="1">
        <v>3</v>
      </c>
      <c r="M7" s="1" t="s">
        <v>23</v>
      </c>
      <c r="N7" s="1" t="s">
        <v>24</v>
      </c>
      <c r="O7" s="1" t="s">
        <v>32</v>
      </c>
      <c r="P7" s="1">
        <v>47275000</v>
      </c>
      <c r="Q7" s="1">
        <v>-8025000</v>
      </c>
      <c r="R7" s="1">
        <v>8025000</v>
      </c>
      <c r="T7" s="1">
        <v>800940.58906216535</v>
      </c>
      <c r="U7" s="1">
        <f t="shared" si="0"/>
        <v>-54499059.410937838</v>
      </c>
      <c r="V7" s="1">
        <f t="shared" si="1"/>
        <v>54499059.410937838</v>
      </c>
    </row>
    <row r="8" spans="1:22" x14ac:dyDescent="0.2">
      <c r="A8" s="1">
        <v>2019</v>
      </c>
      <c r="B8" s="1" t="s">
        <v>44</v>
      </c>
      <c r="C8" s="1" t="s">
        <v>45</v>
      </c>
      <c r="D8" s="2">
        <v>43699</v>
      </c>
      <c r="E8" s="1" t="s">
        <v>20</v>
      </c>
      <c r="F8" s="1">
        <v>194071979</v>
      </c>
      <c r="G8" s="1">
        <v>171330900</v>
      </c>
      <c r="H8" s="1">
        <v>-0.11717858</v>
      </c>
      <c r="I8" s="1" t="s">
        <v>21</v>
      </c>
      <c r="J8" s="1">
        <v>6</v>
      </c>
      <c r="K8" s="1" t="s">
        <v>38</v>
      </c>
      <c r="L8" s="1">
        <v>3</v>
      </c>
      <c r="M8" s="1" t="s">
        <v>31</v>
      </c>
      <c r="N8" s="1" t="s">
        <v>24</v>
      </c>
      <c r="O8" s="1" t="s">
        <v>25</v>
      </c>
      <c r="P8" s="1">
        <v>172579500</v>
      </c>
      <c r="Q8" s="1">
        <v>-21492479</v>
      </c>
      <c r="R8" s="1">
        <v>21492479</v>
      </c>
      <c r="T8" s="1">
        <v>3364172.1862896467</v>
      </c>
      <c r="U8" s="1">
        <f t="shared" si="0"/>
        <v>-190707806.81371036</v>
      </c>
      <c r="V8" s="1">
        <f t="shared" si="1"/>
        <v>190707806.81371036</v>
      </c>
    </row>
    <row r="9" spans="1:22" x14ac:dyDescent="0.2">
      <c r="A9" s="1">
        <v>2019</v>
      </c>
      <c r="B9" s="1" t="s">
        <v>46</v>
      </c>
      <c r="C9" s="1" t="s">
        <v>47</v>
      </c>
      <c r="D9" s="2">
        <v>43699</v>
      </c>
      <c r="E9" s="1" t="s">
        <v>20</v>
      </c>
      <c r="F9" s="1">
        <v>1980000</v>
      </c>
      <c r="G9" s="1">
        <v>1993000</v>
      </c>
      <c r="H9" s="1">
        <v>6.5656569999999999E-3</v>
      </c>
      <c r="I9" s="1" t="s">
        <v>21</v>
      </c>
      <c r="J9" s="1">
        <v>4</v>
      </c>
      <c r="K9" s="1" t="s">
        <v>22</v>
      </c>
      <c r="L9" s="1">
        <v>3</v>
      </c>
      <c r="M9" s="1" t="s">
        <v>23</v>
      </c>
      <c r="N9" s="1" t="s">
        <v>24</v>
      </c>
      <c r="O9" s="1" t="s">
        <v>35</v>
      </c>
      <c r="P9" s="1">
        <v>2568000</v>
      </c>
      <c r="Q9" s="1">
        <v>588000</v>
      </c>
      <c r="R9" s="1">
        <v>588000</v>
      </c>
      <c r="T9" s="1">
        <v>3417734.843490324</v>
      </c>
      <c r="U9" s="1">
        <f t="shared" si="0"/>
        <v>1437734.843490324</v>
      </c>
      <c r="V9" s="1">
        <f t="shared" si="1"/>
        <v>1437734.843490324</v>
      </c>
    </row>
    <row r="10" spans="1:22" x14ac:dyDescent="0.2">
      <c r="A10" s="1">
        <v>2019</v>
      </c>
      <c r="B10" s="1" t="s">
        <v>48</v>
      </c>
      <c r="C10" s="1" t="s">
        <v>49</v>
      </c>
      <c r="D10" s="2">
        <v>43690</v>
      </c>
      <c r="E10" s="1" t="s">
        <v>20</v>
      </c>
      <c r="F10" s="1">
        <v>21500000</v>
      </c>
      <c r="G10" s="1">
        <v>23111450</v>
      </c>
      <c r="H10" s="1">
        <v>7.4951163000000001E-2</v>
      </c>
      <c r="I10" s="1" t="s">
        <v>21</v>
      </c>
      <c r="J10" s="1">
        <v>7</v>
      </c>
      <c r="K10" s="1" t="s">
        <v>30</v>
      </c>
      <c r="L10" s="1">
        <v>3</v>
      </c>
      <c r="M10" s="1" t="s">
        <v>50</v>
      </c>
      <c r="N10" s="1" t="s">
        <v>24</v>
      </c>
      <c r="O10" s="1" t="s">
        <v>25</v>
      </c>
      <c r="P10" s="1">
        <v>23950000</v>
      </c>
      <c r="Q10" s="1">
        <v>2450000</v>
      </c>
      <c r="R10" s="1">
        <v>2450000</v>
      </c>
      <c r="T10" s="1">
        <v>1885913.0790665075</v>
      </c>
      <c r="U10" s="1">
        <f t="shared" si="0"/>
        <v>-19614086.920933492</v>
      </c>
      <c r="V10" s="1">
        <f t="shared" si="1"/>
        <v>19614086.920933492</v>
      </c>
    </row>
    <row r="11" spans="1:22" x14ac:dyDescent="0.2">
      <c r="A11" s="1">
        <v>2019</v>
      </c>
      <c r="B11" s="1" t="s">
        <v>51</v>
      </c>
      <c r="C11" s="1" t="s">
        <v>52</v>
      </c>
      <c r="D11" s="2">
        <v>43685</v>
      </c>
      <c r="E11" s="1" t="s">
        <v>53</v>
      </c>
      <c r="F11" s="1">
        <v>1755000</v>
      </c>
      <c r="G11" s="1">
        <v>1312300</v>
      </c>
      <c r="H11" s="1">
        <v>-0.25225071199999999</v>
      </c>
      <c r="I11" s="1" t="s">
        <v>21</v>
      </c>
      <c r="J11" s="1">
        <v>7</v>
      </c>
      <c r="K11" s="1" t="s">
        <v>38</v>
      </c>
      <c r="L11" s="1">
        <v>3</v>
      </c>
      <c r="M11" s="1" t="s">
        <v>31</v>
      </c>
      <c r="N11" s="1" t="s">
        <v>24</v>
      </c>
      <c r="O11" s="1" t="s">
        <v>35</v>
      </c>
      <c r="P11" s="1">
        <v>1378680</v>
      </c>
      <c r="Q11" s="1">
        <v>-376320</v>
      </c>
      <c r="R11" s="1">
        <v>376320</v>
      </c>
      <c r="T11" s="1">
        <v>1894510.8999789606</v>
      </c>
      <c r="U11" s="1">
        <f t="shared" si="0"/>
        <v>139510.89997896063</v>
      </c>
      <c r="V11" s="1">
        <f t="shared" si="1"/>
        <v>139510.89997896063</v>
      </c>
    </row>
    <row r="12" spans="1:22" x14ac:dyDescent="0.2">
      <c r="A12" s="1">
        <v>2019</v>
      </c>
      <c r="B12" s="1" t="s">
        <v>54</v>
      </c>
      <c r="C12" s="1" t="s">
        <v>55</v>
      </c>
      <c r="D12" s="2">
        <v>43669</v>
      </c>
      <c r="E12" s="1" t="s">
        <v>20</v>
      </c>
      <c r="F12" s="1">
        <v>249010000</v>
      </c>
      <c r="G12" s="1">
        <v>135022488</v>
      </c>
      <c r="H12" s="1">
        <v>-0.457762789</v>
      </c>
      <c r="I12" s="1" t="s">
        <v>29</v>
      </c>
      <c r="J12" s="1">
        <v>5</v>
      </c>
      <c r="K12" s="1" t="s">
        <v>38</v>
      </c>
      <c r="L12" s="1">
        <v>3</v>
      </c>
      <c r="M12" s="1" t="s">
        <v>31</v>
      </c>
      <c r="N12" s="1" t="s">
        <v>24</v>
      </c>
      <c r="O12" s="1" t="s">
        <v>25</v>
      </c>
      <c r="P12" s="1">
        <v>159511820</v>
      </c>
      <c r="Q12" s="1">
        <v>-89498180</v>
      </c>
      <c r="R12" s="1">
        <v>89498180</v>
      </c>
      <c r="T12" s="1">
        <v>1769861.6606744754</v>
      </c>
      <c r="U12" s="1">
        <f t="shared" si="0"/>
        <v>-247240138.33932552</v>
      </c>
      <c r="V12" s="1">
        <f t="shared" si="1"/>
        <v>247240138.33932552</v>
      </c>
    </row>
    <row r="13" spans="1:22" x14ac:dyDescent="0.2">
      <c r="A13" s="1">
        <v>2019</v>
      </c>
      <c r="B13" s="1" t="s">
        <v>56</v>
      </c>
      <c r="C13" s="1" t="s">
        <v>57</v>
      </c>
      <c r="D13" s="2">
        <v>43664</v>
      </c>
      <c r="E13" s="1" t="s">
        <v>20</v>
      </c>
      <c r="F13" s="1">
        <v>5660000</v>
      </c>
      <c r="G13" s="1">
        <v>3930000</v>
      </c>
      <c r="H13" s="1">
        <v>-0.30565371000000002</v>
      </c>
      <c r="I13" s="1" t="s">
        <v>21</v>
      </c>
      <c r="J13" s="1">
        <v>4</v>
      </c>
      <c r="K13" s="1" t="s">
        <v>30</v>
      </c>
      <c r="L13" s="1">
        <v>3</v>
      </c>
      <c r="M13" s="1" t="s">
        <v>41</v>
      </c>
      <c r="N13" s="1" t="s">
        <v>24</v>
      </c>
      <c r="O13" s="1" t="s">
        <v>25</v>
      </c>
      <c r="P13" s="1">
        <v>4397206</v>
      </c>
      <c r="Q13" s="1">
        <v>-1262794</v>
      </c>
      <c r="R13" s="1">
        <v>1262794</v>
      </c>
      <c r="T13" s="1">
        <v>840750.83435742115</v>
      </c>
      <c r="U13" s="1">
        <f t="shared" si="0"/>
        <v>-4819249.1656425791</v>
      </c>
      <c r="V13" s="1">
        <f t="shared" si="1"/>
        <v>4819249.1656425791</v>
      </c>
    </row>
    <row r="14" spans="1:22" x14ac:dyDescent="0.2">
      <c r="A14" s="1">
        <v>2019</v>
      </c>
      <c r="B14" s="1" t="s">
        <v>58</v>
      </c>
      <c r="C14" s="1" t="s">
        <v>59</v>
      </c>
      <c r="D14" s="2">
        <v>43662</v>
      </c>
      <c r="E14" s="1" t="s">
        <v>28</v>
      </c>
      <c r="F14" s="1">
        <v>2060000</v>
      </c>
      <c r="G14" s="1">
        <v>2899873</v>
      </c>
      <c r="H14" s="1">
        <v>0.40770534000000003</v>
      </c>
      <c r="I14" s="1" t="s">
        <v>29</v>
      </c>
      <c r="J14" s="1">
        <v>4</v>
      </c>
      <c r="K14" s="1" t="s">
        <v>30</v>
      </c>
      <c r="L14" s="1">
        <v>3</v>
      </c>
      <c r="M14" s="1" t="s">
        <v>31</v>
      </c>
      <c r="N14" s="1" t="s">
        <v>24</v>
      </c>
      <c r="O14" s="1" t="s">
        <v>32</v>
      </c>
      <c r="P14" s="1">
        <v>2899873</v>
      </c>
      <c r="Q14" s="1">
        <v>839873</v>
      </c>
      <c r="R14" s="1">
        <v>839873</v>
      </c>
      <c r="T14" s="1">
        <v>1774390.3108866145</v>
      </c>
      <c r="U14" s="1">
        <f t="shared" si="0"/>
        <v>-285609.68911338551</v>
      </c>
      <c r="V14" s="1">
        <f t="shared" si="1"/>
        <v>285609.68911338551</v>
      </c>
    </row>
    <row r="15" spans="1:22" x14ac:dyDescent="0.2">
      <c r="A15" s="1">
        <v>2019</v>
      </c>
      <c r="B15" s="1" t="s">
        <v>60</v>
      </c>
      <c r="C15" s="1" t="s">
        <v>61</v>
      </c>
      <c r="D15" s="2">
        <v>43655</v>
      </c>
      <c r="E15" s="1" t="s">
        <v>28</v>
      </c>
      <c r="F15" s="1">
        <v>400000</v>
      </c>
      <c r="G15" s="1">
        <v>396784</v>
      </c>
      <c r="H15" s="1">
        <v>-8.0400000000000003E-3</v>
      </c>
      <c r="I15" s="1" t="s">
        <v>21</v>
      </c>
      <c r="J15" s="1">
        <v>6</v>
      </c>
      <c r="K15" s="1" t="s">
        <v>22</v>
      </c>
      <c r="L15" s="1">
        <v>3</v>
      </c>
      <c r="M15" s="1" t="s">
        <v>31</v>
      </c>
      <c r="N15" s="1" t="s">
        <v>24</v>
      </c>
      <c r="O15" s="1" t="s">
        <v>32</v>
      </c>
      <c r="P15" s="1">
        <v>508925</v>
      </c>
      <c r="Q15" s="1">
        <v>108925</v>
      </c>
      <c r="R15" s="1">
        <v>108925</v>
      </c>
      <c r="T15" s="1">
        <v>844430.13879551995</v>
      </c>
      <c r="U15" s="1">
        <f t="shared" si="0"/>
        <v>444430.13879551995</v>
      </c>
      <c r="V15" s="1">
        <f t="shared" si="1"/>
        <v>444430.13879551995</v>
      </c>
    </row>
    <row r="16" spans="1:22" x14ac:dyDescent="0.2">
      <c r="A16" s="1">
        <v>2019</v>
      </c>
      <c r="B16" s="1" t="s">
        <v>62</v>
      </c>
      <c r="C16" s="1" t="s">
        <v>63</v>
      </c>
      <c r="D16" s="2">
        <v>43641</v>
      </c>
      <c r="E16" s="1" t="s">
        <v>20</v>
      </c>
      <c r="F16" s="1">
        <v>5280000</v>
      </c>
      <c r="G16" s="1">
        <v>5097757</v>
      </c>
      <c r="H16" s="1">
        <v>-3.451572E-2</v>
      </c>
      <c r="I16" s="1" t="s">
        <v>21</v>
      </c>
      <c r="J16" s="1">
        <v>14</v>
      </c>
      <c r="K16" s="1" t="s">
        <v>30</v>
      </c>
      <c r="L16" s="1">
        <v>2</v>
      </c>
      <c r="M16" s="1" t="s">
        <v>41</v>
      </c>
      <c r="N16" s="1" t="s">
        <v>24</v>
      </c>
      <c r="O16" s="1" t="s">
        <v>25</v>
      </c>
      <c r="P16" s="1">
        <v>5154000</v>
      </c>
      <c r="Q16" s="1">
        <v>-126000</v>
      </c>
      <c r="R16" s="1">
        <v>126000</v>
      </c>
      <c r="T16" s="1">
        <v>7073581.1030654171</v>
      </c>
      <c r="U16" s="1">
        <f t="shared" si="0"/>
        <v>1793581.1030654171</v>
      </c>
      <c r="V16" s="1">
        <f t="shared" si="1"/>
        <v>1793581.1030654171</v>
      </c>
    </row>
    <row r="17" spans="1:22" x14ac:dyDescent="0.2">
      <c r="A17" s="1">
        <v>2019</v>
      </c>
      <c r="B17" s="1" t="s">
        <v>64</v>
      </c>
      <c r="C17" s="1" t="s">
        <v>65</v>
      </c>
      <c r="D17" s="2">
        <v>43628</v>
      </c>
      <c r="E17" s="1" t="s">
        <v>20</v>
      </c>
      <c r="F17" s="1">
        <v>2900000</v>
      </c>
      <c r="G17" s="1">
        <v>3845000</v>
      </c>
      <c r="H17" s="1">
        <v>0.32586206899999998</v>
      </c>
      <c r="I17" s="1" t="s">
        <v>29</v>
      </c>
      <c r="J17" s="1">
        <v>6</v>
      </c>
      <c r="K17" s="1" t="s">
        <v>30</v>
      </c>
      <c r="L17" s="1">
        <v>2</v>
      </c>
      <c r="M17" s="1" t="s">
        <v>31</v>
      </c>
      <c r="N17" s="1" t="s">
        <v>24</v>
      </c>
      <c r="O17" s="1" t="s">
        <v>32</v>
      </c>
      <c r="P17" s="1">
        <v>4321000</v>
      </c>
      <c r="Q17" s="1">
        <v>1421000</v>
      </c>
      <c r="R17" s="1">
        <v>1421000</v>
      </c>
      <c r="T17" s="1">
        <v>3182030.8795357752</v>
      </c>
      <c r="U17" s="1">
        <f t="shared" si="0"/>
        <v>282030.87953577517</v>
      </c>
      <c r="V17" s="1">
        <f t="shared" si="1"/>
        <v>282030.87953577517</v>
      </c>
    </row>
    <row r="18" spans="1:22" x14ac:dyDescent="0.2">
      <c r="A18" s="1">
        <v>2019</v>
      </c>
      <c r="B18" s="1" t="s">
        <v>66</v>
      </c>
      <c r="C18" s="1" t="s">
        <v>67</v>
      </c>
      <c r="D18" s="2">
        <v>43622</v>
      </c>
      <c r="E18" s="1" t="s">
        <v>20</v>
      </c>
      <c r="F18" s="1">
        <v>2070000</v>
      </c>
      <c r="G18" s="1">
        <v>2112649</v>
      </c>
      <c r="H18" s="1">
        <v>2.0603382E-2</v>
      </c>
      <c r="I18" s="1" t="s">
        <v>21</v>
      </c>
      <c r="J18" s="1">
        <v>9</v>
      </c>
      <c r="K18" s="1" t="s">
        <v>38</v>
      </c>
      <c r="L18" s="1">
        <v>2</v>
      </c>
      <c r="M18" s="1" t="s">
        <v>31</v>
      </c>
      <c r="N18" s="1" t="s">
        <v>24</v>
      </c>
      <c r="O18" s="1" t="s">
        <v>32</v>
      </c>
      <c r="P18" s="1">
        <v>2350033</v>
      </c>
      <c r="Q18" s="1">
        <v>280033</v>
      </c>
      <c r="R18" s="1">
        <v>280033</v>
      </c>
      <c r="T18" s="1">
        <v>7254875.1722205924</v>
      </c>
      <c r="U18" s="1">
        <f t="shared" si="0"/>
        <v>5184875.1722205924</v>
      </c>
      <c r="V18" s="1">
        <f t="shared" si="1"/>
        <v>5184875.1722205924</v>
      </c>
    </row>
    <row r="19" spans="1:22" x14ac:dyDescent="0.2">
      <c r="A19" s="1">
        <v>2019</v>
      </c>
      <c r="B19" s="1" t="s">
        <v>68</v>
      </c>
      <c r="C19" s="1" t="s">
        <v>69</v>
      </c>
      <c r="D19" s="2">
        <v>43621</v>
      </c>
      <c r="E19" s="1" t="s">
        <v>20</v>
      </c>
      <c r="F19" s="1">
        <v>8360000</v>
      </c>
      <c r="G19" s="1">
        <v>8947585</v>
      </c>
      <c r="H19" s="1">
        <v>7.0285287000000002E-2</v>
      </c>
      <c r="I19" s="1" t="s">
        <v>21</v>
      </c>
      <c r="J19" s="1">
        <v>3</v>
      </c>
      <c r="K19" s="1" t="s">
        <v>22</v>
      </c>
      <c r="L19" s="1">
        <v>2</v>
      </c>
      <c r="M19" s="1" t="s">
        <v>23</v>
      </c>
      <c r="N19" s="1" t="s">
        <v>24</v>
      </c>
      <c r="O19" s="1" t="s">
        <v>35</v>
      </c>
      <c r="P19" s="1">
        <v>9550000</v>
      </c>
      <c r="Q19" s="1">
        <v>1190000</v>
      </c>
      <c r="R19" s="1">
        <v>1190000</v>
      </c>
      <c r="T19" s="1">
        <v>31871408.75541079</v>
      </c>
      <c r="U19" s="1">
        <f t="shared" si="0"/>
        <v>23511408.75541079</v>
      </c>
      <c r="V19" s="1">
        <f t="shared" si="1"/>
        <v>23511408.75541079</v>
      </c>
    </row>
    <row r="20" spans="1:22" x14ac:dyDescent="0.2">
      <c r="A20" s="1">
        <v>2019</v>
      </c>
      <c r="B20" s="1" t="s">
        <v>70</v>
      </c>
      <c r="C20" s="1" t="s">
        <v>71</v>
      </c>
      <c r="D20" s="2">
        <v>43593</v>
      </c>
      <c r="E20" s="1" t="s">
        <v>20</v>
      </c>
      <c r="F20" s="1">
        <v>18800000</v>
      </c>
      <c r="G20" s="1">
        <v>14551682</v>
      </c>
      <c r="H20" s="1">
        <v>-0.22597436200000001</v>
      </c>
      <c r="I20" s="1" t="s">
        <v>21</v>
      </c>
      <c r="J20" s="1">
        <v>11</v>
      </c>
      <c r="K20" s="1" t="s">
        <v>30</v>
      </c>
      <c r="L20" s="1">
        <v>2</v>
      </c>
      <c r="M20" s="1" t="s">
        <v>50</v>
      </c>
      <c r="N20" s="1" t="s">
        <v>24</v>
      </c>
      <c r="O20" s="1" t="s">
        <v>32</v>
      </c>
      <c r="P20" s="1">
        <v>14587499</v>
      </c>
      <c r="Q20" s="1">
        <v>-4212501</v>
      </c>
      <c r="R20" s="1">
        <v>4212501</v>
      </c>
      <c r="T20" s="1">
        <v>846786.89635673235</v>
      </c>
      <c r="U20" s="1">
        <f t="shared" si="0"/>
        <v>-17953213.103643268</v>
      </c>
      <c r="V20" s="1">
        <f t="shared" si="1"/>
        <v>17953213.103643268</v>
      </c>
    </row>
    <row r="21" spans="1:22" x14ac:dyDescent="0.2">
      <c r="A21" s="1">
        <v>2019</v>
      </c>
      <c r="B21" s="1" t="s">
        <v>72</v>
      </c>
      <c r="C21" s="1" t="s">
        <v>73</v>
      </c>
      <c r="D21" s="2">
        <v>43587</v>
      </c>
      <c r="E21" s="1" t="s">
        <v>53</v>
      </c>
      <c r="F21" s="1">
        <v>38200000</v>
      </c>
      <c r="G21" s="1">
        <v>40811000</v>
      </c>
      <c r="H21" s="1">
        <v>6.8350784999999997E-2</v>
      </c>
      <c r="I21" s="1" t="s">
        <v>21</v>
      </c>
      <c r="J21" s="1">
        <v>5</v>
      </c>
      <c r="K21" s="1" t="s">
        <v>30</v>
      </c>
      <c r="L21" s="1">
        <v>2</v>
      </c>
      <c r="M21" s="1" t="s">
        <v>50</v>
      </c>
      <c r="N21" s="1" t="s">
        <v>24</v>
      </c>
      <c r="O21" s="1" t="s">
        <v>32</v>
      </c>
      <c r="P21" s="1">
        <v>41813670</v>
      </c>
      <c r="Q21" s="1">
        <v>3613670</v>
      </c>
      <c r="R21" s="1">
        <v>3613670</v>
      </c>
      <c r="T21" s="1">
        <v>7260877.5798068233</v>
      </c>
      <c r="U21" s="1">
        <f t="shared" si="0"/>
        <v>-30939122.420193177</v>
      </c>
      <c r="V21" s="1">
        <f t="shared" si="1"/>
        <v>30939122.420193177</v>
      </c>
    </row>
    <row r="22" spans="1:22" x14ac:dyDescent="0.2">
      <c r="A22" s="1">
        <v>2019</v>
      </c>
      <c r="B22" s="1" t="s">
        <v>74</v>
      </c>
      <c r="C22" s="1" t="s">
        <v>75</v>
      </c>
      <c r="D22" s="2">
        <v>43586</v>
      </c>
      <c r="E22" s="1" t="s">
        <v>53</v>
      </c>
      <c r="F22" s="1">
        <v>44840000</v>
      </c>
      <c r="G22" s="1">
        <v>48311245</v>
      </c>
      <c r="H22" s="1">
        <v>7.7414027999999996E-2</v>
      </c>
      <c r="I22" s="1" t="s">
        <v>21</v>
      </c>
      <c r="J22" s="1">
        <v>7</v>
      </c>
      <c r="K22" s="1" t="s">
        <v>30</v>
      </c>
      <c r="L22" s="1">
        <v>2</v>
      </c>
      <c r="M22" s="1" t="s">
        <v>50</v>
      </c>
      <c r="N22" s="1" t="s">
        <v>24</v>
      </c>
      <c r="O22" s="1" t="s">
        <v>32</v>
      </c>
      <c r="P22" s="1">
        <v>50950000</v>
      </c>
      <c r="Q22" s="1">
        <v>6110000</v>
      </c>
      <c r="R22" s="1">
        <v>6110000</v>
      </c>
      <c r="T22" s="1">
        <v>3362781.3552600406</v>
      </c>
      <c r="U22" s="1">
        <f t="shared" si="0"/>
        <v>-41477218.644739956</v>
      </c>
      <c r="V22" s="1">
        <f t="shared" si="1"/>
        <v>41477218.644739956</v>
      </c>
    </row>
    <row r="23" spans="1:22" x14ac:dyDescent="0.2">
      <c r="A23" s="1">
        <v>2019</v>
      </c>
      <c r="B23" s="1" t="s">
        <v>76</v>
      </c>
      <c r="C23" s="1" t="s">
        <v>77</v>
      </c>
      <c r="D23" s="2">
        <v>43585</v>
      </c>
      <c r="E23" s="1" t="s">
        <v>20</v>
      </c>
      <c r="F23" s="1">
        <v>6950000</v>
      </c>
      <c r="G23" s="1">
        <v>8720200</v>
      </c>
      <c r="H23" s="1">
        <v>0.254705036</v>
      </c>
      <c r="I23" s="1" t="s">
        <v>29</v>
      </c>
      <c r="J23" s="1">
        <v>6</v>
      </c>
      <c r="K23" s="1" t="s">
        <v>22</v>
      </c>
      <c r="L23" s="1">
        <v>2</v>
      </c>
      <c r="M23" s="1" t="s">
        <v>23</v>
      </c>
      <c r="N23" s="1" t="s">
        <v>24</v>
      </c>
      <c r="O23" s="1" t="s">
        <v>25</v>
      </c>
      <c r="P23" s="1">
        <v>8949953</v>
      </c>
      <c r="Q23" s="1">
        <v>1999953</v>
      </c>
      <c r="R23" s="1">
        <v>1999953</v>
      </c>
      <c r="T23" s="1">
        <v>1888222.8299471992</v>
      </c>
      <c r="U23" s="1">
        <f t="shared" si="0"/>
        <v>-5061777.1700528003</v>
      </c>
      <c r="V23" s="1">
        <f t="shared" si="1"/>
        <v>5061777.1700528003</v>
      </c>
    </row>
    <row r="24" spans="1:22" x14ac:dyDescent="0.2">
      <c r="A24" s="1">
        <v>2019</v>
      </c>
      <c r="B24" s="1" t="s">
        <v>78</v>
      </c>
      <c r="C24" s="1" t="s">
        <v>79</v>
      </c>
      <c r="D24" s="2">
        <v>43571</v>
      </c>
      <c r="E24" s="1" t="s">
        <v>20</v>
      </c>
      <c r="F24" s="1">
        <v>1200000</v>
      </c>
      <c r="G24" s="1">
        <v>1738750</v>
      </c>
      <c r="H24" s="1">
        <v>0.44895833299999999</v>
      </c>
      <c r="I24" s="1" t="s">
        <v>29</v>
      </c>
      <c r="J24" s="1">
        <v>4</v>
      </c>
      <c r="K24" s="1" t="s">
        <v>30</v>
      </c>
      <c r="L24" s="1">
        <v>2</v>
      </c>
      <c r="M24" s="1" t="s">
        <v>31</v>
      </c>
      <c r="N24" s="1" t="s">
        <v>24</v>
      </c>
      <c r="O24" s="1" t="s">
        <v>25</v>
      </c>
      <c r="P24" s="1">
        <v>1937720</v>
      </c>
      <c r="Q24" s="1">
        <v>737720</v>
      </c>
      <c r="R24" s="1">
        <v>737720</v>
      </c>
      <c r="T24" s="1">
        <v>794698.79245913855</v>
      </c>
      <c r="U24" s="1">
        <f t="shared" si="0"/>
        <v>-405301.20754086145</v>
      </c>
      <c r="V24" s="1">
        <f t="shared" si="1"/>
        <v>405301.20754086145</v>
      </c>
    </row>
    <row r="25" spans="1:22" x14ac:dyDescent="0.2">
      <c r="A25" s="1">
        <v>2019</v>
      </c>
      <c r="B25" s="1" t="s">
        <v>80</v>
      </c>
      <c r="C25" s="1" t="s">
        <v>81</v>
      </c>
      <c r="D25" s="2">
        <v>43571</v>
      </c>
      <c r="E25" s="1" t="s">
        <v>20</v>
      </c>
      <c r="F25" s="1">
        <v>9330000</v>
      </c>
      <c r="G25" s="1">
        <v>7407376</v>
      </c>
      <c r="H25" s="1">
        <v>-0.20606902499999999</v>
      </c>
      <c r="I25" s="1" t="s">
        <v>21</v>
      </c>
      <c r="J25" s="1">
        <v>7</v>
      </c>
      <c r="K25" s="1" t="s">
        <v>22</v>
      </c>
      <c r="L25" s="1">
        <v>2</v>
      </c>
      <c r="M25" s="1" t="s">
        <v>23</v>
      </c>
      <c r="N25" s="1" t="s">
        <v>24</v>
      </c>
      <c r="O25" s="1" t="s">
        <v>25</v>
      </c>
      <c r="P25" s="1">
        <v>7728122</v>
      </c>
      <c r="Q25" s="1">
        <v>-1601878</v>
      </c>
      <c r="R25" s="1">
        <v>1601878</v>
      </c>
      <c r="T25" s="1">
        <v>1884042.3823899308</v>
      </c>
      <c r="U25" s="1">
        <f t="shared" si="0"/>
        <v>-7445957.617610069</v>
      </c>
      <c r="V25" s="1">
        <f t="shared" si="1"/>
        <v>7445957.617610069</v>
      </c>
    </row>
    <row r="26" spans="1:22" x14ac:dyDescent="0.2">
      <c r="A26" s="1">
        <v>2019</v>
      </c>
      <c r="B26" s="1" t="s">
        <v>82</v>
      </c>
      <c r="C26" s="1" t="s">
        <v>83</v>
      </c>
      <c r="D26" s="2">
        <v>43567</v>
      </c>
      <c r="E26" s="1" t="s">
        <v>28</v>
      </c>
      <c r="F26" s="1">
        <v>1216000</v>
      </c>
      <c r="G26" s="1">
        <v>1300529</v>
      </c>
      <c r="H26" s="1">
        <v>6.9513980000000003E-2</v>
      </c>
      <c r="I26" s="1" t="s">
        <v>21</v>
      </c>
      <c r="J26" s="1">
        <v>4</v>
      </c>
      <c r="K26" s="1" t="s">
        <v>30</v>
      </c>
      <c r="L26" s="1">
        <v>2</v>
      </c>
      <c r="M26" s="1" t="s">
        <v>50</v>
      </c>
      <c r="N26" s="1" t="s">
        <v>24</v>
      </c>
      <c r="O26" s="1" t="s">
        <v>25</v>
      </c>
      <c r="P26" s="1">
        <v>2200788</v>
      </c>
      <c r="Q26" s="1">
        <v>984788</v>
      </c>
      <c r="R26" s="1">
        <v>984788</v>
      </c>
      <c r="T26" s="1">
        <v>794508.21812422294</v>
      </c>
      <c r="U26" s="1">
        <f t="shared" si="0"/>
        <v>-421491.78187577706</v>
      </c>
      <c r="V26" s="1">
        <f t="shared" si="1"/>
        <v>421491.78187577706</v>
      </c>
    </row>
    <row r="27" spans="1:22" x14ac:dyDescent="0.2">
      <c r="A27" s="1">
        <v>2019</v>
      </c>
      <c r="B27" s="1" t="s">
        <v>84</v>
      </c>
      <c r="C27" s="1" t="s">
        <v>85</v>
      </c>
      <c r="D27" s="2">
        <v>43565</v>
      </c>
      <c r="E27" s="1" t="s">
        <v>20</v>
      </c>
      <c r="F27" s="1">
        <v>1090000</v>
      </c>
      <c r="G27" s="1">
        <v>1142000</v>
      </c>
      <c r="H27" s="1">
        <v>4.7706421999999998E-2</v>
      </c>
      <c r="I27" s="1" t="s">
        <v>21</v>
      </c>
      <c r="J27" s="1">
        <v>3</v>
      </c>
      <c r="K27" s="1" t="s">
        <v>30</v>
      </c>
      <c r="L27" s="1">
        <v>2</v>
      </c>
      <c r="M27" s="1" t="s">
        <v>50</v>
      </c>
      <c r="N27" s="1" t="s">
        <v>24</v>
      </c>
      <c r="O27" s="1" t="s">
        <v>25</v>
      </c>
      <c r="P27" s="1">
        <v>1245470</v>
      </c>
      <c r="Q27" s="1">
        <v>155470</v>
      </c>
      <c r="R27" s="1">
        <v>155470</v>
      </c>
      <c r="T27" s="1">
        <v>7345434.6073473971</v>
      </c>
      <c r="U27" s="1">
        <f t="shared" si="0"/>
        <v>6255434.6073473971</v>
      </c>
      <c r="V27" s="1">
        <f t="shared" si="1"/>
        <v>6255434.6073473971</v>
      </c>
    </row>
    <row r="28" spans="1:22" x14ac:dyDescent="0.2">
      <c r="A28" s="1">
        <v>2019</v>
      </c>
      <c r="B28" s="1" t="s">
        <v>86</v>
      </c>
      <c r="C28" s="1" t="s">
        <v>87</v>
      </c>
      <c r="D28" s="2">
        <v>43545</v>
      </c>
      <c r="E28" s="1" t="s">
        <v>28</v>
      </c>
      <c r="F28" s="1">
        <v>1151000</v>
      </c>
      <c r="G28" s="1">
        <v>1762891</v>
      </c>
      <c r="H28" s="1">
        <v>0.531616855</v>
      </c>
      <c r="I28" s="1" t="s">
        <v>29</v>
      </c>
      <c r="J28" s="1">
        <v>4</v>
      </c>
      <c r="K28" s="1" t="s">
        <v>30</v>
      </c>
      <c r="L28" s="1">
        <v>1</v>
      </c>
      <c r="M28" s="1" t="s">
        <v>31</v>
      </c>
      <c r="N28" s="1" t="s">
        <v>24</v>
      </c>
      <c r="O28" s="1" t="s">
        <v>32</v>
      </c>
      <c r="P28" s="1">
        <v>1762891</v>
      </c>
      <c r="Q28" s="1">
        <v>611891</v>
      </c>
      <c r="R28" s="1">
        <v>611891</v>
      </c>
      <c r="T28" s="1">
        <v>7290964.1924188742</v>
      </c>
      <c r="U28" s="1">
        <f t="shared" si="0"/>
        <v>6139964.1924188742</v>
      </c>
      <c r="V28" s="1">
        <f t="shared" si="1"/>
        <v>6139964.1924188742</v>
      </c>
    </row>
    <row r="29" spans="1:22" x14ac:dyDescent="0.2">
      <c r="A29" s="1">
        <v>2019</v>
      </c>
      <c r="B29" s="1" t="s">
        <v>88</v>
      </c>
      <c r="C29" s="1" t="s">
        <v>89</v>
      </c>
      <c r="D29" s="2">
        <v>43543</v>
      </c>
      <c r="E29" s="1" t="s">
        <v>20</v>
      </c>
      <c r="F29" s="1">
        <v>2390000</v>
      </c>
      <c r="G29" s="1">
        <v>2374684</v>
      </c>
      <c r="H29" s="1">
        <v>-6.4083680000000002E-3</v>
      </c>
      <c r="I29" s="1" t="s">
        <v>21</v>
      </c>
      <c r="J29" s="1">
        <v>5</v>
      </c>
      <c r="K29" s="1" t="s">
        <v>22</v>
      </c>
      <c r="L29" s="1">
        <v>1</v>
      </c>
      <c r="M29" s="1" t="s">
        <v>23</v>
      </c>
      <c r="N29" s="1" t="s">
        <v>24</v>
      </c>
      <c r="O29" s="1" t="s">
        <v>32</v>
      </c>
      <c r="P29" s="1">
        <v>2627000</v>
      </c>
      <c r="Q29" s="1">
        <v>237000</v>
      </c>
      <c r="R29" s="1">
        <v>237000</v>
      </c>
      <c r="T29" s="1">
        <v>6936259.4646538151</v>
      </c>
      <c r="U29" s="1">
        <f t="shared" si="0"/>
        <v>4546259.4646538151</v>
      </c>
      <c r="V29" s="1">
        <f t="shared" si="1"/>
        <v>4546259.4646538151</v>
      </c>
    </row>
    <row r="30" spans="1:22" x14ac:dyDescent="0.2">
      <c r="A30" s="1">
        <v>2019</v>
      </c>
      <c r="B30" s="1" t="s">
        <v>90</v>
      </c>
      <c r="C30" s="1" t="s">
        <v>91</v>
      </c>
      <c r="D30" s="2">
        <v>43531</v>
      </c>
      <c r="E30" s="1" t="s">
        <v>28</v>
      </c>
      <c r="F30" s="1">
        <v>2460000</v>
      </c>
      <c r="G30" s="1">
        <v>2542676</v>
      </c>
      <c r="H30" s="1">
        <v>3.360813E-2</v>
      </c>
      <c r="I30" s="1" t="s">
        <v>21</v>
      </c>
      <c r="J30" s="1">
        <v>4</v>
      </c>
      <c r="K30" s="1" t="s">
        <v>22</v>
      </c>
      <c r="L30" s="1">
        <v>1</v>
      </c>
      <c r="M30" s="1" t="s">
        <v>23</v>
      </c>
      <c r="N30" s="1" t="s">
        <v>24</v>
      </c>
      <c r="O30" s="1" t="s">
        <v>25</v>
      </c>
      <c r="P30" s="1">
        <v>2555556</v>
      </c>
      <c r="Q30" s="1">
        <v>95556</v>
      </c>
      <c r="R30" s="1">
        <v>95556</v>
      </c>
      <c r="T30" s="1">
        <v>3414627.0692464574</v>
      </c>
      <c r="U30" s="1">
        <f t="shared" si="0"/>
        <v>954627.06924645742</v>
      </c>
      <c r="V30" s="1">
        <f t="shared" si="1"/>
        <v>954627.06924645742</v>
      </c>
    </row>
    <row r="31" spans="1:22" x14ac:dyDescent="0.2">
      <c r="A31" s="1">
        <v>2019</v>
      </c>
      <c r="B31" s="1" t="s">
        <v>92</v>
      </c>
      <c r="C31" s="1" t="s">
        <v>93</v>
      </c>
      <c r="D31" s="2">
        <v>43529</v>
      </c>
      <c r="E31" s="1" t="s">
        <v>20</v>
      </c>
      <c r="F31" s="1">
        <v>42125550</v>
      </c>
      <c r="G31" s="1">
        <v>34053550</v>
      </c>
      <c r="H31" s="1">
        <v>-0.19161767599999999</v>
      </c>
      <c r="I31" s="1" t="s">
        <v>29</v>
      </c>
      <c r="J31" s="1">
        <v>2</v>
      </c>
      <c r="K31" s="1" t="s">
        <v>22</v>
      </c>
      <c r="L31" s="1">
        <v>1</v>
      </c>
      <c r="M31" s="1" t="s">
        <v>23</v>
      </c>
      <c r="N31" s="1" t="s">
        <v>24</v>
      </c>
      <c r="O31" s="1" t="s">
        <v>35</v>
      </c>
      <c r="P31" s="1">
        <v>36265223</v>
      </c>
      <c r="Q31" s="1">
        <v>-5860327</v>
      </c>
      <c r="R31" s="1">
        <v>5860327</v>
      </c>
      <c r="T31" s="1">
        <v>1878441.4186174059</v>
      </c>
      <c r="U31" s="1">
        <f t="shared" si="0"/>
        <v>-40247108.581382595</v>
      </c>
      <c r="V31" s="1">
        <f t="shared" si="1"/>
        <v>40247108.581382595</v>
      </c>
    </row>
    <row r="32" spans="1:22" x14ac:dyDescent="0.2">
      <c r="A32" s="1">
        <v>2019</v>
      </c>
      <c r="B32" s="1" t="s">
        <v>94</v>
      </c>
      <c r="C32" s="1" t="s">
        <v>95</v>
      </c>
      <c r="D32" s="2">
        <v>43517</v>
      </c>
      <c r="E32" s="1" t="s">
        <v>20</v>
      </c>
      <c r="F32" s="1">
        <v>4450000</v>
      </c>
      <c r="G32" s="1">
        <v>5282906</v>
      </c>
      <c r="H32" s="1">
        <v>0.18716988800000001</v>
      </c>
      <c r="I32" s="1" t="s">
        <v>29</v>
      </c>
      <c r="J32" s="1">
        <v>7</v>
      </c>
      <c r="K32" s="1" t="s">
        <v>30</v>
      </c>
      <c r="L32" s="1">
        <v>1</v>
      </c>
      <c r="M32" s="1" t="s">
        <v>41</v>
      </c>
      <c r="N32" s="1" t="s">
        <v>24</v>
      </c>
      <c r="O32" s="1" t="s">
        <v>25</v>
      </c>
      <c r="P32" s="1">
        <v>6563660</v>
      </c>
      <c r="Q32" s="1">
        <v>2113660</v>
      </c>
      <c r="R32" s="1">
        <v>2113660</v>
      </c>
      <c r="T32" s="1">
        <v>1879218.3334200445</v>
      </c>
      <c r="U32" s="1">
        <f t="shared" si="0"/>
        <v>-2570781.6665799553</v>
      </c>
      <c r="V32" s="1">
        <f t="shared" si="1"/>
        <v>2570781.6665799553</v>
      </c>
    </row>
    <row r="33" spans="1:22" x14ac:dyDescent="0.2">
      <c r="A33" s="1">
        <v>2019</v>
      </c>
      <c r="B33" s="1" t="s">
        <v>96</v>
      </c>
      <c r="C33" s="1" t="s">
        <v>97</v>
      </c>
      <c r="D33" s="2">
        <v>43516</v>
      </c>
      <c r="E33" s="1" t="s">
        <v>53</v>
      </c>
      <c r="F33" s="1">
        <v>1790000</v>
      </c>
      <c r="G33" s="1">
        <v>1443785</v>
      </c>
      <c r="H33" s="1">
        <v>-0.19341620100000001</v>
      </c>
      <c r="I33" s="1" t="s">
        <v>21</v>
      </c>
      <c r="J33" s="1">
        <v>7</v>
      </c>
      <c r="K33" s="1" t="s">
        <v>38</v>
      </c>
      <c r="L33" s="1">
        <v>1</v>
      </c>
      <c r="M33" s="1" t="s">
        <v>31</v>
      </c>
      <c r="N33" s="1" t="s">
        <v>24</v>
      </c>
      <c r="O33" s="1" t="s">
        <v>35</v>
      </c>
      <c r="P33" s="1">
        <v>1884975</v>
      </c>
      <c r="Q33" s="1">
        <v>94975</v>
      </c>
      <c r="R33" s="1">
        <v>94975</v>
      </c>
      <c r="T33" s="1">
        <v>7296996.458686077</v>
      </c>
      <c r="U33" s="1">
        <f t="shared" si="0"/>
        <v>5506996.458686077</v>
      </c>
      <c r="V33" s="1">
        <f t="shared" si="1"/>
        <v>5506996.458686077</v>
      </c>
    </row>
    <row r="34" spans="1:22" x14ac:dyDescent="0.2">
      <c r="A34" s="1">
        <v>2019</v>
      </c>
      <c r="B34" s="1" t="s">
        <v>98</v>
      </c>
      <c r="C34" s="1" t="s">
        <v>99</v>
      </c>
      <c r="D34" s="2">
        <v>43516</v>
      </c>
      <c r="E34" s="1" t="s">
        <v>53</v>
      </c>
      <c r="F34" s="1">
        <v>1880000</v>
      </c>
      <c r="G34" s="1">
        <v>1101828</v>
      </c>
      <c r="H34" s="1">
        <v>-0.41392127699999998</v>
      </c>
      <c r="I34" s="1" t="s">
        <v>21</v>
      </c>
      <c r="J34" s="1">
        <v>6</v>
      </c>
      <c r="K34" s="1" t="s">
        <v>38</v>
      </c>
      <c r="L34" s="1">
        <v>1</v>
      </c>
      <c r="M34" s="1" t="s">
        <v>31</v>
      </c>
      <c r="N34" s="1" t="s">
        <v>24</v>
      </c>
      <c r="O34" s="1" t="s">
        <v>35</v>
      </c>
      <c r="P34" s="1">
        <v>2593400</v>
      </c>
      <c r="Q34" s="1">
        <v>713400</v>
      </c>
      <c r="R34" s="1">
        <v>713400</v>
      </c>
      <c r="T34" s="1">
        <v>6916502.7274261201</v>
      </c>
      <c r="U34" s="1">
        <f t="shared" si="0"/>
        <v>5036502.7274261201</v>
      </c>
      <c r="V34" s="1">
        <f t="shared" si="1"/>
        <v>5036502.7274261201</v>
      </c>
    </row>
    <row r="35" spans="1:22" x14ac:dyDescent="0.2">
      <c r="A35" s="1">
        <v>2019</v>
      </c>
      <c r="B35" s="1" t="s">
        <v>100</v>
      </c>
      <c r="C35" s="1" t="s">
        <v>101</v>
      </c>
      <c r="D35" s="2">
        <v>43503</v>
      </c>
      <c r="E35" s="1" t="s">
        <v>28</v>
      </c>
      <c r="F35" s="1">
        <v>1130000</v>
      </c>
      <c r="G35" s="1">
        <v>1686000</v>
      </c>
      <c r="H35" s="1">
        <v>0.49203539800000001</v>
      </c>
      <c r="I35" s="1" t="s">
        <v>29</v>
      </c>
      <c r="J35" s="1">
        <v>2</v>
      </c>
      <c r="K35" s="1" t="s">
        <v>30</v>
      </c>
      <c r="L35" s="1">
        <v>1</v>
      </c>
      <c r="M35" s="1" t="s">
        <v>31</v>
      </c>
      <c r="N35" s="1" t="s">
        <v>24</v>
      </c>
      <c r="O35" s="1" t="s">
        <v>25</v>
      </c>
      <c r="P35" s="1">
        <v>2181000</v>
      </c>
      <c r="Q35" s="1">
        <v>1051000</v>
      </c>
      <c r="R35" s="1">
        <v>1051000</v>
      </c>
      <c r="T35" s="1">
        <v>7394194.2929943958</v>
      </c>
      <c r="U35" s="1">
        <f t="shared" si="0"/>
        <v>6264194.2929943958</v>
      </c>
      <c r="V35" s="1">
        <f t="shared" si="1"/>
        <v>6264194.2929943958</v>
      </c>
    </row>
    <row r="36" spans="1:22" x14ac:dyDescent="0.2">
      <c r="A36" s="1">
        <v>2019</v>
      </c>
      <c r="B36" s="1" t="s">
        <v>102</v>
      </c>
      <c r="C36" s="1" t="s">
        <v>103</v>
      </c>
      <c r="D36" s="2">
        <v>43503</v>
      </c>
      <c r="E36" s="1" t="s">
        <v>28</v>
      </c>
      <c r="F36" s="1">
        <v>684000</v>
      </c>
      <c r="G36" s="1">
        <v>615000</v>
      </c>
      <c r="H36" s="1">
        <v>-0.100877193</v>
      </c>
      <c r="I36" s="1" t="s">
        <v>21</v>
      </c>
      <c r="J36" s="1">
        <v>5</v>
      </c>
      <c r="K36" s="1" t="s">
        <v>22</v>
      </c>
      <c r="L36" s="1">
        <v>1</v>
      </c>
      <c r="M36" s="1" t="s">
        <v>23</v>
      </c>
      <c r="N36" s="1" t="s">
        <v>24</v>
      </c>
      <c r="O36" s="1" t="s">
        <v>25</v>
      </c>
      <c r="P36" s="1">
        <v>685924</v>
      </c>
      <c r="Q36" s="1">
        <v>1924</v>
      </c>
      <c r="R36" s="1">
        <v>1924</v>
      </c>
      <c r="T36" s="1">
        <v>1877043.7812965647</v>
      </c>
      <c r="U36" s="1">
        <f t="shared" si="0"/>
        <v>1193043.7812965647</v>
      </c>
      <c r="V36" s="1">
        <f t="shared" si="1"/>
        <v>1193043.7812965647</v>
      </c>
    </row>
    <row r="37" spans="1:22" x14ac:dyDescent="0.2">
      <c r="A37" s="1">
        <v>2019</v>
      </c>
      <c r="B37" s="1" t="s">
        <v>104</v>
      </c>
      <c r="C37" s="1" t="s">
        <v>105</v>
      </c>
      <c r="D37" s="2">
        <v>43501</v>
      </c>
      <c r="E37" s="1" t="s">
        <v>53</v>
      </c>
      <c r="F37" s="1">
        <v>13910000</v>
      </c>
      <c r="G37" s="1">
        <v>11745510</v>
      </c>
      <c r="H37" s="1">
        <v>-0.15560675800000001</v>
      </c>
      <c r="I37" s="1" t="s">
        <v>21</v>
      </c>
      <c r="J37" s="1">
        <v>4</v>
      </c>
      <c r="K37" s="1" t="s">
        <v>30</v>
      </c>
      <c r="L37" s="1">
        <v>1</v>
      </c>
      <c r="M37" s="1" t="s">
        <v>41</v>
      </c>
      <c r="N37" s="1" t="s">
        <v>24</v>
      </c>
      <c r="O37" s="1" t="s">
        <v>25</v>
      </c>
      <c r="P37" s="1">
        <v>13320000</v>
      </c>
      <c r="Q37" s="1">
        <v>-590000</v>
      </c>
      <c r="R37" s="1">
        <v>590000</v>
      </c>
      <c r="T37" s="1">
        <v>1791642.8809313127</v>
      </c>
      <c r="U37" s="1">
        <f t="shared" si="0"/>
        <v>-12118357.119068688</v>
      </c>
      <c r="V37" s="1">
        <f t="shared" si="1"/>
        <v>12118357.119068688</v>
      </c>
    </row>
    <row r="38" spans="1:22" x14ac:dyDescent="0.2">
      <c r="A38" s="1">
        <v>2019</v>
      </c>
      <c r="B38" s="1" t="s">
        <v>106</v>
      </c>
      <c r="C38" s="1" t="s">
        <v>107</v>
      </c>
      <c r="D38" s="2">
        <v>43496</v>
      </c>
      <c r="E38" s="1" t="s">
        <v>20</v>
      </c>
      <c r="F38" s="1">
        <v>92495500</v>
      </c>
      <c r="G38" s="1">
        <v>63348000</v>
      </c>
      <c r="H38" s="1">
        <v>-0.31512343799999998</v>
      </c>
      <c r="I38" s="1" t="s">
        <v>29</v>
      </c>
      <c r="J38" s="1">
        <v>3</v>
      </c>
      <c r="K38" s="1" t="s">
        <v>38</v>
      </c>
      <c r="L38" s="1">
        <v>1</v>
      </c>
      <c r="M38" s="1" t="s">
        <v>31</v>
      </c>
      <c r="N38" s="1" t="s">
        <v>24</v>
      </c>
      <c r="O38" s="1" t="s">
        <v>25</v>
      </c>
      <c r="P38" s="1">
        <v>70399000</v>
      </c>
      <c r="Q38" s="1">
        <v>-22096500</v>
      </c>
      <c r="R38" s="1">
        <v>22096500</v>
      </c>
      <c r="T38" s="1">
        <v>800278.46911660023</v>
      </c>
      <c r="U38" s="1">
        <f t="shared" si="0"/>
        <v>-91695221.530883402</v>
      </c>
      <c r="V38" s="1">
        <f t="shared" si="1"/>
        <v>91695221.530883402</v>
      </c>
    </row>
    <row r="39" spans="1:22" x14ac:dyDescent="0.2">
      <c r="A39" s="1">
        <v>2019</v>
      </c>
      <c r="B39" s="1" t="s">
        <v>108</v>
      </c>
      <c r="C39" s="1" t="s">
        <v>109</v>
      </c>
      <c r="D39" s="2">
        <v>43489</v>
      </c>
      <c r="E39" s="1" t="s">
        <v>20</v>
      </c>
      <c r="F39" s="1">
        <v>23450000</v>
      </c>
      <c r="G39" s="1">
        <v>25644000</v>
      </c>
      <c r="H39" s="1">
        <v>9.3560768000000002E-2</v>
      </c>
      <c r="I39" s="1" t="s">
        <v>21</v>
      </c>
      <c r="J39" s="1">
        <v>2</v>
      </c>
      <c r="K39" s="1" t="s">
        <v>30</v>
      </c>
      <c r="L39" s="1">
        <v>1</v>
      </c>
      <c r="M39" s="1" t="s">
        <v>23</v>
      </c>
      <c r="N39" s="1" t="s">
        <v>24</v>
      </c>
      <c r="O39" s="1" t="s">
        <v>35</v>
      </c>
      <c r="P39" s="1">
        <v>30867117</v>
      </c>
      <c r="Q39" s="1">
        <v>7417117</v>
      </c>
      <c r="R39" s="1">
        <v>7417117</v>
      </c>
      <c r="T39" s="1">
        <v>7028652.1911656111</v>
      </c>
      <c r="U39" s="1">
        <f t="shared" si="0"/>
        <v>-16421347.808834389</v>
      </c>
      <c r="V39" s="1">
        <f t="shared" si="1"/>
        <v>16421347.808834389</v>
      </c>
    </row>
    <row r="40" spans="1:22" x14ac:dyDescent="0.2">
      <c r="A40" s="1">
        <v>2019</v>
      </c>
      <c r="B40" s="1" t="s">
        <v>110</v>
      </c>
      <c r="C40" s="1" t="s">
        <v>111</v>
      </c>
      <c r="D40" s="2">
        <v>43488</v>
      </c>
      <c r="E40" s="1" t="s">
        <v>20</v>
      </c>
      <c r="F40" s="1">
        <v>28219450</v>
      </c>
      <c r="G40" s="1">
        <v>27620150</v>
      </c>
      <c r="H40" s="1">
        <v>-2.1237124999999999E-2</v>
      </c>
      <c r="I40" s="1" t="s">
        <v>21</v>
      </c>
      <c r="J40" s="1">
        <v>6</v>
      </c>
      <c r="K40" s="1" t="s">
        <v>38</v>
      </c>
      <c r="L40" s="1">
        <v>1</v>
      </c>
      <c r="M40" s="1" t="s">
        <v>31</v>
      </c>
      <c r="N40" s="1" t="s">
        <v>24</v>
      </c>
      <c r="O40" s="1" t="s">
        <v>25</v>
      </c>
      <c r="P40" s="1">
        <v>31594000</v>
      </c>
      <c r="Q40" s="1">
        <v>3374550</v>
      </c>
      <c r="R40" s="1">
        <v>3374550</v>
      </c>
      <c r="T40" s="1">
        <v>7474120.0666228477</v>
      </c>
      <c r="U40" s="1">
        <f t="shared" si="0"/>
        <v>-20745329.933377154</v>
      </c>
      <c r="V40" s="1">
        <f t="shared" si="1"/>
        <v>20745329.933377154</v>
      </c>
    </row>
    <row r="41" spans="1:22" x14ac:dyDescent="0.2">
      <c r="A41" s="1">
        <v>2019</v>
      </c>
      <c r="B41" s="1" t="s">
        <v>112</v>
      </c>
      <c r="C41" s="1" t="s">
        <v>113</v>
      </c>
      <c r="D41" s="2">
        <v>43475</v>
      </c>
      <c r="E41" s="1" t="s">
        <v>20</v>
      </c>
      <c r="F41" s="1">
        <v>4500000</v>
      </c>
      <c r="G41" s="1">
        <v>4863085</v>
      </c>
      <c r="H41" s="1">
        <v>8.0685556000000005E-2</v>
      </c>
      <c r="I41" s="1" t="s">
        <v>21</v>
      </c>
      <c r="J41" s="1">
        <v>6</v>
      </c>
      <c r="K41" s="1" t="s">
        <v>22</v>
      </c>
      <c r="L41" s="1">
        <v>1</v>
      </c>
      <c r="M41" s="1" t="s">
        <v>23</v>
      </c>
      <c r="N41" s="1" t="s">
        <v>24</v>
      </c>
      <c r="O41" s="1" t="s">
        <v>25</v>
      </c>
      <c r="P41" s="1">
        <v>6192655</v>
      </c>
      <c r="Q41" s="1">
        <v>1692655</v>
      </c>
      <c r="R41" s="1">
        <v>1692655</v>
      </c>
      <c r="T41" s="1">
        <v>3440820.4534640093</v>
      </c>
      <c r="U41" s="1">
        <f t="shared" si="0"/>
        <v>-1059179.5465359907</v>
      </c>
      <c r="V41" s="1">
        <f t="shared" si="1"/>
        <v>1059179.5465359907</v>
      </c>
    </row>
    <row r="42" spans="1:22" x14ac:dyDescent="0.2">
      <c r="A42" s="1">
        <v>2019</v>
      </c>
      <c r="B42" s="1" t="s">
        <v>114</v>
      </c>
      <c r="C42" s="1" t="s">
        <v>115</v>
      </c>
      <c r="D42" s="2">
        <v>43468</v>
      </c>
      <c r="E42" s="1" t="s">
        <v>28</v>
      </c>
      <c r="F42" s="1">
        <v>426000</v>
      </c>
      <c r="G42" s="1">
        <v>745850</v>
      </c>
      <c r="H42" s="1">
        <v>0.75082159599999998</v>
      </c>
      <c r="I42" s="1" t="s">
        <v>29</v>
      </c>
      <c r="J42" s="1">
        <v>2</v>
      </c>
      <c r="K42" s="1" t="s">
        <v>30</v>
      </c>
      <c r="L42" s="1">
        <v>1</v>
      </c>
      <c r="M42" s="1" t="s">
        <v>23</v>
      </c>
      <c r="N42" s="1" t="s">
        <v>24</v>
      </c>
      <c r="O42" s="1" t="s">
        <v>32</v>
      </c>
      <c r="P42" s="1">
        <v>745850</v>
      </c>
      <c r="Q42" s="1">
        <v>319850</v>
      </c>
      <c r="R42" s="1">
        <v>319850</v>
      </c>
      <c r="T42" s="1">
        <v>3383144.6975824572</v>
      </c>
      <c r="U42" s="1">
        <f t="shared" si="0"/>
        <v>2957144.6975824572</v>
      </c>
      <c r="V42" s="1">
        <f t="shared" si="1"/>
        <v>2957144.6975824572</v>
      </c>
    </row>
    <row r="43" spans="1:22" x14ac:dyDescent="0.2">
      <c r="A43" s="1">
        <v>2018</v>
      </c>
      <c r="B43" s="1" t="s">
        <v>116</v>
      </c>
      <c r="C43" s="1" t="s">
        <v>117</v>
      </c>
      <c r="D43" s="2">
        <v>43452</v>
      </c>
      <c r="E43" s="1" t="s">
        <v>20</v>
      </c>
      <c r="F43" s="1">
        <v>10250000</v>
      </c>
      <c r="G43" s="1">
        <v>8275000</v>
      </c>
      <c r="H43" s="1">
        <v>-0.192682927</v>
      </c>
      <c r="I43" s="1" t="s">
        <v>29</v>
      </c>
      <c r="J43" s="1">
        <v>3</v>
      </c>
      <c r="K43" s="1" t="s">
        <v>30</v>
      </c>
      <c r="L43" s="1">
        <v>4</v>
      </c>
      <c r="M43" s="1" t="s">
        <v>23</v>
      </c>
      <c r="N43" s="1" t="s">
        <v>24</v>
      </c>
      <c r="O43" s="1" t="s">
        <v>35</v>
      </c>
      <c r="P43" s="1">
        <v>9111636</v>
      </c>
      <c r="Q43" s="1">
        <v>-1138364</v>
      </c>
      <c r="R43" s="1">
        <v>1138364</v>
      </c>
      <c r="T43" s="1">
        <v>3426565.0188116967</v>
      </c>
      <c r="U43" s="1">
        <f t="shared" si="0"/>
        <v>-6823434.9811883029</v>
      </c>
      <c r="V43" s="1">
        <f t="shared" si="1"/>
        <v>6823434.9811883029</v>
      </c>
    </row>
    <row r="44" spans="1:22" x14ac:dyDescent="0.2">
      <c r="A44" s="1">
        <v>2018</v>
      </c>
      <c r="B44" s="1" t="s">
        <v>118</v>
      </c>
      <c r="C44" s="1" t="s">
        <v>119</v>
      </c>
      <c r="D44" s="2">
        <v>43441</v>
      </c>
      <c r="E44" s="1" t="s">
        <v>20</v>
      </c>
      <c r="F44" s="1">
        <v>5000000</v>
      </c>
      <c r="G44" s="1">
        <v>4380000</v>
      </c>
      <c r="H44" s="1">
        <v>-0.124</v>
      </c>
      <c r="I44" s="1" t="s">
        <v>21</v>
      </c>
      <c r="J44" s="1">
        <v>4</v>
      </c>
      <c r="K44" s="1" t="s">
        <v>30</v>
      </c>
      <c r="L44" s="1">
        <v>4</v>
      </c>
      <c r="M44" s="1" t="s">
        <v>50</v>
      </c>
      <c r="N44" s="1" t="s">
        <v>24</v>
      </c>
      <c r="O44" s="1" t="s">
        <v>35</v>
      </c>
      <c r="P44" s="1">
        <v>5145491</v>
      </c>
      <c r="Q44" s="1">
        <v>145491</v>
      </c>
      <c r="R44" s="1">
        <v>145491</v>
      </c>
      <c r="T44" s="1">
        <v>44649538.793815583</v>
      </c>
      <c r="U44" s="1">
        <f t="shared" si="0"/>
        <v>39649538.793815583</v>
      </c>
      <c r="V44" s="1">
        <f t="shared" si="1"/>
        <v>39649538.793815583</v>
      </c>
    </row>
    <row r="45" spans="1:22" x14ac:dyDescent="0.2">
      <c r="A45" s="1">
        <v>2018</v>
      </c>
      <c r="B45" s="1" t="s">
        <v>120</v>
      </c>
      <c r="C45" s="1" t="s">
        <v>121</v>
      </c>
      <c r="D45" s="2">
        <v>43440</v>
      </c>
      <c r="E45" s="1" t="s">
        <v>28</v>
      </c>
      <c r="F45" s="1">
        <v>1500000</v>
      </c>
      <c r="G45" s="1">
        <v>2546000</v>
      </c>
      <c r="H45" s="1">
        <v>0.697333333</v>
      </c>
      <c r="I45" s="1" t="s">
        <v>29</v>
      </c>
      <c r="J45" s="1">
        <v>3</v>
      </c>
      <c r="K45" s="1" t="s">
        <v>30</v>
      </c>
      <c r="L45" s="1">
        <v>4</v>
      </c>
      <c r="M45" s="1" t="s">
        <v>50</v>
      </c>
      <c r="N45" s="1" t="s">
        <v>24</v>
      </c>
      <c r="O45" s="1" t="s">
        <v>32</v>
      </c>
      <c r="P45" s="1">
        <v>4300000</v>
      </c>
      <c r="Q45" s="1">
        <v>2800000</v>
      </c>
      <c r="R45" s="1">
        <v>2800000</v>
      </c>
      <c r="T45" s="1">
        <v>3403349.8748101704</v>
      </c>
      <c r="U45" s="1">
        <f t="shared" si="0"/>
        <v>1903349.8748101704</v>
      </c>
      <c r="V45" s="1">
        <f t="shared" si="1"/>
        <v>1903349.8748101704</v>
      </c>
    </row>
    <row r="46" spans="1:22" x14ac:dyDescent="0.2">
      <c r="A46" s="1">
        <v>2018</v>
      </c>
      <c r="B46" s="1" t="s">
        <v>122</v>
      </c>
      <c r="C46" s="1" t="s">
        <v>123</v>
      </c>
      <c r="D46" s="2">
        <v>43438</v>
      </c>
      <c r="E46" s="1" t="s">
        <v>20</v>
      </c>
      <c r="F46" s="1">
        <v>122920000</v>
      </c>
      <c r="G46" s="1">
        <v>119769038</v>
      </c>
      <c r="H46" s="1">
        <v>-2.5634250000000001E-2</v>
      </c>
      <c r="I46" s="1" t="s">
        <v>21</v>
      </c>
      <c r="J46" s="1">
        <v>2</v>
      </c>
      <c r="K46" s="1" t="s">
        <v>30</v>
      </c>
      <c r="L46" s="1">
        <v>4</v>
      </c>
      <c r="M46" s="1" t="s">
        <v>23</v>
      </c>
      <c r="N46" s="1" t="s">
        <v>24</v>
      </c>
      <c r="O46" s="1" t="s">
        <v>25</v>
      </c>
      <c r="P46" s="1">
        <v>124507320</v>
      </c>
      <c r="Q46" s="1">
        <v>1587320</v>
      </c>
      <c r="R46" s="1">
        <v>1587320</v>
      </c>
      <c r="T46" s="1">
        <v>30862388.99646344</v>
      </c>
      <c r="U46" s="1">
        <f t="shared" si="0"/>
        <v>-92057611.003536552</v>
      </c>
      <c r="V46" s="1">
        <f t="shared" si="1"/>
        <v>92057611.003536552</v>
      </c>
    </row>
    <row r="47" spans="1:22" x14ac:dyDescent="0.2">
      <c r="A47" s="1">
        <v>2018</v>
      </c>
      <c r="B47" s="1" t="s">
        <v>124</v>
      </c>
      <c r="C47" s="1" t="s">
        <v>125</v>
      </c>
      <c r="D47" s="2">
        <v>43438</v>
      </c>
      <c r="E47" s="1" t="s">
        <v>28</v>
      </c>
      <c r="F47" s="1">
        <v>448000</v>
      </c>
      <c r="G47" s="1">
        <v>432222</v>
      </c>
      <c r="H47" s="1">
        <v>-3.521875E-2</v>
      </c>
      <c r="I47" s="1" t="s">
        <v>21</v>
      </c>
      <c r="J47" s="1">
        <v>6</v>
      </c>
      <c r="K47" s="1" t="s">
        <v>22</v>
      </c>
      <c r="L47" s="1">
        <v>4</v>
      </c>
      <c r="M47" s="1" t="s">
        <v>23</v>
      </c>
      <c r="N47" s="1" t="s">
        <v>24</v>
      </c>
      <c r="O47" s="1" t="s">
        <v>25</v>
      </c>
      <c r="P47" s="1">
        <v>512625</v>
      </c>
      <c r="Q47" s="1">
        <v>64625</v>
      </c>
      <c r="R47" s="1">
        <v>64625</v>
      </c>
      <c r="T47" s="1">
        <v>26475106.671586644</v>
      </c>
      <c r="U47" s="1">
        <f t="shared" si="0"/>
        <v>26027106.671586644</v>
      </c>
      <c r="V47" s="1">
        <f t="shared" si="1"/>
        <v>26027106.671586644</v>
      </c>
    </row>
    <row r="48" spans="1:22" x14ac:dyDescent="0.2">
      <c r="A48" s="1">
        <v>2018</v>
      </c>
      <c r="B48" s="1" t="s">
        <v>126</v>
      </c>
      <c r="C48" s="1" t="s">
        <v>127</v>
      </c>
      <c r="D48" s="2">
        <v>43433</v>
      </c>
      <c r="E48" s="1" t="s">
        <v>28</v>
      </c>
      <c r="F48" s="1">
        <v>287000</v>
      </c>
      <c r="G48" s="1">
        <v>369034</v>
      </c>
      <c r="H48" s="1">
        <v>0.28583275299999999</v>
      </c>
      <c r="I48" s="1" t="s">
        <v>29</v>
      </c>
      <c r="J48" s="1">
        <v>5</v>
      </c>
      <c r="K48" s="1" t="s">
        <v>22</v>
      </c>
      <c r="L48" s="1">
        <v>4</v>
      </c>
      <c r="M48" s="1" t="s">
        <v>23</v>
      </c>
      <c r="N48" s="1" t="s">
        <v>24</v>
      </c>
      <c r="O48" s="1" t="s">
        <v>25</v>
      </c>
      <c r="P48" s="1">
        <v>398950</v>
      </c>
      <c r="Q48" s="1">
        <v>111950</v>
      </c>
      <c r="R48" s="1">
        <v>111950</v>
      </c>
      <c r="T48" s="1">
        <v>844688.57171762316</v>
      </c>
      <c r="U48" s="1">
        <f t="shared" si="0"/>
        <v>557688.57171762316</v>
      </c>
      <c r="V48" s="1">
        <f t="shared" si="1"/>
        <v>557688.57171762316</v>
      </c>
    </row>
    <row r="49" spans="1:22" x14ac:dyDescent="0.2">
      <c r="A49" s="1">
        <v>2018</v>
      </c>
      <c r="B49" s="1" t="s">
        <v>128</v>
      </c>
      <c r="C49" s="1" t="s">
        <v>129</v>
      </c>
      <c r="D49" s="2">
        <v>43419</v>
      </c>
      <c r="E49" s="1" t="s">
        <v>20</v>
      </c>
      <c r="F49" s="1">
        <v>12570000</v>
      </c>
      <c r="G49" s="1">
        <v>9714000</v>
      </c>
      <c r="H49" s="1">
        <v>-0.22720763699999999</v>
      </c>
      <c r="I49" s="1" t="s">
        <v>29</v>
      </c>
      <c r="J49" s="1">
        <v>4</v>
      </c>
      <c r="K49" s="1" t="s">
        <v>30</v>
      </c>
      <c r="L49" s="1">
        <v>4</v>
      </c>
      <c r="M49" s="1" t="s">
        <v>23</v>
      </c>
      <c r="N49" s="1" t="s">
        <v>24</v>
      </c>
      <c r="O49" s="1" t="s">
        <v>25</v>
      </c>
      <c r="P49" s="1">
        <v>9820000</v>
      </c>
      <c r="Q49" s="1">
        <v>-2750000</v>
      </c>
      <c r="R49" s="1">
        <v>2750000</v>
      </c>
      <c r="T49" s="1">
        <v>1887941.7632663979</v>
      </c>
      <c r="U49" s="1">
        <f t="shared" si="0"/>
        <v>-10682058.236733602</v>
      </c>
      <c r="V49" s="1">
        <f t="shared" si="1"/>
        <v>10682058.236733602</v>
      </c>
    </row>
    <row r="50" spans="1:22" x14ac:dyDescent="0.2">
      <c r="A50" s="1">
        <v>2018</v>
      </c>
      <c r="B50" s="1" t="s">
        <v>130</v>
      </c>
      <c r="C50" s="1" t="s">
        <v>131</v>
      </c>
      <c r="D50" s="2">
        <v>43413</v>
      </c>
      <c r="E50" s="1" t="s">
        <v>20</v>
      </c>
      <c r="F50" s="1">
        <v>186355200</v>
      </c>
      <c r="G50" s="1">
        <v>152100000</v>
      </c>
      <c r="H50" s="1">
        <v>-0.18381671099999999</v>
      </c>
      <c r="I50" s="1" t="s">
        <v>29</v>
      </c>
      <c r="J50" s="1">
        <v>3</v>
      </c>
      <c r="K50" s="1" t="s">
        <v>22</v>
      </c>
      <c r="L50" s="1">
        <v>4</v>
      </c>
      <c r="M50" s="1" t="s">
        <v>23</v>
      </c>
      <c r="N50" s="1" t="s">
        <v>24</v>
      </c>
      <c r="O50" s="1" t="s">
        <v>35</v>
      </c>
      <c r="P50" s="1">
        <v>155330252</v>
      </c>
      <c r="Q50" s="1">
        <v>-31024948</v>
      </c>
      <c r="R50" s="1">
        <v>31024948</v>
      </c>
      <c r="T50" s="1">
        <v>840507.5084012429</v>
      </c>
      <c r="U50" s="1">
        <f t="shared" si="0"/>
        <v>-185514692.49159876</v>
      </c>
      <c r="V50" s="1">
        <f t="shared" si="1"/>
        <v>185514692.49159876</v>
      </c>
    </row>
    <row r="51" spans="1:22" x14ac:dyDescent="0.2">
      <c r="A51" s="1">
        <v>2018</v>
      </c>
      <c r="B51" s="1" t="s">
        <v>132</v>
      </c>
      <c r="C51" s="1" t="s">
        <v>133</v>
      </c>
      <c r="D51" s="2">
        <v>43412</v>
      </c>
      <c r="E51" s="1" t="s">
        <v>20</v>
      </c>
      <c r="F51" s="1">
        <v>784000</v>
      </c>
      <c r="G51" s="1">
        <v>968530</v>
      </c>
      <c r="H51" s="1">
        <v>0.23536989799999999</v>
      </c>
      <c r="I51" s="1" t="s">
        <v>29</v>
      </c>
      <c r="J51" s="1">
        <v>3</v>
      </c>
      <c r="K51" s="1" t="s">
        <v>22</v>
      </c>
      <c r="L51" s="1">
        <v>4</v>
      </c>
      <c r="M51" s="1" t="s">
        <v>23</v>
      </c>
      <c r="N51" s="1" t="s">
        <v>24</v>
      </c>
      <c r="O51" s="1" t="s">
        <v>25</v>
      </c>
      <c r="P51" s="1">
        <v>970600</v>
      </c>
      <c r="Q51" s="1">
        <v>186600</v>
      </c>
      <c r="R51" s="1">
        <v>186600</v>
      </c>
      <c r="T51" s="1">
        <v>840298.99934714637</v>
      </c>
      <c r="U51" s="1">
        <f t="shared" si="0"/>
        <v>56298.999347146368</v>
      </c>
      <c r="V51" s="1">
        <f t="shared" si="1"/>
        <v>56298.999347146368</v>
      </c>
    </row>
    <row r="52" spans="1:22" x14ac:dyDescent="0.2">
      <c r="A52" s="1">
        <v>2018</v>
      </c>
      <c r="B52" s="1" t="s">
        <v>134</v>
      </c>
      <c r="C52" s="1" t="s">
        <v>135</v>
      </c>
      <c r="D52" s="2">
        <v>43412</v>
      </c>
      <c r="E52" s="1" t="s">
        <v>20</v>
      </c>
      <c r="F52" s="1">
        <v>9720000</v>
      </c>
      <c r="G52" s="1">
        <v>7666000</v>
      </c>
      <c r="H52" s="1">
        <v>-0.21131687199999999</v>
      </c>
      <c r="I52" s="1" t="s">
        <v>29</v>
      </c>
      <c r="J52" s="1">
        <v>4</v>
      </c>
      <c r="K52" s="1" t="s">
        <v>38</v>
      </c>
      <c r="L52" s="1">
        <v>4</v>
      </c>
      <c r="M52" s="1" t="s">
        <v>50</v>
      </c>
      <c r="N52" s="1" t="s">
        <v>24</v>
      </c>
      <c r="O52" s="1" t="s">
        <v>32</v>
      </c>
      <c r="P52" s="1">
        <v>8195000</v>
      </c>
      <c r="Q52" s="1">
        <v>-1525000</v>
      </c>
      <c r="R52" s="1">
        <v>1525000</v>
      </c>
      <c r="T52" s="1">
        <v>839812.67935494077</v>
      </c>
      <c r="U52" s="1">
        <f t="shared" si="0"/>
        <v>-8880187.3206450585</v>
      </c>
      <c r="V52" s="1">
        <f t="shared" si="1"/>
        <v>8880187.3206450585</v>
      </c>
    </row>
    <row r="53" spans="1:22" x14ac:dyDescent="0.2">
      <c r="A53" s="1">
        <v>2018</v>
      </c>
      <c r="B53" s="1" t="s">
        <v>136</v>
      </c>
      <c r="C53" s="1" t="s">
        <v>137</v>
      </c>
      <c r="D53" s="2">
        <v>43410</v>
      </c>
      <c r="E53" s="1" t="s">
        <v>28</v>
      </c>
      <c r="F53" s="1">
        <v>2215000</v>
      </c>
      <c r="G53" s="1">
        <v>1984098</v>
      </c>
      <c r="H53" s="1">
        <v>-0.104244695</v>
      </c>
      <c r="I53" s="1" t="s">
        <v>21</v>
      </c>
      <c r="J53" s="1">
        <v>4</v>
      </c>
      <c r="K53" s="1" t="s">
        <v>22</v>
      </c>
      <c r="L53" s="1">
        <v>4</v>
      </c>
      <c r="M53" s="1" t="s">
        <v>31</v>
      </c>
      <c r="N53" s="1" t="s">
        <v>24</v>
      </c>
      <c r="O53" s="1" t="s">
        <v>32</v>
      </c>
      <c r="P53" s="1">
        <v>2311622</v>
      </c>
      <c r="Q53" s="1">
        <v>96622</v>
      </c>
      <c r="R53" s="1">
        <v>96622</v>
      </c>
      <c r="T53" s="1">
        <v>803594.55150711443</v>
      </c>
      <c r="U53" s="1">
        <f t="shared" si="0"/>
        <v>-1411405.4484928856</v>
      </c>
      <c r="V53" s="1">
        <f t="shared" si="1"/>
        <v>1411405.4484928856</v>
      </c>
    </row>
    <row r="54" spans="1:22" x14ac:dyDescent="0.2">
      <c r="A54" s="1">
        <v>2018</v>
      </c>
      <c r="B54" s="1" t="s">
        <v>138</v>
      </c>
      <c r="C54" s="1" t="s">
        <v>139</v>
      </c>
      <c r="D54" s="2">
        <v>43405</v>
      </c>
      <c r="E54" s="1" t="s">
        <v>20</v>
      </c>
      <c r="F54" s="1">
        <v>9650000</v>
      </c>
      <c r="G54" s="1">
        <v>9200000</v>
      </c>
      <c r="H54" s="1">
        <v>-4.6632123999999997E-2</v>
      </c>
      <c r="I54" s="1" t="s">
        <v>21</v>
      </c>
      <c r="J54" s="1">
        <v>1</v>
      </c>
      <c r="K54" s="1" t="s">
        <v>30</v>
      </c>
      <c r="L54" s="1">
        <v>4</v>
      </c>
      <c r="M54" s="1" t="s">
        <v>50</v>
      </c>
      <c r="N54" s="1" t="s">
        <v>24</v>
      </c>
      <c r="O54" s="1" t="s">
        <v>32</v>
      </c>
      <c r="P54" s="1">
        <v>9200000</v>
      </c>
      <c r="Q54" s="1">
        <v>-450000</v>
      </c>
      <c r="R54" s="1">
        <v>450000</v>
      </c>
      <c r="T54" s="1">
        <v>3368348.1317787743</v>
      </c>
      <c r="U54" s="1">
        <f t="shared" si="0"/>
        <v>-6281651.8682212252</v>
      </c>
      <c r="V54" s="1">
        <f t="shared" si="1"/>
        <v>6281651.8682212252</v>
      </c>
    </row>
    <row r="55" spans="1:22" x14ac:dyDescent="0.2">
      <c r="A55" s="1">
        <v>2018</v>
      </c>
      <c r="B55" s="1" t="s">
        <v>140</v>
      </c>
      <c r="C55" s="1" t="s">
        <v>141</v>
      </c>
      <c r="D55" s="2">
        <v>43404</v>
      </c>
      <c r="E55" s="1" t="s">
        <v>20</v>
      </c>
      <c r="F55" s="1">
        <v>6500000</v>
      </c>
      <c r="G55" s="1">
        <v>4149491</v>
      </c>
      <c r="H55" s="1">
        <v>-0.361616769</v>
      </c>
      <c r="I55" s="1" t="s">
        <v>29</v>
      </c>
      <c r="J55" s="1">
        <v>8</v>
      </c>
      <c r="K55" s="1" t="s">
        <v>30</v>
      </c>
      <c r="L55" s="1">
        <v>4</v>
      </c>
      <c r="M55" s="1" t="s">
        <v>50</v>
      </c>
      <c r="N55" s="1" t="s">
        <v>24</v>
      </c>
      <c r="O55" s="1" t="s">
        <v>25</v>
      </c>
      <c r="P55" s="1">
        <v>4860440</v>
      </c>
      <c r="Q55" s="1">
        <v>-1639560</v>
      </c>
      <c r="R55" s="1">
        <v>1639560</v>
      </c>
      <c r="T55" s="1">
        <v>7112296.6156935496</v>
      </c>
      <c r="U55" s="1">
        <f t="shared" si="0"/>
        <v>612296.61569354963</v>
      </c>
      <c r="V55" s="1">
        <f t="shared" si="1"/>
        <v>612296.61569354963</v>
      </c>
    </row>
    <row r="56" spans="1:22" x14ac:dyDescent="0.2">
      <c r="A56" s="1">
        <v>2018</v>
      </c>
      <c r="B56" s="1" t="s">
        <v>142</v>
      </c>
      <c r="C56" s="1" t="s">
        <v>143</v>
      </c>
      <c r="D56" s="2">
        <v>43397</v>
      </c>
      <c r="E56" s="1" t="s">
        <v>20</v>
      </c>
      <c r="F56" s="1">
        <v>2971000</v>
      </c>
      <c r="G56" s="1">
        <v>2384000</v>
      </c>
      <c r="H56" s="1">
        <v>-0.197576574</v>
      </c>
      <c r="I56" s="1" t="s">
        <v>21</v>
      </c>
      <c r="J56" s="1">
        <v>2</v>
      </c>
      <c r="K56" s="1" t="s">
        <v>30</v>
      </c>
      <c r="L56" s="1">
        <v>4</v>
      </c>
      <c r="M56" s="1" t="s">
        <v>50</v>
      </c>
      <c r="N56" s="1" t="s">
        <v>24</v>
      </c>
      <c r="O56" s="1" t="s">
        <v>25</v>
      </c>
      <c r="P56" s="1">
        <v>4199000</v>
      </c>
      <c r="Q56" s="1">
        <v>1228000</v>
      </c>
      <c r="R56" s="1">
        <v>1228000</v>
      </c>
      <c r="T56" s="1">
        <v>3192046.6999523472</v>
      </c>
      <c r="U56" s="1">
        <f t="shared" si="0"/>
        <v>221046.6999523472</v>
      </c>
      <c r="V56" s="1">
        <f t="shared" si="1"/>
        <v>221046.6999523472</v>
      </c>
    </row>
    <row r="57" spans="1:22" x14ac:dyDescent="0.2">
      <c r="A57" s="1">
        <v>2018</v>
      </c>
      <c r="B57" s="1" t="s">
        <v>144</v>
      </c>
      <c r="C57" s="1" t="s">
        <v>145</v>
      </c>
      <c r="D57" s="2">
        <v>43391</v>
      </c>
      <c r="E57" s="1" t="s">
        <v>20</v>
      </c>
      <c r="F57" s="1">
        <v>7950000</v>
      </c>
      <c r="G57" s="1">
        <v>6875775</v>
      </c>
      <c r="H57" s="1">
        <v>-0.13512264199999999</v>
      </c>
      <c r="I57" s="1" t="s">
        <v>21</v>
      </c>
      <c r="J57" s="1">
        <v>2</v>
      </c>
      <c r="K57" s="1" t="s">
        <v>22</v>
      </c>
      <c r="L57" s="1">
        <v>4</v>
      </c>
      <c r="M57" s="1" t="s">
        <v>31</v>
      </c>
      <c r="N57" s="1" t="s">
        <v>24</v>
      </c>
      <c r="O57" s="1" t="s">
        <v>35</v>
      </c>
      <c r="P57" s="1">
        <v>8027025</v>
      </c>
      <c r="Q57" s="1">
        <v>77025</v>
      </c>
      <c r="R57" s="1">
        <v>77025</v>
      </c>
      <c r="T57" s="1">
        <v>3390707.543418067</v>
      </c>
      <c r="U57" s="1">
        <f t="shared" si="0"/>
        <v>-4559292.4565819334</v>
      </c>
      <c r="V57" s="1">
        <f t="shared" si="1"/>
        <v>4559292.4565819334</v>
      </c>
    </row>
    <row r="58" spans="1:22" x14ac:dyDescent="0.2">
      <c r="A58" s="1">
        <v>2018</v>
      </c>
      <c r="B58" s="1" t="s">
        <v>146</v>
      </c>
      <c r="C58" s="1" t="s">
        <v>147</v>
      </c>
      <c r="D58" s="2">
        <v>43389</v>
      </c>
      <c r="E58" s="1" t="s">
        <v>20</v>
      </c>
      <c r="F58" s="1">
        <v>3800000</v>
      </c>
      <c r="G58" s="1">
        <v>3781700</v>
      </c>
      <c r="H58" s="1">
        <v>-4.815789E-3</v>
      </c>
      <c r="I58" s="1" t="s">
        <v>21</v>
      </c>
      <c r="J58" s="1">
        <v>8</v>
      </c>
      <c r="K58" s="1" t="s">
        <v>22</v>
      </c>
      <c r="L58" s="1">
        <v>4</v>
      </c>
      <c r="M58" s="1" t="s">
        <v>23</v>
      </c>
      <c r="N58" s="1" t="s">
        <v>24</v>
      </c>
      <c r="O58" s="1" t="s">
        <v>25</v>
      </c>
      <c r="P58" s="1">
        <v>4026180</v>
      </c>
      <c r="Q58" s="1">
        <v>226180</v>
      </c>
      <c r="R58" s="1">
        <v>226180</v>
      </c>
      <c r="T58" s="1">
        <v>3200584.9307147427</v>
      </c>
      <c r="U58" s="1">
        <f t="shared" si="0"/>
        <v>-599415.06928525725</v>
      </c>
      <c r="V58" s="1">
        <f t="shared" si="1"/>
        <v>599415.06928525725</v>
      </c>
    </row>
    <row r="59" spans="1:22" x14ac:dyDescent="0.2">
      <c r="A59" s="1">
        <v>2018</v>
      </c>
      <c r="B59" s="1" t="s">
        <v>148</v>
      </c>
      <c r="C59" s="1" t="s">
        <v>149</v>
      </c>
      <c r="D59" s="2">
        <v>43382</v>
      </c>
      <c r="E59" s="1" t="s">
        <v>20</v>
      </c>
      <c r="F59" s="1">
        <v>1130000</v>
      </c>
      <c r="G59" s="1">
        <v>1383700</v>
      </c>
      <c r="H59" s="1">
        <v>0.22451327400000001</v>
      </c>
      <c r="I59" s="1" t="s">
        <v>29</v>
      </c>
      <c r="J59" s="1">
        <v>4</v>
      </c>
      <c r="K59" s="1" t="s">
        <v>30</v>
      </c>
      <c r="L59" s="1">
        <v>4</v>
      </c>
      <c r="M59" s="1" t="s">
        <v>31</v>
      </c>
      <c r="N59" s="1" t="s">
        <v>24</v>
      </c>
      <c r="O59" s="1" t="s">
        <v>25</v>
      </c>
      <c r="P59" s="1">
        <v>1529500</v>
      </c>
      <c r="Q59" s="1">
        <v>399500</v>
      </c>
      <c r="R59" s="1">
        <v>399500</v>
      </c>
      <c r="T59" s="1">
        <v>1886381.0433895495</v>
      </c>
      <c r="U59" s="1">
        <f t="shared" si="0"/>
        <v>756381.04338954948</v>
      </c>
      <c r="V59" s="1">
        <f t="shared" si="1"/>
        <v>756381.04338954948</v>
      </c>
    </row>
    <row r="60" spans="1:22" x14ac:dyDescent="0.2">
      <c r="A60" s="1">
        <v>2018</v>
      </c>
      <c r="B60" s="1" t="s">
        <v>150</v>
      </c>
      <c r="C60" s="1" t="s">
        <v>151</v>
      </c>
      <c r="D60" s="2">
        <v>43376</v>
      </c>
      <c r="E60" s="1" t="s">
        <v>20</v>
      </c>
      <c r="F60" s="1">
        <v>21700000</v>
      </c>
      <c r="G60" s="1">
        <v>15765000</v>
      </c>
      <c r="H60" s="1">
        <v>-0.27350230399999997</v>
      </c>
      <c r="I60" s="1" t="s">
        <v>21</v>
      </c>
      <c r="J60" s="1">
        <v>5</v>
      </c>
      <c r="K60" s="1" t="s">
        <v>30</v>
      </c>
      <c r="L60" s="1">
        <v>4</v>
      </c>
      <c r="M60" s="1" t="s">
        <v>50</v>
      </c>
      <c r="N60" s="1" t="s">
        <v>24</v>
      </c>
      <c r="O60" s="1" t="s">
        <v>32</v>
      </c>
      <c r="P60" s="1">
        <v>18669580</v>
      </c>
      <c r="Q60" s="1">
        <v>-3030420</v>
      </c>
      <c r="R60" s="1">
        <v>3030420</v>
      </c>
      <c r="T60" s="1">
        <v>1786257.5146514596</v>
      </c>
      <c r="U60" s="1">
        <f t="shared" si="0"/>
        <v>-19913742.485348541</v>
      </c>
      <c r="V60" s="1">
        <f t="shared" si="1"/>
        <v>19913742.485348541</v>
      </c>
    </row>
    <row r="61" spans="1:22" x14ac:dyDescent="0.2">
      <c r="A61" s="1">
        <v>2018</v>
      </c>
      <c r="B61" s="1" t="s">
        <v>152</v>
      </c>
      <c r="C61" s="1" t="s">
        <v>153</v>
      </c>
      <c r="D61" s="2">
        <v>43368</v>
      </c>
      <c r="E61" s="1" t="s">
        <v>20</v>
      </c>
      <c r="F61" s="1">
        <v>64356250</v>
      </c>
      <c r="G61" s="1">
        <v>51485000</v>
      </c>
      <c r="H61" s="1">
        <v>-0.2</v>
      </c>
      <c r="I61" s="1" t="s">
        <v>21</v>
      </c>
      <c r="J61" s="1">
        <v>8</v>
      </c>
      <c r="K61" s="1" t="s">
        <v>30</v>
      </c>
      <c r="L61" s="1">
        <v>3</v>
      </c>
      <c r="M61" s="1" t="s">
        <v>31</v>
      </c>
      <c r="N61" s="1" t="s">
        <v>24</v>
      </c>
      <c r="O61" s="1" t="s">
        <v>25</v>
      </c>
      <c r="P61" s="1">
        <v>70400000</v>
      </c>
      <c r="Q61" s="1">
        <v>6043750</v>
      </c>
      <c r="R61" s="1">
        <v>6043750</v>
      </c>
      <c r="T61" s="1">
        <v>1885601.1673474936</v>
      </c>
      <c r="U61" s="1">
        <f t="shared" si="0"/>
        <v>-62470648.832652509</v>
      </c>
      <c r="V61" s="1">
        <f t="shared" si="1"/>
        <v>62470648.832652509</v>
      </c>
    </row>
    <row r="62" spans="1:22" x14ac:dyDescent="0.2">
      <c r="A62" s="1">
        <v>2018</v>
      </c>
      <c r="B62" s="1" t="s">
        <v>154</v>
      </c>
      <c r="C62" s="1" t="s">
        <v>155</v>
      </c>
      <c r="D62" s="2">
        <v>43368</v>
      </c>
      <c r="E62" s="1" t="s">
        <v>28</v>
      </c>
      <c r="F62" s="1">
        <v>760000</v>
      </c>
      <c r="G62" s="1">
        <v>994150</v>
      </c>
      <c r="H62" s="1">
        <v>0.308092105</v>
      </c>
      <c r="I62" s="1" t="s">
        <v>29</v>
      </c>
      <c r="J62" s="1">
        <v>3</v>
      </c>
      <c r="K62" s="1" t="s">
        <v>30</v>
      </c>
      <c r="L62" s="1">
        <v>3</v>
      </c>
      <c r="M62" s="1" t="s">
        <v>23</v>
      </c>
      <c r="N62" s="1" t="s">
        <v>24</v>
      </c>
      <c r="O62" s="1" t="s">
        <v>32</v>
      </c>
      <c r="P62" s="1">
        <v>1449000</v>
      </c>
      <c r="Q62" s="1">
        <v>689000</v>
      </c>
      <c r="R62" s="1">
        <v>689000</v>
      </c>
      <c r="T62" s="1">
        <v>797635.45841115224</v>
      </c>
      <c r="U62" s="1">
        <f t="shared" si="0"/>
        <v>37635.458411152242</v>
      </c>
      <c r="V62" s="1">
        <f t="shared" si="1"/>
        <v>37635.458411152242</v>
      </c>
    </row>
    <row r="63" spans="1:22" x14ac:dyDescent="0.2">
      <c r="A63" s="1">
        <v>2018</v>
      </c>
      <c r="B63" s="1" t="s">
        <v>156</v>
      </c>
      <c r="C63" s="1" t="s">
        <v>157</v>
      </c>
      <c r="D63" s="2">
        <v>43363</v>
      </c>
      <c r="E63" s="1" t="s">
        <v>28</v>
      </c>
      <c r="F63" s="1">
        <v>1700000</v>
      </c>
      <c r="G63" s="1">
        <v>1560315</v>
      </c>
      <c r="H63" s="1">
        <v>-8.2167646999999996E-2</v>
      </c>
      <c r="I63" s="1" t="s">
        <v>21</v>
      </c>
      <c r="J63" s="1">
        <v>2</v>
      </c>
      <c r="K63" s="1" t="s">
        <v>30</v>
      </c>
      <c r="L63" s="1">
        <v>3</v>
      </c>
      <c r="M63" s="1" t="s">
        <v>50</v>
      </c>
      <c r="N63" s="1" t="s">
        <v>24</v>
      </c>
      <c r="O63" s="1" t="s">
        <v>32</v>
      </c>
      <c r="P63" s="1">
        <v>3851000</v>
      </c>
      <c r="Q63" s="1">
        <v>2151000</v>
      </c>
      <c r="R63" s="1">
        <v>2151000</v>
      </c>
      <c r="T63" s="1">
        <v>845737.08327870269</v>
      </c>
      <c r="U63" s="1">
        <f t="shared" si="0"/>
        <v>-854262.91672129731</v>
      </c>
      <c r="V63" s="1">
        <f t="shared" si="1"/>
        <v>854262.91672129731</v>
      </c>
    </row>
    <row r="64" spans="1:22" x14ac:dyDescent="0.2">
      <c r="A64" s="1">
        <v>2018</v>
      </c>
      <c r="B64" s="1" t="s">
        <v>158</v>
      </c>
      <c r="C64" s="1" t="s">
        <v>159</v>
      </c>
      <c r="D64" s="2">
        <v>43356</v>
      </c>
      <c r="E64" s="1" t="s">
        <v>20</v>
      </c>
      <c r="F64" s="1">
        <v>5960000</v>
      </c>
      <c r="G64" s="1">
        <v>6956000</v>
      </c>
      <c r="H64" s="1">
        <v>0.16711409399999999</v>
      </c>
      <c r="I64" s="1" t="s">
        <v>29</v>
      </c>
      <c r="J64" s="1">
        <v>4</v>
      </c>
      <c r="K64" s="1" t="s">
        <v>30</v>
      </c>
      <c r="L64" s="1">
        <v>3</v>
      </c>
      <c r="M64" s="1" t="s">
        <v>50</v>
      </c>
      <c r="N64" s="1" t="s">
        <v>24</v>
      </c>
      <c r="O64" s="1" t="s">
        <v>32</v>
      </c>
      <c r="P64" s="1">
        <v>8447200</v>
      </c>
      <c r="Q64" s="1">
        <v>2487200</v>
      </c>
      <c r="R64" s="1">
        <v>2487200</v>
      </c>
      <c r="T64" s="1">
        <v>7238094.8160373755</v>
      </c>
      <c r="U64" s="1">
        <f t="shared" si="0"/>
        <v>1278094.8160373755</v>
      </c>
      <c r="V64" s="1">
        <f t="shared" si="1"/>
        <v>1278094.8160373755</v>
      </c>
    </row>
    <row r="65" spans="1:22" x14ac:dyDescent="0.2">
      <c r="A65" s="1">
        <v>2018</v>
      </c>
      <c r="B65" s="1" t="s">
        <v>160</v>
      </c>
      <c r="C65" s="1" t="s">
        <v>161</v>
      </c>
      <c r="D65" s="2">
        <v>43350</v>
      </c>
      <c r="E65" s="1" t="s">
        <v>20</v>
      </c>
      <c r="F65" s="1">
        <v>17920000</v>
      </c>
      <c r="G65" s="1">
        <v>21068000</v>
      </c>
      <c r="H65" s="1">
        <v>0.17566964299999999</v>
      </c>
      <c r="I65" s="1" t="s">
        <v>29</v>
      </c>
      <c r="J65" s="1">
        <v>2</v>
      </c>
      <c r="K65" s="1" t="s">
        <v>22</v>
      </c>
      <c r="L65" s="1">
        <v>3</v>
      </c>
      <c r="M65" s="1" t="s">
        <v>23</v>
      </c>
      <c r="N65" s="1" t="s">
        <v>24</v>
      </c>
      <c r="O65" s="1" t="s">
        <v>32</v>
      </c>
      <c r="P65" s="1">
        <v>24477000</v>
      </c>
      <c r="Q65" s="1">
        <v>6557000</v>
      </c>
      <c r="R65" s="1">
        <v>6557000</v>
      </c>
      <c r="T65" s="1">
        <v>793884.24290117552</v>
      </c>
      <c r="U65" s="1">
        <f t="shared" si="0"/>
        <v>-17126115.757098824</v>
      </c>
      <c r="V65" s="1">
        <f t="shared" si="1"/>
        <v>17126115.757098824</v>
      </c>
    </row>
    <row r="66" spans="1:22" x14ac:dyDescent="0.2">
      <c r="A66" s="1">
        <v>2018</v>
      </c>
      <c r="B66" s="1" t="s">
        <v>162</v>
      </c>
      <c r="C66" s="1" t="s">
        <v>163</v>
      </c>
      <c r="D66" s="2">
        <v>43340</v>
      </c>
      <c r="E66" s="1" t="s">
        <v>20</v>
      </c>
      <c r="F66" s="1">
        <v>2500000</v>
      </c>
      <c r="G66" s="1">
        <v>2952000</v>
      </c>
      <c r="H66" s="1">
        <v>0.18079999999999999</v>
      </c>
      <c r="I66" s="1" t="s">
        <v>29</v>
      </c>
      <c r="J66" s="1">
        <v>3</v>
      </c>
      <c r="K66" s="1" t="s">
        <v>22</v>
      </c>
      <c r="L66" s="1">
        <v>3</v>
      </c>
      <c r="M66" s="1" t="s">
        <v>31</v>
      </c>
      <c r="N66" s="1" t="s">
        <v>24</v>
      </c>
      <c r="O66" s="1" t="s">
        <v>25</v>
      </c>
      <c r="P66" s="1">
        <v>3234700</v>
      </c>
      <c r="Q66" s="1">
        <v>734700</v>
      </c>
      <c r="R66" s="1">
        <v>734700</v>
      </c>
      <c r="T66" s="1">
        <v>1889503.7744234691</v>
      </c>
      <c r="U66" s="1">
        <f t="shared" si="0"/>
        <v>-610496.22557653091</v>
      </c>
      <c r="V66" s="1">
        <f t="shared" si="1"/>
        <v>610496.22557653091</v>
      </c>
    </row>
    <row r="67" spans="1:22" x14ac:dyDescent="0.2">
      <c r="A67" s="1">
        <v>2018</v>
      </c>
      <c r="B67" s="1" t="s">
        <v>164</v>
      </c>
      <c r="C67" s="1" t="s">
        <v>165</v>
      </c>
      <c r="D67" s="2">
        <v>43326</v>
      </c>
      <c r="E67" s="1" t="s">
        <v>28</v>
      </c>
      <c r="F67" s="1">
        <v>1300000</v>
      </c>
      <c r="G67" s="1">
        <v>695800</v>
      </c>
      <c r="H67" s="1">
        <v>-0.464769231</v>
      </c>
      <c r="I67" s="1" t="s">
        <v>29</v>
      </c>
      <c r="J67" s="1">
        <v>2</v>
      </c>
      <c r="K67" s="1" t="s">
        <v>38</v>
      </c>
      <c r="L67" s="1">
        <v>3</v>
      </c>
      <c r="M67" s="1" t="s">
        <v>31</v>
      </c>
      <c r="N67" s="1" t="s">
        <v>24</v>
      </c>
      <c r="O67" s="1" t="s">
        <v>35</v>
      </c>
      <c r="P67" s="1">
        <v>1419200</v>
      </c>
      <c r="Q67" s="1">
        <v>119200</v>
      </c>
      <c r="R67" s="1">
        <v>119200</v>
      </c>
      <c r="T67" s="1">
        <v>43679668.663156271</v>
      </c>
      <c r="U67" s="1">
        <f t="shared" ref="U67:U130" si="2">T67-F67</f>
        <v>42379668.663156271</v>
      </c>
      <c r="V67" s="1">
        <f t="shared" ref="V67:V130" si="3">ABS(U67)</f>
        <v>42379668.663156271</v>
      </c>
    </row>
    <row r="68" spans="1:22" x14ac:dyDescent="0.2">
      <c r="A68" s="1">
        <v>2018</v>
      </c>
      <c r="B68" s="1" t="s">
        <v>166</v>
      </c>
      <c r="C68" s="1" t="s">
        <v>167</v>
      </c>
      <c r="D68" s="2">
        <v>43319</v>
      </c>
      <c r="E68" s="1" t="s">
        <v>20</v>
      </c>
      <c r="F68" s="1">
        <v>54744000</v>
      </c>
      <c r="G68" s="1">
        <v>34776250</v>
      </c>
      <c r="H68" s="1">
        <v>-0.36474773500000002</v>
      </c>
      <c r="I68" s="1" t="s">
        <v>21</v>
      </c>
      <c r="J68" s="1">
        <v>4</v>
      </c>
      <c r="K68" s="1" t="s">
        <v>22</v>
      </c>
      <c r="L68" s="1">
        <v>3</v>
      </c>
      <c r="M68" s="1" t="s">
        <v>31</v>
      </c>
      <c r="N68" s="1" t="s">
        <v>24</v>
      </c>
      <c r="O68" s="1" t="s">
        <v>25</v>
      </c>
      <c r="P68" s="1">
        <v>48040040</v>
      </c>
      <c r="Q68" s="1">
        <v>-6703960</v>
      </c>
      <c r="R68" s="1">
        <v>6703960</v>
      </c>
      <c r="T68" s="1">
        <v>1907086.8414821851</v>
      </c>
      <c r="U68" s="1">
        <f t="shared" si="2"/>
        <v>-52836913.158517815</v>
      </c>
      <c r="V68" s="1">
        <f t="shared" si="3"/>
        <v>52836913.158517815</v>
      </c>
    </row>
    <row r="69" spans="1:22" x14ac:dyDescent="0.2">
      <c r="A69" s="1">
        <v>2018</v>
      </c>
      <c r="B69" s="1" t="s">
        <v>168</v>
      </c>
      <c r="C69" s="1" t="s">
        <v>169</v>
      </c>
      <c r="D69" s="2">
        <v>43314</v>
      </c>
      <c r="E69" s="1" t="s">
        <v>28</v>
      </c>
      <c r="F69" s="1">
        <v>1980000</v>
      </c>
      <c r="G69" s="1">
        <v>2882170</v>
      </c>
      <c r="H69" s="1">
        <v>0.45564141400000002</v>
      </c>
      <c r="I69" s="1" t="s">
        <v>29</v>
      </c>
      <c r="J69" s="1">
        <v>6</v>
      </c>
      <c r="K69" s="1" t="s">
        <v>30</v>
      </c>
      <c r="L69" s="1">
        <v>3</v>
      </c>
      <c r="M69" s="1" t="s">
        <v>41</v>
      </c>
      <c r="N69" s="1" t="s">
        <v>24</v>
      </c>
      <c r="O69" s="1" t="s">
        <v>32</v>
      </c>
      <c r="P69" s="1">
        <v>2991000</v>
      </c>
      <c r="Q69" s="1">
        <v>1011000</v>
      </c>
      <c r="R69" s="1">
        <v>1011000</v>
      </c>
      <c r="T69" s="1">
        <v>7018804.3702086331</v>
      </c>
      <c r="U69" s="1">
        <f t="shared" si="2"/>
        <v>5038804.3702086331</v>
      </c>
      <c r="V69" s="1">
        <f t="shared" si="3"/>
        <v>5038804.3702086331</v>
      </c>
    </row>
    <row r="70" spans="1:22" x14ac:dyDescent="0.2">
      <c r="A70" s="1">
        <v>2018</v>
      </c>
      <c r="B70" s="1" t="s">
        <v>170</v>
      </c>
      <c r="C70" s="1" t="s">
        <v>171</v>
      </c>
      <c r="D70" s="2">
        <v>43311</v>
      </c>
      <c r="E70" s="1" t="s">
        <v>53</v>
      </c>
      <c r="F70" s="1">
        <v>9350000</v>
      </c>
      <c r="G70" s="1">
        <v>6855365</v>
      </c>
      <c r="H70" s="1">
        <v>-0.26680588199999999</v>
      </c>
      <c r="I70" s="1" t="s">
        <v>21</v>
      </c>
      <c r="J70" s="1">
        <v>3</v>
      </c>
      <c r="K70" s="1" t="s">
        <v>30</v>
      </c>
      <c r="L70" s="1">
        <v>3</v>
      </c>
      <c r="M70" s="1" t="s">
        <v>23</v>
      </c>
      <c r="N70" s="1" t="s">
        <v>24</v>
      </c>
      <c r="O70" s="1" t="s">
        <v>35</v>
      </c>
      <c r="P70" s="1">
        <v>11420920</v>
      </c>
      <c r="Q70" s="1">
        <v>2070920</v>
      </c>
      <c r="R70" s="1">
        <v>2070920</v>
      </c>
      <c r="T70" s="1">
        <v>43833997.07149864</v>
      </c>
      <c r="U70" s="1">
        <f t="shared" si="2"/>
        <v>34483997.07149864</v>
      </c>
      <c r="V70" s="1">
        <f t="shared" si="3"/>
        <v>34483997.07149864</v>
      </c>
    </row>
    <row r="71" spans="1:22" x14ac:dyDescent="0.2">
      <c r="A71" s="1">
        <v>2018</v>
      </c>
      <c r="B71" s="1" t="s">
        <v>172</v>
      </c>
      <c r="C71" s="1" t="s">
        <v>173</v>
      </c>
      <c r="D71" s="2">
        <v>43299</v>
      </c>
      <c r="E71" s="1" t="s">
        <v>53</v>
      </c>
      <c r="F71" s="1">
        <v>34796400</v>
      </c>
      <c r="G71" s="1">
        <v>34483510</v>
      </c>
      <c r="H71" s="1">
        <v>-8.9920220000000006E-3</v>
      </c>
      <c r="I71" s="1" t="s">
        <v>21</v>
      </c>
      <c r="J71" s="1">
        <v>2</v>
      </c>
      <c r="K71" s="1" t="s">
        <v>22</v>
      </c>
      <c r="L71" s="1">
        <v>3</v>
      </c>
      <c r="M71" s="1" t="s">
        <v>23</v>
      </c>
      <c r="N71" s="1" t="s">
        <v>24</v>
      </c>
      <c r="O71" s="1" t="s">
        <v>35</v>
      </c>
      <c r="P71" s="1">
        <v>36459000</v>
      </c>
      <c r="Q71" s="1">
        <v>1662600</v>
      </c>
      <c r="R71" s="1">
        <v>1662600</v>
      </c>
      <c r="T71" s="1">
        <v>1891849.2146466721</v>
      </c>
      <c r="U71" s="1">
        <f t="shared" si="2"/>
        <v>-32904550.785353329</v>
      </c>
      <c r="V71" s="1">
        <f t="shared" si="3"/>
        <v>32904550.785353329</v>
      </c>
    </row>
    <row r="72" spans="1:22" x14ac:dyDescent="0.2">
      <c r="A72" s="1">
        <v>2018</v>
      </c>
      <c r="B72" s="1" t="s">
        <v>174</v>
      </c>
      <c r="C72" s="1" t="s">
        <v>175</v>
      </c>
      <c r="D72" s="2">
        <v>43299</v>
      </c>
      <c r="E72" s="1" t="s">
        <v>20</v>
      </c>
      <c r="F72" s="1">
        <v>3570000</v>
      </c>
      <c r="G72" s="1">
        <v>3861000</v>
      </c>
      <c r="H72" s="1">
        <v>8.1512605000000002E-2</v>
      </c>
      <c r="I72" s="1" t="s">
        <v>21</v>
      </c>
      <c r="J72" s="1">
        <v>6</v>
      </c>
      <c r="K72" s="1" t="s">
        <v>38</v>
      </c>
      <c r="L72" s="1">
        <v>3</v>
      </c>
      <c r="M72" s="1" t="s">
        <v>31</v>
      </c>
      <c r="N72" s="1" t="s">
        <v>24</v>
      </c>
      <c r="O72" s="1" t="s">
        <v>32</v>
      </c>
      <c r="P72" s="1">
        <v>4779000</v>
      </c>
      <c r="Q72" s="1">
        <v>1209000</v>
      </c>
      <c r="R72" s="1">
        <v>1209000</v>
      </c>
      <c r="T72" s="1">
        <v>795527.33599928417</v>
      </c>
      <c r="U72" s="1">
        <f t="shared" si="2"/>
        <v>-2774472.6640007161</v>
      </c>
      <c r="V72" s="1">
        <f t="shared" si="3"/>
        <v>2774472.6640007161</v>
      </c>
    </row>
    <row r="73" spans="1:22" x14ac:dyDescent="0.2">
      <c r="A73" s="1">
        <v>2018</v>
      </c>
      <c r="B73" s="1" t="s">
        <v>176</v>
      </c>
      <c r="C73" s="1" t="s">
        <v>177</v>
      </c>
      <c r="D73" s="2">
        <v>43287</v>
      </c>
      <c r="E73" s="1" t="s">
        <v>53</v>
      </c>
      <c r="F73" s="1">
        <v>3730000</v>
      </c>
      <c r="G73" s="1">
        <v>4547000</v>
      </c>
      <c r="H73" s="1">
        <v>0.219034853</v>
      </c>
      <c r="I73" s="1" t="s">
        <v>29</v>
      </c>
      <c r="J73" s="1">
        <v>3</v>
      </c>
      <c r="K73" s="1" t="s">
        <v>30</v>
      </c>
      <c r="L73" s="1">
        <v>3</v>
      </c>
      <c r="M73" s="1" t="s">
        <v>23</v>
      </c>
      <c r="N73" s="1" t="s">
        <v>24</v>
      </c>
      <c r="O73" s="1" t="s">
        <v>35</v>
      </c>
      <c r="P73" s="1">
        <v>4649000</v>
      </c>
      <c r="Q73" s="1">
        <v>919000</v>
      </c>
      <c r="R73" s="1">
        <v>919000</v>
      </c>
      <c r="T73" s="1">
        <v>797965.35679843125</v>
      </c>
      <c r="U73" s="1">
        <f t="shared" si="2"/>
        <v>-2932034.6432015686</v>
      </c>
      <c r="V73" s="1">
        <f t="shared" si="3"/>
        <v>2932034.6432015686</v>
      </c>
    </row>
    <row r="74" spans="1:22" x14ac:dyDescent="0.2">
      <c r="A74" s="1">
        <v>2018</v>
      </c>
      <c r="B74" s="1" t="s">
        <v>178</v>
      </c>
      <c r="C74" s="1" t="s">
        <v>179</v>
      </c>
      <c r="D74" s="2">
        <v>43264</v>
      </c>
      <c r="E74" s="1" t="s">
        <v>20</v>
      </c>
      <c r="F74" s="1">
        <v>38600000</v>
      </c>
      <c r="G74" s="1">
        <v>35950000</v>
      </c>
      <c r="H74" s="1">
        <v>-6.8652850000000001E-2</v>
      </c>
      <c r="I74" s="1" t="s">
        <v>21</v>
      </c>
      <c r="J74" s="1">
        <v>2</v>
      </c>
      <c r="K74" s="1" t="s">
        <v>30</v>
      </c>
      <c r="L74" s="1">
        <v>2</v>
      </c>
      <c r="M74" s="1" t="s">
        <v>50</v>
      </c>
      <c r="N74" s="1" t="s">
        <v>24</v>
      </c>
      <c r="O74" s="1" t="s">
        <v>32</v>
      </c>
      <c r="P74" s="1">
        <v>43894000</v>
      </c>
      <c r="Q74" s="1">
        <v>5294000</v>
      </c>
      <c r="R74" s="1">
        <v>5294000</v>
      </c>
      <c r="T74" s="1">
        <v>3361752.5104982965</v>
      </c>
      <c r="U74" s="1">
        <f t="shared" si="2"/>
        <v>-35238247.4895017</v>
      </c>
      <c r="V74" s="1">
        <f t="shared" si="3"/>
        <v>35238247.4895017</v>
      </c>
    </row>
    <row r="75" spans="1:22" x14ac:dyDescent="0.2">
      <c r="A75" s="1">
        <v>2018</v>
      </c>
      <c r="B75" s="1" t="s">
        <v>180</v>
      </c>
      <c r="C75" s="1" t="s">
        <v>181</v>
      </c>
      <c r="D75" s="2">
        <v>43259</v>
      </c>
      <c r="E75" s="1" t="s">
        <v>182</v>
      </c>
      <c r="F75" s="1">
        <v>2770000</v>
      </c>
      <c r="G75" s="1">
        <v>2542996</v>
      </c>
      <c r="H75" s="1">
        <v>-8.1950903000000005E-2</v>
      </c>
      <c r="I75" s="1" t="s">
        <v>21</v>
      </c>
      <c r="J75" s="1">
        <v>6</v>
      </c>
      <c r="K75" s="1" t="s">
        <v>38</v>
      </c>
      <c r="L75" s="1">
        <v>2</v>
      </c>
      <c r="M75" s="1" t="s">
        <v>41</v>
      </c>
      <c r="N75" s="1" t="s">
        <v>24</v>
      </c>
      <c r="O75" s="1" t="s">
        <v>25</v>
      </c>
      <c r="P75" s="1">
        <v>3396000</v>
      </c>
      <c r="Q75" s="1">
        <v>626000</v>
      </c>
      <c r="R75" s="1">
        <v>626000</v>
      </c>
      <c r="T75" s="1">
        <v>1892162.1599030043</v>
      </c>
      <c r="U75" s="1">
        <f t="shared" si="2"/>
        <v>-877837.8400969957</v>
      </c>
      <c r="V75" s="1">
        <f t="shared" si="3"/>
        <v>877837.8400969957</v>
      </c>
    </row>
    <row r="76" spans="1:22" x14ac:dyDescent="0.2">
      <c r="A76" s="1">
        <v>2018</v>
      </c>
      <c r="B76" s="1" t="s">
        <v>183</v>
      </c>
      <c r="C76" s="1" t="s">
        <v>184</v>
      </c>
      <c r="D76" s="2">
        <v>43251</v>
      </c>
      <c r="E76" s="1" t="s">
        <v>20</v>
      </c>
      <c r="F76" s="1">
        <v>1567000</v>
      </c>
      <c r="G76" s="1">
        <v>918315</v>
      </c>
      <c r="H76" s="1">
        <v>-0.41396617699999999</v>
      </c>
      <c r="I76" s="1" t="s">
        <v>21</v>
      </c>
      <c r="J76" s="1">
        <v>5</v>
      </c>
      <c r="K76" s="1" t="s">
        <v>30</v>
      </c>
      <c r="L76" s="1">
        <v>2</v>
      </c>
      <c r="M76" s="1" t="s">
        <v>50</v>
      </c>
      <c r="N76" s="1" t="s">
        <v>24</v>
      </c>
      <c r="O76" s="1" t="s">
        <v>32</v>
      </c>
      <c r="P76" s="1">
        <v>2147450</v>
      </c>
      <c r="Q76" s="1">
        <v>580450</v>
      </c>
      <c r="R76" s="1">
        <v>580450</v>
      </c>
      <c r="T76" s="1">
        <v>41803156.280901879</v>
      </c>
      <c r="U76" s="1">
        <f t="shared" si="2"/>
        <v>40236156.280901879</v>
      </c>
      <c r="V76" s="1">
        <f t="shared" si="3"/>
        <v>40236156.280901879</v>
      </c>
    </row>
    <row r="77" spans="1:22" x14ac:dyDescent="0.2">
      <c r="A77" s="1">
        <v>2018</v>
      </c>
      <c r="B77" s="1" t="s">
        <v>185</v>
      </c>
      <c r="C77" s="1" t="s">
        <v>186</v>
      </c>
      <c r="D77" s="2">
        <v>43250</v>
      </c>
      <c r="E77" s="1" t="s">
        <v>20</v>
      </c>
      <c r="F77" s="1">
        <v>153277500</v>
      </c>
      <c r="G77" s="1">
        <v>118434757</v>
      </c>
      <c r="H77" s="1">
        <v>-0.22731805399999999</v>
      </c>
      <c r="I77" s="1" t="s">
        <v>29</v>
      </c>
      <c r="J77" s="1">
        <v>13</v>
      </c>
      <c r="K77" s="1" t="s">
        <v>30</v>
      </c>
      <c r="L77" s="1">
        <v>2</v>
      </c>
      <c r="M77" s="1" t="s">
        <v>23</v>
      </c>
      <c r="N77" s="1" t="s">
        <v>24</v>
      </c>
      <c r="O77" s="1" t="s">
        <v>25</v>
      </c>
      <c r="P77" s="1">
        <v>123456789</v>
      </c>
      <c r="Q77" s="1">
        <v>-29820711</v>
      </c>
      <c r="R77" s="1">
        <v>29820711</v>
      </c>
      <c r="T77" s="1">
        <v>1783659.4099682046</v>
      </c>
      <c r="U77" s="1">
        <f t="shared" si="2"/>
        <v>-151493840.5900318</v>
      </c>
      <c r="V77" s="1">
        <f t="shared" si="3"/>
        <v>151493840.5900318</v>
      </c>
    </row>
    <row r="78" spans="1:22" x14ac:dyDescent="0.2">
      <c r="A78" s="1">
        <v>2018</v>
      </c>
      <c r="B78" s="1" t="s">
        <v>187</v>
      </c>
      <c r="C78" s="1" t="s">
        <v>188</v>
      </c>
      <c r="D78" s="2">
        <v>43230</v>
      </c>
      <c r="E78" s="1" t="s">
        <v>20</v>
      </c>
      <c r="F78" s="1">
        <v>4390000</v>
      </c>
      <c r="G78" s="1">
        <v>4220000</v>
      </c>
      <c r="H78" s="1">
        <v>-3.8724373999999999E-2</v>
      </c>
      <c r="I78" s="1" t="s">
        <v>21</v>
      </c>
      <c r="J78" s="1">
        <v>4</v>
      </c>
      <c r="K78" s="1" t="s">
        <v>22</v>
      </c>
      <c r="L78" s="1">
        <v>2</v>
      </c>
      <c r="M78" s="1" t="s">
        <v>41</v>
      </c>
      <c r="N78" s="1" t="s">
        <v>24</v>
      </c>
      <c r="O78" s="1" t="s">
        <v>25</v>
      </c>
      <c r="P78" s="1">
        <v>5305000</v>
      </c>
      <c r="Q78" s="1">
        <v>915000</v>
      </c>
      <c r="R78" s="1">
        <v>915000</v>
      </c>
      <c r="T78" s="1">
        <v>796317.22817872243</v>
      </c>
      <c r="U78" s="1">
        <f t="shared" si="2"/>
        <v>-3593682.7718212777</v>
      </c>
      <c r="V78" s="1">
        <f t="shared" si="3"/>
        <v>3593682.7718212777</v>
      </c>
    </row>
    <row r="79" spans="1:22" x14ac:dyDescent="0.2">
      <c r="A79" s="1">
        <v>2018</v>
      </c>
      <c r="B79" s="1" t="s">
        <v>189</v>
      </c>
      <c r="C79" s="1" t="s">
        <v>190</v>
      </c>
      <c r="D79" s="2">
        <v>43221</v>
      </c>
      <c r="E79" s="1" t="s">
        <v>28</v>
      </c>
      <c r="F79" s="1">
        <v>960000</v>
      </c>
      <c r="G79" s="1">
        <v>413834</v>
      </c>
      <c r="H79" s="1">
        <v>-0.56892291699999997</v>
      </c>
      <c r="I79" s="1" t="s">
        <v>29</v>
      </c>
      <c r="J79" s="1">
        <v>5</v>
      </c>
      <c r="K79" s="1" t="s">
        <v>22</v>
      </c>
      <c r="L79" s="1">
        <v>2</v>
      </c>
      <c r="M79" s="1" t="s">
        <v>31</v>
      </c>
      <c r="N79" s="1" t="s">
        <v>24</v>
      </c>
      <c r="O79" s="1" t="s">
        <v>25</v>
      </c>
      <c r="P79" s="1">
        <v>615185</v>
      </c>
      <c r="Q79" s="1">
        <v>-344815</v>
      </c>
      <c r="R79" s="1">
        <v>344815</v>
      </c>
      <c r="T79" s="1">
        <v>27684259.241421141</v>
      </c>
      <c r="U79" s="1">
        <f t="shared" si="2"/>
        <v>26724259.241421141</v>
      </c>
      <c r="V79" s="1">
        <f t="shared" si="3"/>
        <v>26724259.241421141</v>
      </c>
    </row>
    <row r="80" spans="1:22" x14ac:dyDescent="0.2">
      <c r="A80" s="1">
        <v>2018</v>
      </c>
      <c r="B80" s="1" t="s">
        <v>191</v>
      </c>
      <c r="C80" s="1" t="s">
        <v>192</v>
      </c>
      <c r="D80" s="2">
        <v>43195</v>
      </c>
      <c r="E80" s="1" t="s">
        <v>20</v>
      </c>
      <c r="F80" s="1">
        <v>1520000</v>
      </c>
      <c r="G80" s="1">
        <v>856934</v>
      </c>
      <c r="H80" s="1">
        <v>-0.43622763199999998</v>
      </c>
      <c r="I80" s="1" t="s">
        <v>21</v>
      </c>
      <c r="J80" s="1">
        <v>4</v>
      </c>
      <c r="K80" s="1" t="s">
        <v>30</v>
      </c>
      <c r="L80" s="1">
        <v>2</v>
      </c>
      <c r="M80" s="1" t="s">
        <v>50</v>
      </c>
      <c r="N80" s="1" t="s">
        <v>193</v>
      </c>
      <c r="O80" s="1" t="s">
        <v>32</v>
      </c>
      <c r="P80" s="1">
        <v>1593000</v>
      </c>
      <c r="Q80" s="1">
        <v>73000</v>
      </c>
      <c r="R80" s="1">
        <v>73000</v>
      </c>
      <c r="T80" s="1">
        <v>30119676.674716953</v>
      </c>
      <c r="U80" s="1">
        <f t="shared" si="2"/>
        <v>28599676.674716953</v>
      </c>
      <c r="V80" s="1">
        <f t="shared" si="3"/>
        <v>28599676.674716953</v>
      </c>
    </row>
    <row r="81" spans="1:22" x14ac:dyDescent="0.2">
      <c r="A81" s="1">
        <v>2018</v>
      </c>
      <c r="B81" s="1" t="s">
        <v>194</v>
      </c>
      <c r="C81" s="1" t="s">
        <v>195</v>
      </c>
      <c r="D81" s="2">
        <v>43193</v>
      </c>
      <c r="E81" s="1" t="s">
        <v>20</v>
      </c>
      <c r="F81" s="1">
        <v>9140000</v>
      </c>
      <c r="G81" s="1">
        <v>4659626</v>
      </c>
      <c r="H81" s="1">
        <v>-0.49019409200000003</v>
      </c>
      <c r="I81" s="1" t="s">
        <v>21</v>
      </c>
      <c r="J81" s="1">
        <v>5</v>
      </c>
      <c r="K81" s="1" t="s">
        <v>22</v>
      </c>
      <c r="L81" s="1">
        <v>2</v>
      </c>
      <c r="M81" s="1" t="s">
        <v>41</v>
      </c>
      <c r="N81" s="1" t="s">
        <v>196</v>
      </c>
      <c r="O81" s="1" t="s">
        <v>35</v>
      </c>
      <c r="P81" s="1">
        <v>9983390</v>
      </c>
      <c r="Q81" s="1">
        <v>843390</v>
      </c>
      <c r="R81" s="1">
        <v>843390</v>
      </c>
      <c r="T81" s="1">
        <v>7209452.0640630964</v>
      </c>
      <c r="U81" s="1">
        <f t="shared" si="2"/>
        <v>-1930547.9359369036</v>
      </c>
      <c r="V81" s="1">
        <f t="shared" si="3"/>
        <v>1930547.9359369036</v>
      </c>
    </row>
    <row r="82" spans="1:22" x14ac:dyDescent="0.2">
      <c r="A82" s="1">
        <v>2018</v>
      </c>
      <c r="B82" s="1" t="s">
        <v>197</v>
      </c>
      <c r="C82" s="1" t="s">
        <v>198</v>
      </c>
      <c r="D82" s="2">
        <v>43193</v>
      </c>
      <c r="E82" s="1" t="s">
        <v>20</v>
      </c>
      <c r="F82" s="1">
        <v>3441000</v>
      </c>
      <c r="G82" s="1">
        <v>2993080</v>
      </c>
      <c r="H82" s="1">
        <v>-0.13017146199999999</v>
      </c>
      <c r="I82" s="1" t="s">
        <v>21</v>
      </c>
      <c r="J82" s="1">
        <v>3</v>
      </c>
      <c r="K82" s="1" t="s">
        <v>30</v>
      </c>
      <c r="L82" s="1">
        <v>2</v>
      </c>
      <c r="M82" s="1" t="s">
        <v>23</v>
      </c>
      <c r="N82" s="1" t="s">
        <v>199</v>
      </c>
      <c r="O82" s="1" t="s">
        <v>35</v>
      </c>
      <c r="P82" s="1">
        <v>3769000</v>
      </c>
      <c r="Q82" s="1">
        <v>328000</v>
      </c>
      <c r="R82" s="1">
        <v>328000</v>
      </c>
      <c r="T82" s="1">
        <v>3430194.2511861082</v>
      </c>
      <c r="U82" s="1">
        <f t="shared" si="2"/>
        <v>-10805.748813891783</v>
      </c>
      <c r="V82" s="1">
        <f t="shared" si="3"/>
        <v>10805.748813891783</v>
      </c>
    </row>
    <row r="83" spans="1:22" x14ac:dyDescent="0.2">
      <c r="A83" s="1">
        <v>2018</v>
      </c>
      <c r="B83" s="1" t="s">
        <v>200</v>
      </c>
      <c r="C83" s="1" t="s">
        <v>201</v>
      </c>
      <c r="D83" s="2">
        <v>43179</v>
      </c>
      <c r="E83" s="1" t="s">
        <v>20</v>
      </c>
      <c r="F83" s="1">
        <v>1440000</v>
      </c>
      <c r="G83" s="1">
        <v>1928000</v>
      </c>
      <c r="H83" s="1">
        <v>0.33888888900000003</v>
      </c>
      <c r="I83" s="1" t="s">
        <v>29</v>
      </c>
      <c r="J83" s="1">
        <v>7</v>
      </c>
      <c r="K83" s="1" t="s">
        <v>22</v>
      </c>
      <c r="L83" s="1">
        <v>1</v>
      </c>
      <c r="M83" s="1" t="s">
        <v>23</v>
      </c>
      <c r="N83" s="1" t="s">
        <v>196</v>
      </c>
      <c r="O83" s="1" t="s">
        <v>25</v>
      </c>
      <c r="P83" s="1">
        <v>2160125</v>
      </c>
      <c r="Q83" s="1">
        <v>720125</v>
      </c>
      <c r="R83" s="1">
        <v>720125</v>
      </c>
      <c r="T83" s="1">
        <v>1782922.0015607693</v>
      </c>
      <c r="U83" s="1">
        <f t="shared" si="2"/>
        <v>342922.00156076928</v>
      </c>
      <c r="V83" s="1">
        <f t="shared" si="3"/>
        <v>342922.00156076928</v>
      </c>
    </row>
    <row r="84" spans="1:22" x14ac:dyDescent="0.2">
      <c r="A84" s="1">
        <v>2018</v>
      </c>
      <c r="B84" s="1" t="s">
        <v>202</v>
      </c>
      <c r="C84" s="1" t="s">
        <v>203</v>
      </c>
      <c r="D84" s="2">
        <v>43179</v>
      </c>
      <c r="E84" s="1" t="s">
        <v>20</v>
      </c>
      <c r="F84" s="1">
        <v>27125000</v>
      </c>
      <c r="G84" s="1">
        <v>22964560</v>
      </c>
      <c r="H84" s="1">
        <v>-0.15338027600000001</v>
      </c>
      <c r="I84" s="1" t="s">
        <v>21</v>
      </c>
      <c r="J84" s="1">
        <v>10</v>
      </c>
      <c r="K84" s="1" t="s">
        <v>38</v>
      </c>
      <c r="L84" s="1">
        <v>1</v>
      </c>
      <c r="M84" s="1" t="s">
        <v>31</v>
      </c>
      <c r="N84" s="1" t="s">
        <v>196</v>
      </c>
      <c r="O84" s="1" t="s">
        <v>25</v>
      </c>
      <c r="P84" s="1">
        <v>25742285</v>
      </c>
      <c r="Q84" s="1">
        <v>-1382715</v>
      </c>
      <c r="R84" s="1">
        <v>1382715</v>
      </c>
      <c r="T84" s="1">
        <v>42314303.923342966</v>
      </c>
      <c r="U84" s="1">
        <f t="shared" si="2"/>
        <v>15189303.923342966</v>
      </c>
      <c r="V84" s="1">
        <f t="shared" si="3"/>
        <v>15189303.923342966</v>
      </c>
    </row>
    <row r="85" spans="1:22" x14ac:dyDescent="0.2">
      <c r="A85" s="1">
        <v>2018</v>
      </c>
      <c r="B85" s="1" t="s">
        <v>204</v>
      </c>
      <c r="C85" s="1" t="s">
        <v>205</v>
      </c>
      <c r="D85" s="2">
        <v>43174</v>
      </c>
      <c r="E85" s="1" t="s">
        <v>20</v>
      </c>
      <c r="F85" s="1">
        <v>1150000</v>
      </c>
      <c r="G85" s="1">
        <v>1253317</v>
      </c>
      <c r="H85" s="1">
        <v>8.9840870000000003E-2</v>
      </c>
      <c r="I85" s="1" t="s">
        <v>21</v>
      </c>
      <c r="J85" s="1">
        <v>6</v>
      </c>
      <c r="K85" s="1" t="s">
        <v>22</v>
      </c>
      <c r="L85" s="1">
        <v>1</v>
      </c>
      <c r="M85" s="1" t="s">
        <v>31</v>
      </c>
      <c r="N85" s="1" t="s">
        <v>206</v>
      </c>
      <c r="O85" s="1" t="s">
        <v>32</v>
      </c>
      <c r="P85" s="1">
        <v>1415318</v>
      </c>
      <c r="Q85" s="1">
        <v>265318</v>
      </c>
      <c r="R85" s="1">
        <v>265318</v>
      </c>
      <c r="T85" s="1">
        <v>7177293.9311455945</v>
      </c>
      <c r="U85" s="1">
        <f t="shared" si="2"/>
        <v>6027293.9311455945</v>
      </c>
      <c r="V85" s="1">
        <f t="shared" si="3"/>
        <v>6027293.9311455945</v>
      </c>
    </row>
    <row r="86" spans="1:22" x14ac:dyDescent="0.2">
      <c r="A86" s="1">
        <v>2018</v>
      </c>
      <c r="B86" s="1" t="s">
        <v>207</v>
      </c>
      <c r="C86" s="1" t="s">
        <v>208</v>
      </c>
      <c r="D86" s="2">
        <v>43173</v>
      </c>
      <c r="E86" s="1" t="s">
        <v>209</v>
      </c>
      <c r="F86" s="1">
        <v>600000</v>
      </c>
      <c r="G86" s="1">
        <v>749000</v>
      </c>
      <c r="H86" s="1">
        <v>0.24833333299999999</v>
      </c>
      <c r="I86" s="1" t="s">
        <v>29</v>
      </c>
      <c r="J86" s="1">
        <v>3</v>
      </c>
      <c r="K86" s="1" t="s">
        <v>30</v>
      </c>
      <c r="L86" s="1">
        <v>1</v>
      </c>
      <c r="M86" s="1" t="s">
        <v>31</v>
      </c>
      <c r="N86" s="1" t="s">
        <v>199</v>
      </c>
      <c r="O86" s="1" t="s">
        <v>25</v>
      </c>
      <c r="P86" s="1">
        <v>888000</v>
      </c>
      <c r="Q86" s="1">
        <v>288000</v>
      </c>
      <c r="R86" s="1">
        <v>288000</v>
      </c>
      <c r="T86" s="1">
        <v>6884823.3071909482</v>
      </c>
      <c r="U86" s="1">
        <f t="shared" si="2"/>
        <v>6284823.3071909482</v>
      </c>
      <c r="V86" s="1">
        <f t="shared" si="3"/>
        <v>6284823.3071909482</v>
      </c>
    </row>
    <row r="87" spans="1:22" x14ac:dyDescent="0.2">
      <c r="A87" s="1">
        <v>2018</v>
      </c>
      <c r="B87" s="1" t="s">
        <v>210</v>
      </c>
      <c r="C87" s="1" t="s">
        <v>211</v>
      </c>
      <c r="D87" s="2">
        <v>43168</v>
      </c>
      <c r="E87" s="1" t="s">
        <v>20</v>
      </c>
      <c r="F87" s="1">
        <v>10900000</v>
      </c>
      <c r="G87" s="1">
        <v>10417536</v>
      </c>
      <c r="H87" s="1">
        <v>-4.4262752000000002E-2</v>
      </c>
      <c r="I87" s="1" t="s">
        <v>21</v>
      </c>
      <c r="J87" s="1">
        <v>11</v>
      </c>
      <c r="K87" s="1" t="s">
        <v>30</v>
      </c>
      <c r="L87" s="1">
        <v>1</v>
      </c>
      <c r="M87" s="1" t="s">
        <v>23</v>
      </c>
      <c r="N87" s="1" t="s">
        <v>199</v>
      </c>
      <c r="O87" s="1" t="s">
        <v>25</v>
      </c>
      <c r="P87" s="1">
        <v>10424000</v>
      </c>
      <c r="Q87" s="1">
        <v>-476000</v>
      </c>
      <c r="R87" s="1">
        <v>476000</v>
      </c>
      <c r="T87" s="1">
        <v>3447257.5840035444</v>
      </c>
      <c r="U87" s="1">
        <f t="shared" si="2"/>
        <v>-7452742.4159964556</v>
      </c>
      <c r="V87" s="1">
        <f t="shared" si="3"/>
        <v>7452742.4159964556</v>
      </c>
    </row>
    <row r="88" spans="1:22" x14ac:dyDescent="0.2">
      <c r="A88" s="1">
        <v>2018</v>
      </c>
      <c r="B88" s="1" t="s">
        <v>212</v>
      </c>
      <c r="C88" s="1" t="s">
        <v>213</v>
      </c>
      <c r="D88" s="2">
        <v>43167</v>
      </c>
      <c r="E88" s="1" t="s">
        <v>20</v>
      </c>
      <c r="F88" s="1">
        <v>1600000</v>
      </c>
      <c r="G88" s="1">
        <v>1948000</v>
      </c>
      <c r="H88" s="1">
        <v>0.2175</v>
      </c>
      <c r="I88" s="1" t="s">
        <v>29</v>
      </c>
      <c r="J88" s="1">
        <v>2</v>
      </c>
      <c r="K88" s="1" t="s">
        <v>30</v>
      </c>
      <c r="L88" s="1">
        <v>1</v>
      </c>
      <c r="M88" s="1" t="s">
        <v>50</v>
      </c>
      <c r="N88" s="1" t="s">
        <v>206</v>
      </c>
      <c r="O88" s="1" t="s">
        <v>32</v>
      </c>
      <c r="P88" s="1">
        <v>2759000</v>
      </c>
      <c r="Q88" s="1">
        <v>1159000</v>
      </c>
      <c r="R88" s="1">
        <v>1159000</v>
      </c>
      <c r="T88" s="1">
        <v>1791124.3524931984</v>
      </c>
      <c r="U88" s="1">
        <f t="shared" si="2"/>
        <v>191124.35249319836</v>
      </c>
      <c r="V88" s="1">
        <f t="shared" si="3"/>
        <v>191124.35249319836</v>
      </c>
    </row>
    <row r="89" spans="1:22" x14ac:dyDescent="0.2">
      <c r="A89" s="1">
        <v>2018</v>
      </c>
      <c r="B89" s="1" t="s">
        <v>214</v>
      </c>
      <c r="C89" s="1" t="s">
        <v>215</v>
      </c>
      <c r="D89" s="2">
        <v>43160</v>
      </c>
      <c r="E89" s="1" t="s">
        <v>20</v>
      </c>
      <c r="F89" s="1">
        <v>1273000</v>
      </c>
      <c r="G89" s="1">
        <v>1050950</v>
      </c>
      <c r="H89" s="1">
        <v>-0.174430479</v>
      </c>
      <c r="I89" s="1" t="s">
        <v>21</v>
      </c>
      <c r="J89" s="1">
        <v>6</v>
      </c>
      <c r="K89" s="1" t="s">
        <v>30</v>
      </c>
      <c r="L89" s="1">
        <v>1</v>
      </c>
      <c r="M89" s="1" t="s">
        <v>23</v>
      </c>
      <c r="N89" s="1" t="s">
        <v>196</v>
      </c>
      <c r="O89" s="1" t="s">
        <v>25</v>
      </c>
      <c r="P89" s="1">
        <v>1249893</v>
      </c>
      <c r="Q89" s="1">
        <v>-23107</v>
      </c>
      <c r="R89" s="1">
        <v>23107</v>
      </c>
      <c r="T89" s="1">
        <v>842386.41967410012</v>
      </c>
      <c r="U89" s="1">
        <f t="shared" si="2"/>
        <v>-430613.58032589988</v>
      </c>
      <c r="V89" s="1">
        <f t="shared" si="3"/>
        <v>430613.58032589988</v>
      </c>
    </row>
    <row r="90" spans="1:22" x14ac:dyDescent="0.2">
      <c r="A90" s="1">
        <v>2018</v>
      </c>
      <c r="B90" s="1" t="s">
        <v>216</v>
      </c>
      <c r="C90" s="1" t="s">
        <v>217</v>
      </c>
      <c r="D90" s="2">
        <v>43147</v>
      </c>
      <c r="E90" s="1" t="s">
        <v>20</v>
      </c>
      <c r="F90" s="1">
        <v>23100000</v>
      </c>
      <c r="G90" s="1">
        <v>16848000</v>
      </c>
      <c r="H90" s="1">
        <v>-0.27064935099999998</v>
      </c>
      <c r="I90" s="1" t="s">
        <v>21</v>
      </c>
      <c r="J90" s="1">
        <v>6</v>
      </c>
      <c r="K90" s="1" t="s">
        <v>22</v>
      </c>
      <c r="L90" s="1">
        <v>1</v>
      </c>
      <c r="M90" s="1" t="s">
        <v>23</v>
      </c>
      <c r="N90" s="1" t="s">
        <v>206</v>
      </c>
      <c r="O90" s="1" t="s">
        <v>32</v>
      </c>
      <c r="P90" s="1">
        <v>18987000</v>
      </c>
      <c r="Q90" s="1">
        <v>-4113000</v>
      </c>
      <c r="R90" s="1">
        <v>4113000</v>
      </c>
      <c r="T90" s="1">
        <v>1898588.9580113878</v>
      </c>
      <c r="U90" s="1">
        <f t="shared" si="2"/>
        <v>-21201411.041988611</v>
      </c>
      <c r="V90" s="1">
        <f t="shared" si="3"/>
        <v>21201411.041988611</v>
      </c>
    </row>
    <row r="91" spans="1:22" x14ac:dyDescent="0.2">
      <c r="A91" s="1">
        <v>2018</v>
      </c>
      <c r="B91" s="1" t="s">
        <v>218</v>
      </c>
      <c r="C91" s="1" t="s">
        <v>219</v>
      </c>
      <c r="D91" s="2">
        <v>43139</v>
      </c>
      <c r="E91" s="1" t="s">
        <v>53</v>
      </c>
      <c r="F91" s="1">
        <v>10590000</v>
      </c>
      <c r="G91" s="1">
        <v>9125000</v>
      </c>
      <c r="H91" s="1">
        <v>-0.13833805499999999</v>
      </c>
      <c r="I91" s="1" t="s">
        <v>29</v>
      </c>
      <c r="J91" s="1">
        <v>2</v>
      </c>
      <c r="K91" s="1" t="s">
        <v>22</v>
      </c>
      <c r="L91" s="1">
        <v>1</v>
      </c>
      <c r="M91" s="1" t="s">
        <v>23</v>
      </c>
      <c r="N91" s="1" t="s">
        <v>199</v>
      </c>
      <c r="O91" s="1" t="s">
        <v>35</v>
      </c>
      <c r="P91" s="1">
        <v>9832834</v>
      </c>
      <c r="Q91" s="1">
        <v>-757166</v>
      </c>
      <c r="R91" s="1">
        <v>757166</v>
      </c>
      <c r="T91" s="1">
        <v>7110093.1975684725</v>
      </c>
      <c r="U91" s="1">
        <f t="shared" si="2"/>
        <v>-3479906.8024315275</v>
      </c>
      <c r="V91" s="1">
        <f t="shared" si="3"/>
        <v>3479906.8024315275</v>
      </c>
    </row>
    <row r="92" spans="1:22" x14ac:dyDescent="0.2">
      <c r="A92" s="1">
        <v>2018</v>
      </c>
      <c r="B92" s="1" t="s">
        <v>220</v>
      </c>
      <c r="C92" s="1" t="s">
        <v>221</v>
      </c>
      <c r="D92" s="2">
        <v>43138</v>
      </c>
      <c r="E92" s="1" t="s">
        <v>209</v>
      </c>
      <c r="F92" s="1">
        <v>1056000</v>
      </c>
      <c r="G92" s="1">
        <v>619790</v>
      </c>
      <c r="H92" s="1">
        <v>-0.41307765200000002</v>
      </c>
      <c r="I92" s="1" t="s">
        <v>21</v>
      </c>
      <c r="J92" s="1">
        <v>6</v>
      </c>
      <c r="K92" s="1" t="s">
        <v>30</v>
      </c>
      <c r="L92" s="1">
        <v>1</v>
      </c>
      <c r="M92" s="1" t="s">
        <v>31</v>
      </c>
      <c r="N92" s="1" t="s">
        <v>196</v>
      </c>
      <c r="O92" s="1" t="s">
        <v>25</v>
      </c>
      <c r="P92" s="1">
        <v>931795</v>
      </c>
      <c r="Q92" s="1">
        <v>-124205</v>
      </c>
      <c r="R92" s="1">
        <v>124205</v>
      </c>
      <c r="T92" s="1">
        <v>793949.90142004308</v>
      </c>
      <c r="U92" s="1">
        <f t="shared" si="2"/>
        <v>-262050.09857995692</v>
      </c>
      <c r="V92" s="1">
        <f t="shared" si="3"/>
        <v>262050.09857995692</v>
      </c>
    </row>
    <row r="93" spans="1:22" x14ac:dyDescent="0.2">
      <c r="A93" s="1">
        <v>2018</v>
      </c>
      <c r="B93" s="1" t="s">
        <v>222</v>
      </c>
      <c r="C93" s="1" t="s">
        <v>223</v>
      </c>
      <c r="D93" s="2">
        <v>43125</v>
      </c>
      <c r="E93" s="1" t="s">
        <v>20</v>
      </c>
      <c r="F93" s="1">
        <v>1700000</v>
      </c>
      <c r="G93" s="1">
        <v>1555555</v>
      </c>
      <c r="H93" s="1">
        <v>-8.4967646999999993E-2</v>
      </c>
      <c r="I93" s="1" t="s">
        <v>21</v>
      </c>
      <c r="J93" s="1">
        <v>9</v>
      </c>
      <c r="K93" s="1" t="s">
        <v>22</v>
      </c>
      <c r="L93" s="1">
        <v>1</v>
      </c>
      <c r="M93" s="1" t="s">
        <v>23</v>
      </c>
      <c r="N93" s="1" t="s">
        <v>224</v>
      </c>
      <c r="O93" s="1" t="s">
        <v>32</v>
      </c>
      <c r="P93" s="1">
        <v>1647000</v>
      </c>
      <c r="Q93" s="1">
        <v>-53000</v>
      </c>
      <c r="R93" s="1">
        <v>53000</v>
      </c>
      <c r="T93" s="1">
        <v>1257314834.7803543</v>
      </c>
      <c r="U93" s="1">
        <f t="shared" si="2"/>
        <v>1255614834.7803543</v>
      </c>
      <c r="V93" s="1">
        <f t="shared" si="3"/>
        <v>1255614834.7803543</v>
      </c>
    </row>
    <row r="94" spans="1:22" x14ac:dyDescent="0.2">
      <c r="A94" s="1">
        <v>2018</v>
      </c>
      <c r="B94" s="1" t="s">
        <v>225</v>
      </c>
      <c r="C94" s="1" t="s">
        <v>226</v>
      </c>
      <c r="D94" s="2">
        <v>43124</v>
      </c>
      <c r="E94" s="1" t="s">
        <v>20</v>
      </c>
      <c r="F94" s="1">
        <v>22000000</v>
      </c>
      <c r="G94" s="1">
        <v>19988889</v>
      </c>
      <c r="H94" s="1">
        <v>-9.1414135999999993E-2</v>
      </c>
      <c r="I94" s="1" t="s">
        <v>21</v>
      </c>
      <c r="J94" s="1">
        <v>13</v>
      </c>
      <c r="K94" s="1" t="s">
        <v>22</v>
      </c>
      <c r="L94" s="1">
        <v>1</v>
      </c>
      <c r="M94" s="1" t="s">
        <v>41</v>
      </c>
      <c r="N94" s="1" t="s">
        <v>224</v>
      </c>
      <c r="O94" s="1" t="s">
        <v>35</v>
      </c>
      <c r="P94" s="1">
        <v>22332146</v>
      </c>
      <c r="Q94" s="1">
        <v>332146</v>
      </c>
      <c r="R94" s="1">
        <v>332146</v>
      </c>
      <c r="T94" s="1">
        <v>1783143.1920666683</v>
      </c>
      <c r="U94" s="1">
        <f t="shared" si="2"/>
        <v>-20216856.807933331</v>
      </c>
      <c r="V94" s="1">
        <f t="shared" si="3"/>
        <v>20216856.807933331</v>
      </c>
    </row>
    <row r="95" spans="1:22" x14ac:dyDescent="0.2">
      <c r="A95" s="1">
        <v>2018</v>
      </c>
      <c r="B95" s="1" t="s">
        <v>227</v>
      </c>
      <c r="C95" s="1" t="s">
        <v>228</v>
      </c>
      <c r="D95" s="2">
        <v>43118</v>
      </c>
      <c r="E95" s="1" t="s">
        <v>182</v>
      </c>
      <c r="F95" s="1">
        <v>26900000</v>
      </c>
      <c r="G95" s="1">
        <v>24990000</v>
      </c>
      <c r="H95" s="1">
        <v>-7.1003716999999994E-2</v>
      </c>
      <c r="I95" s="1" t="s">
        <v>21</v>
      </c>
      <c r="J95" s="1">
        <v>2</v>
      </c>
      <c r="K95" s="1" t="s">
        <v>38</v>
      </c>
      <c r="L95" s="1">
        <v>1</v>
      </c>
      <c r="M95" s="1" t="s">
        <v>50</v>
      </c>
      <c r="N95" s="1" t="s">
        <v>229</v>
      </c>
      <c r="O95" s="1" t="s">
        <v>32</v>
      </c>
      <c r="P95" s="1">
        <v>45044000</v>
      </c>
      <c r="Q95" s="1">
        <v>18144000</v>
      </c>
      <c r="R95" s="1">
        <v>18144000</v>
      </c>
      <c r="T95" s="1">
        <v>1817761.6055668017</v>
      </c>
      <c r="U95" s="1">
        <f t="shared" si="2"/>
        <v>-25082238.394433197</v>
      </c>
      <c r="V95" s="1">
        <f t="shared" si="3"/>
        <v>25082238.394433197</v>
      </c>
    </row>
    <row r="96" spans="1:22" x14ac:dyDescent="0.2">
      <c r="A96" s="1">
        <v>2018</v>
      </c>
      <c r="B96" s="1" t="s">
        <v>230</v>
      </c>
      <c r="C96" s="1" t="s">
        <v>231</v>
      </c>
      <c r="D96" s="2">
        <v>43110</v>
      </c>
      <c r="E96" s="1" t="s">
        <v>53</v>
      </c>
      <c r="F96" s="1">
        <v>200000000</v>
      </c>
      <c r="G96" s="1">
        <v>108511400</v>
      </c>
      <c r="H96" s="1">
        <v>-0.45744299999999999</v>
      </c>
      <c r="I96" s="1" t="s">
        <v>29</v>
      </c>
      <c r="J96" s="1">
        <v>5</v>
      </c>
      <c r="K96" s="1" t="s">
        <v>38</v>
      </c>
      <c r="L96" s="1">
        <v>1</v>
      </c>
      <c r="M96" s="1" t="s">
        <v>50</v>
      </c>
      <c r="N96" s="1" t="s">
        <v>229</v>
      </c>
      <c r="O96" s="1" t="s">
        <v>25</v>
      </c>
      <c r="P96" s="1">
        <v>112537000</v>
      </c>
      <c r="Q96" s="1">
        <v>-87463000</v>
      </c>
      <c r="R96" s="1">
        <v>87463000</v>
      </c>
      <c r="T96" s="1">
        <v>3416039.3434268804</v>
      </c>
      <c r="U96" s="1">
        <f t="shared" si="2"/>
        <v>-196583960.65657312</v>
      </c>
      <c r="V96" s="1">
        <f t="shared" si="3"/>
        <v>196583960.65657312</v>
      </c>
    </row>
    <row r="97" spans="1:22" x14ac:dyDescent="0.2">
      <c r="A97" s="1">
        <v>2018</v>
      </c>
      <c r="B97" s="1" t="s">
        <v>232</v>
      </c>
      <c r="C97" s="1" t="s">
        <v>233</v>
      </c>
      <c r="D97" s="2">
        <v>43108</v>
      </c>
      <c r="E97" s="1" t="s">
        <v>53</v>
      </c>
      <c r="F97" s="1">
        <v>8520000</v>
      </c>
      <c r="G97" s="1">
        <v>6850075</v>
      </c>
      <c r="H97" s="1">
        <v>-0.196000587</v>
      </c>
      <c r="I97" s="1" t="s">
        <v>21</v>
      </c>
      <c r="J97" s="1">
        <v>5</v>
      </c>
      <c r="K97" s="1" t="s">
        <v>22</v>
      </c>
      <c r="L97" s="1">
        <v>1</v>
      </c>
      <c r="M97" s="1" t="s">
        <v>31</v>
      </c>
      <c r="N97" s="1" t="s">
        <v>199</v>
      </c>
      <c r="O97" s="1" t="s">
        <v>25</v>
      </c>
      <c r="P97" s="1">
        <v>8226915</v>
      </c>
      <c r="Q97" s="1">
        <v>-293085</v>
      </c>
      <c r="R97" s="1">
        <v>293085</v>
      </c>
      <c r="T97" s="1">
        <v>1884120.2910242719</v>
      </c>
      <c r="U97" s="1">
        <f t="shared" si="2"/>
        <v>-6635879.7089757286</v>
      </c>
      <c r="V97" s="1">
        <f t="shared" si="3"/>
        <v>6635879.7089757286</v>
      </c>
    </row>
    <row r="98" spans="1:22" x14ac:dyDescent="0.2">
      <c r="A98" s="1">
        <v>2017</v>
      </c>
      <c r="B98" s="1" t="s">
        <v>234</v>
      </c>
      <c r="C98" s="1" t="s">
        <v>235</v>
      </c>
      <c r="D98" s="2">
        <v>43088</v>
      </c>
      <c r="E98" s="1" t="s">
        <v>209</v>
      </c>
      <c r="F98" s="1">
        <v>795000</v>
      </c>
      <c r="G98" s="1">
        <v>353700</v>
      </c>
      <c r="H98" s="1">
        <v>-0.55509434000000002</v>
      </c>
      <c r="I98" s="1" t="s">
        <v>21</v>
      </c>
      <c r="J98" s="1">
        <v>8</v>
      </c>
      <c r="K98" s="1" t="s">
        <v>38</v>
      </c>
      <c r="L98" s="1">
        <v>4</v>
      </c>
      <c r="M98" s="1" t="s">
        <v>31</v>
      </c>
      <c r="N98" s="1" t="s">
        <v>229</v>
      </c>
      <c r="O98" s="1" t="s">
        <v>25</v>
      </c>
      <c r="P98" s="1">
        <v>568000</v>
      </c>
      <c r="Q98" s="1">
        <v>-227000</v>
      </c>
      <c r="R98" s="1">
        <v>227000</v>
      </c>
      <c r="T98" s="1">
        <v>30537289.671945345</v>
      </c>
      <c r="U98" s="1">
        <f t="shared" si="2"/>
        <v>29742289.671945345</v>
      </c>
      <c r="V98" s="1">
        <f t="shared" si="3"/>
        <v>29742289.671945345</v>
      </c>
    </row>
    <row r="99" spans="1:22" x14ac:dyDescent="0.2">
      <c r="A99" s="1">
        <v>2017</v>
      </c>
      <c r="B99" s="1" t="s">
        <v>236</v>
      </c>
      <c r="C99" s="1" t="s">
        <v>237</v>
      </c>
      <c r="D99" s="2">
        <v>43083</v>
      </c>
      <c r="E99" s="1" t="s">
        <v>209</v>
      </c>
      <c r="F99" s="1">
        <v>979000</v>
      </c>
      <c r="G99" s="1">
        <v>1168000</v>
      </c>
      <c r="H99" s="1">
        <v>0.19305413699999999</v>
      </c>
      <c r="I99" s="1" t="s">
        <v>29</v>
      </c>
      <c r="J99" s="1">
        <v>2</v>
      </c>
      <c r="K99" s="1" t="s">
        <v>30</v>
      </c>
      <c r="L99" s="1">
        <v>4</v>
      </c>
      <c r="M99" s="1" t="s">
        <v>23</v>
      </c>
      <c r="N99" s="1" t="s">
        <v>193</v>
      </c>
      <c r="O99" s="1" t="s">
        <v>25</v>
      </c>
      <c r="P99" s="1">
        <v>1736000</v>
      </c>
      <c r="Q99" s="1">
        <v>757000</v>
      </c>
      <c r="R99" s="1">
        <v>757000</v>
      </c>
      <c r="T99" s="1">
        <v>27769102.083125357</v>
      </c>
      <c r="U99" s="1">
        <f t="shared" si="2"/>
        <v>26790102.083125357</v>
      </c>
      <c r="V99" s="1">
        <f t="shared" si="3"/>
        <v>26790102.083125357</v>
      </c>
    </row>
    <row r="100" spans="1:22" x14ac:dyDescent="0.2">
      <c r="A100" s="1">
        <v>2017</v>
      </c>
      <c r="B100" s="1" t="s">
        <v>238</v>
      </c>
      <c r="C100" s="1" t="s">
        <v>239</v>
      </c>
      <c r="D100" s="2">
        <v>43083</v>
      </c>
      <c r="E100" s="1" t="s">
        <v>53</v>
      </c>
      <c r="F100" s="1">
        <v>4872000</v>
      </c>
      <c r="G100" s="1">
        <v>3997350</v>
      </c>
      <c r="H100" s="1">
        <v>-0.17952586200000001</v>
      </c>
      <c r="I100" s="1" t="s">
        <v>21</v>
      </c>
      <c r="J100" s="1">
        <v>5</v>
      </c>
      <c r="K100" s="1" t="s">
        <v>22</v>
      </c>
      <c r="L100" s="1">
        <v>4</v>
      </c>
      <c r="M100" s="1" t="s">
        <v>23</v>
      </c>
      <c r="N100" s="1" t="s">
        <v>199</v>
      </c>
      <c r="O100" s="1" t="s">
        <v>35</v>
      </c>
      <c r="P100" s="1">
        <v>4763300</v>
      </c>
      <c r="Q100" s="1">
        <v>-108700</v>
      </c>
      <c r="R100" s="1">
        <v>108700</v>
      </c>
      <c r="T100" s="1">
        <v>3210446.7369281463</v>
      </c>
      <c r="U100" s="1">
        <f t="shared" si="2"/>
        <v>-1661553.2630718537</v>
      </c>
      <c r="V100" s="1">
        <f t="shared" si="3"/>
        <v>1661553.2630718537</v>
      </c>
    </row>
    <row r="101" spans="1:22" x14ac:dyDescent="0.2">
      <c r="A101" s="1">
        <v>2017</v>
      </c>
      <c r="B101" s="1" t="s">
        <v>240</v>
      </c>
      <c r="C101" s="1" t="s">
        <v>241</v>
      </c>
      <c r="D101" s="2">
        <v>43074</v>
      </c>
      <c r="E101" s="1" t="s">
        <v>20</v>
      </c>
      <c r="F101" s="1">
        <v>1530000</v>
      </c>
      <c r="G101" s="1">
        <v>1189000</v>
      </c>
      <c r="H101" s="1">
        <v>-0.222875817</v>
      </c>
      <c r="I101" s="1" t="s">
        <v>21</v>
      </c>
      <c r="J101" s="1">
        <v>3</v>
      </c>
      <c r="K101" s="1" t="s">
        <v>30</v>
      </c>
      <c r="L101" s="1">
        <v>4</v>
      </c>
      <c r="M101" s="1" t="s">
        <v>23</v>
      </c>
      <c r="N101" s="1" t="s">
        <v>206</v>
      </c>
      <c r="O101" s="1" t="s">
        <v>25</v>
      </c>
      <c r="P101" s="1">
        <v>2100000</v>
      </c>
      <c r="Q101" s="1">
        <v>570000</v>
      </c>
      <c r="R101" s="1">
        <v>570000</v>
      </c>
      <c r="T101" s="1">
        <v>846226.83398366382</v>
      </c>
      <c r="U101" s="1">
        <f t="shared" si="2"/>
        <v>-683773.16601633618</v>
      </c>
      <c r="V101" s="1">
        <f t="shared" si="3"/>
        <v>683773.16601633618</v>
      </c>
    </row>
    <row r="102" spans="1:22" x14ac:dyDescent="0.2">
      <c r="A102" s="1">
        <v>2017</v>
      </c>
      <c r="B102" s="1" t="s">
        <v>242</v>
      </c>
      <c r="C102" s="1" t="s">
        <v>243</v>
      </c>
      <c r="D102" s="2">
        <v>43074</v>
      </c>
      <c r="E102" s="1" t="s">
        <v>20</v>
      </c>
      <c r="F102" s="1">
        <v>38000000</v>
      </c>
      <c r="G102" s="1">
        <v>28470000</v>
      </c>
      <c r="H102" s="1">
        <v>-0.25078947400000001</v>
      </c>
      <c r="I102" s="1" t="s">
        <v>21</v>
      </c>
      <c r="J102" s="1">
        <v>4</v>
      </c>
      <c r="K102" s="1" t="s">
        <v>22</v>
      </c>
      <c r="L102" s="1">
        <v>4</v>
      </c>
      <c r="M102" s="1" t="s">
        <v>23</v>
      </c>
      <c r="N102" s="1" t="s">
        <v>229</v>
      </c>
      <c r="O102" s="1" t="s">
        <v>25</v>
      </c>
      <c r="P102" s="1">
        <v>33693128</v>
      </c>
      <c r="Q102" s="1">
        <v>-4306872</v>
      </c>
      <c r="R102" s="1">
        <v>4306872</v>
      </c>
      <c r="T102" s="1">
        <v>26372397.851382613</v>
      </c>
      <c r="U102" s="1">
        <f t="shared" si="2"/>
        <v>-11627602.148617387</v>
      </c>
      <c r="V102" s="1">
        <f t="shared" si="3"/>
        <v>11627602.148617387</v>
      </c>
    </row>
    <row r="103" spans="1:22" x14ac:dyDescent="0.2">
      <c r="A103" s="1">
        <v>2017</v>
      </c>
      <c r="B103" s="1" t="s">
        <v>244</v>
      </c>
      <c r="C103" s="1" t="s">
        <v>245</v>
      </c>
      <c r="D103" s="2">
        <v>43068</v>
      </c>
      <c r="E103" s="1" t="s">
        <v>20</v>
      </c>
      <c r="F103" s="1">
        <v>6600000</v>
      </c>
      <c r="G103" s="1">
        <v>5189333</v>
      </c>
      <c r="H103" s="1">
        <v>-0.21373742400000001</v>
      </c>
      <c r="I103" s="1" t="s">
        <v>21</v>
      </c>
      <c r="J103" s="1">
        <v>7</v>
      </c>
      <c r="K103" s="1" t="s">
        <v>30</v>
      </c>
      <c r="L103" s="1">
        <v>4</v>
      </c>
      <c r="M103" s="1" t="s">
        <v>23</v>
      </c>
      <c r="N103" s="1" t="s">
        <v>196</v>
      </c>
      <c r="O103" s="1" t="s">
        <v>25</v>
      </c>
      <c r="P103" s="1">
        <v>5512686</v>
      </c>
      <c r="Q103" s="1">
        <v>-1087314</v>
      </c>
      <c r="R103" s="1">
        <v>1087314</v>
      </c>
      <c r="T103" s="1">
        <v>3370019.9610222285</v>
      </c>
      <c r="U103" s="1">
        <f t="shared" si="2"/>
        <v>-3229980.0389777715</v>
      </c>
      <c r="V103" s="1">
        <f t="shared" si="3"/>
        <v>3229980.0389777715</v>
      </c>
    </row>
    <row r="104" spans="1:22" x14ac:dyDescent="0.2">
      <c r="A104" s="1">
        <v>2017</v>
      </c>
      <c r="B104" s="1" t="s">
        <v>246</v>
      </c>
      <c r="C104" s="1" t="s">
        <v>247</v>
      </c>
      <c r="D104" s="2">
        <v>43054</v>
      </c>
      <c r="E104" s="1" t="s">
        <v>20</v>
      </c>
      <c r="F104" s="1">
        <v>1350000</v>
      </c>
      <c r="G104" s="1">
        <v>2629000</v>
      </c>
      <c r="H104" s="1">
        <v>0.94740740700000003</v>
      </c>
      <c r="I104" s="1" t="s">
        <v>29</v>
      </c>
      <c r="J104" s="1">
        <v>1</v>
      </c>
      <c r="K104" s="1" t="s">
        <v>38</v>
      </c>
      <c r="L104" s="1">
        <v>4</v>
      </c>
      <c r="M104" s="1" t="s">
        <v>31</v>
      </c>
      <c r="N104" s="1" t="s">
        <v>229</v>
      </c>
      <c r="O104" s="1" t="s">
        <v>25</v>
      </c>
      <c r="P104" s="1">
        <v>2629000</v>
      </c>
      <c r="Q104" s="1">
        <v>1279000</v>
      </c>
      <c r="R104" s="1">
        <v>1279000</v>
      </c>
      <c r="T104" s="1">
        <v>3236144.2321454301</v>
      </c>
      <c r="U104" s="1">
        <f t="shared" si="2"/>
        <v>1886144.2321454301</v>
      </c>
      <c r="V104" s="1">
        <f t="shared" si="3"/>
        <v>1886144.2321454301</v>
      </c>
    </row>
    <row r="105" spans="1:22" x14ac:dyDescent="0.2">
      <c r="A105" s="1">
        <v>2017</v>
      </c>
      <c r="B105" s="1" t="s">
        <v>248</v>
      </c>
      <c r="C105" s="1" t="s">
        <v>249</v>
      </c>
      <c r="D105" s="2">
        <v>43053</v>
      </c>
      <c r="E105" s="1" t="s">
        <v>182</v>
      </c>
      <c r="F105" s="1">
        <v>17250000</v>
      </c>
      <c r="G105" s="1">
        <v>22616488</v>
      </c>
      <c r="H105" s="1">
        <v>0.31110075399999998</v>
      </c>
      <c r="I105" s="1" t="s">
        <v>29</v>
      </c>
      <c r="J105" s="1">
        <v>4</v>
      </c>
      <c r="K105" s="1" t="s">
        <v>22</v>
      </c>
      <c r="L105" s="1">
        <v>4</v>
      </c>
      <c r="M105" s="1" t="s">
        <v>31</v>
      </c>
      <c r="N105" s="1" t="s">
        <v>196</v>
      </c>
      <c r="O105" s="1" t="s">
        <v>25</v>
      </c>
      <c r="P105" s="1">
        <v>26253000</v>
      </c>
      <c r="Q105" s="1">
        <v>9003000</v>
      </c>
      <c r="R105" s="1">
        <v>9003000</v>
      </c>
      <c r="T105" s="1">
        <v>26990321.482061286</v>
      </c>
      <c r="U105" s="1">
        <f t="shared" si="2"/>
        <v>9740321.4820612855</v>
      </c>
      <c r="V105" s="1">
        <f t="shared" si="3"/>
        <v>9740321.4820612855</v>
      </c>
    </row>
    <row r="106" spans="1:22" x14ac:dyDescent="0.2">
      <c r="A106" s="1">
        <v>2017</v>
      </c>
      <c r="B106" s="1" t="s">
        <v>250</v>
      </c>
      <c r="C106" s="1" t="s">
        <v>251</v>
      </c>
      <c r="D106" s="2">
        <v>43053</v>
      </c>
      <c r="E106" s="1" t="s">
        <v>209</v>
      </c>
      <c r="F106" s="1">
        <v>820000</v>
      </c>
      <c r="G106" s="1">
        <v>861500</v>
      </c>
      <c r="H106" s="1">
        <v>5.0609755999999999E-2</v>
      </c>
      <c r="I106" s="1" t="s">
        <v>21</v>
      </c>
      <c r="J106" s="1">
        <v>4</v>
      </c>
      <c r="K106" s="1" t="s">
        <v>30</v>
      </c>
      <c r="L106" s="1">
        <v>4</v>
      </c>
      <c r="M106" s="1" t="s">
        <v>23</v>
      </c>
      <c r="N106" s="1" t="s">
        <v>229</v>
      </c>
      <c r="O106" s="1" t="s">
        <v>32</v>
      </c>
      <c r="P106" s="1">
        <v>877300</v>
      </c>
      <c r="Q106" s="1">
        <v>57300</v>
      </c>
      <c r="R106" s="1">
        <v>57300</v>
      </c>
      <c r="T106" s="1">
        <v>7171360.6203209311</v>
      </c>
      <c r="U106" s="1">
        <f t="shared" si="2"/>
        <v>6351360.6203209311</v>
      </c>
      <c r="V106" s="1">
        <f t="shared" si="3"/>
        <v>6351360.6203209311</v>
      </c>
    </row>
    <row r="107" spans="1:22" x14ac:dyDescent="0.2">
      <c r="A107" s="1">
        <v>2017</v>
      </c>
      <c r="B107" s="1" t="s">
        <v>252</v>
      </c>
      <c r="C107" s="1" t="s">
        <v>253</v>
      </c>
      <c r="D107" s="2">
        <v>43048</v>
      </c>
      <c r="E107" s="1" t="s">
        <v>20</v>
      </c>
      <c r="F107" s="1">
        <v>4860000</v>
      </c>
      <c r="G107" s="1">
        <v>3418000</v>
      </c>
      <c r="H107" s="1">
        <v>-0.29670781899999998</v>
      </c>
      <c r="I107" s="1" t="s">
        <v>21</v>
      </c>
      <c r="J107" s="1">
        <v>8</v>
      </c>
      <c r="K107" s="1" t="s">
        <v>30</v>
      </c>
      <c r="L107" s="1">
        <v>4</v>
      </c>
      <c r="M107" s="1" t="s">
        <v>41</v>
      </c>
      <c r="N107" s="1" t="s">
        <v>199</v>
      </c>
      <c r="O107" s="1" t="s">
        <v>25</v>
      </c>
      <c r="P107" s="1">
        <v>3675999</v>
      </c>
      <c r="Q107" s="1">
        <v>-1184001</v>
      </c>
      <c r="R107" s="1">
        <v>1184001</v>
      </c>
      <c r="T107" s="1">
        <v>30295802.099286277</v>
      </c>
      <c r="U107" s="1">
        <f t="shared" si="2"/>
        <v>25435802.099286277</v>
      </c>
      <c r="V107" s="1">
        <f t="shared" si="3"/>
        <v>25435802.099286277</v>
      </c>
    </row>
    <row r="108" spans="1:22" x14ac:dyDescent="0.2">
      <c r="A108" s="1">
        <v>2017</v>
      </c>
      <c r="B108" s="1" t="s">
        <v>254</v>
      </c>
      <c r="C108" s="1" t="s">
        <v>255</v>
      </c>
      <c r="D108" s="2">
        <v>43047</v>
      </c>
      <c r="E108" s="1" t="s">
        <v>53</v>
      </c>
      <c r="F108" s="1">
        <v>26900000</v>
      </c>
      <c r="G108" s="1">
        <v>26600000</v>
      </c>
      <c r="H108" s="1">
        <v>-1.1152416E-2</v>
      </c>
      <c r="I108" s="1" t="s">
        <v>21</v>
      </c>
      <c r="J108" s="1">
        <v>3</v>
      </c>
      <c r="K108" s="1" t="s">
        <v>30</v>
      </c>
      <c r="L108" s="1">
        <v>4</v>
      </c>
      <c r="M108" s="1" t="s">
        <v>23</v>
      </c>
      <c r="N108" s="1" t="s">
        <v>199</v>
      </c>
      <c r="O108" s="1" t="s">
        <v>35</v>
      </c>
      <c r="P108" s="1">
        <v>29473711</v>
      </c>
      <c r="Q108" s="1">
        <v>2573711</v>
      </c>
      <c r="R108" s="1">
        <v>2573711</v>
      </c>
      <c r="T108" s="1">
        <v>1902833.1559038197</v>
      </c>
      <c r="U108" s="1">
        <f t="shared" si="2"/>
        <v>-24997166.84409618</v>
      </c>
      <c r="V108" s="1">
        <f t="shared" si="3"/>
        <v>24997166.84409618</v>
      </c>
    </row>
    <row r="109" spans="1:22" x14ac:dyDescent="0.2">
      <c r="A109" s="1">
        <v>2017</v>
      </c>
      <c r="B109" s="1" t="s">
        <v>256</v>
      </c>
      <c r="C109" s="1" t="s">
        <v>257</v>
      </c>
      <c r="D109" s="2">
        <v>43047</v>
      </c>
      <c r="E109" s="1" t="s">
        <v>20</v>
      </c>
      <c r="F109" s="1">
        <v>1650000</v>
      </c>
      <c r="G109" s="1">
        <v>2278990</v>
      </c>
      <c r="H109" s="1">
        <v>0.38120606099999998</v>
      </c>
      <c r="I109" s="1" t="s">
        <v>29</v>
      </c>
      <c r="J109" s="1">
        <v>5</v>
      </c>
      <c r="K109" s="1" t="s">
        <v>38</v>
      </c>
      <c r="L109" s="1">
        <v>4</v>
      </c>
      <c r="M109" s="1" t="s">
        <v>31</v>
      </c>
      <c r="N109" s="1" t="s">
        <v>224</v>
      </c>
      <c r="O109" s="1" t="s">
        <v>32</v>
      </c>
      <c r="P109" s="1">
        <v>2656000</v>
      </c>
      <c r="Q109" s="1">
        <v>1006000</v>
      </c>
      <c r="R109" s="1">
        <v>1006000</v>
      </c>
      <c r="T109" s="1">
        <v>843571.59212865238</v>
      </c>
      <c r="U109" s="1">
        <f t="shared" si="2"/>
        <v>-806428.40787134762</v>
      </c>
      <c r="V109" s="1">
        <f t="shared" si="3"/>
        <v>806428.40787134762</v>
      </c>
    </row>
    <row r="110" spans="1:22" x14ac:dyDescent="0.2">
      <c r="A110" s="1">
        <v>2017</v>
      </c>
      <c r="B110" s="1" t="s">
        <v>258</v>
      </c>
      <c r="C110" s="1" t="s">
        <v>259</v>
      </c>
      <c r="D110" s="2">
        <v>43034</v>
      </c>
      <c r="E110" s="1" t="s">
        <v>182</v>
      </c>
      <c r="F110" s="1">
        <v>2194000</v>
      </c>
      <c r="G110" s="1">
        <v>1361078</v>
      </c>
      <c r="H110" s="1">
        <v>-0.37963628100000002</v>
      </c>
      <c r="I110" s="1" t="s">
        <v>29</v>
      </c>
      <c r="J110" s="1">
        <v>6</v>
      </c>
      <c r="K110" s="1" t="s">
        <v>30</v>
      </c>
      <c r="L110" s="1">
        <v>4</v>
      </c>
      <c r="M110" s="1" t="s">
        <v>50</v>
      </c>
      <c r="N110" s="1" t="s">
        <v>199</v>
      </c>
      <c r="O110" s="1" t="s">
        <v>25</v>
      </c>
      <c r="P110" s="1">
        <v>1488028</v>
      </c>
      <c r="Q110" s="1">
        <v>-705972</v>
      </c>
      <c r="R110" s="1">
        <v>705972</v>
      </c>
      <c r="T110" s="1">
        <v>841001.18597425451</v>
      </c>
      <c r="U110" s="1">
        <f t="shared" si="2"/>
        <v>-1352998.8140257455</v>
      </c>
      <c r="V110" s="1">
        <f t="shared" si="3"/>
        <v>1352998.8140257455</v>
      </c>
    </row>
    <row r="111" spans="1:22" x14ac:dyDescent="0.2">
      <c r="A111" s="1">
        <v>2017</v>
      </c>
      <c r="B111" s="1" t="s">
        <v>260</v>
      </c>
      <c r="C111" s="1" t="s">
        <v>261</v>
      </c>
      <c r="D111" s="2">
        <v>43025</v>
      </c>
      <c r="E111" s="1" t="s">
        <v>20</v>
      </c>
      <c r="F111" s="1">
        <v>2800000</v>
      </c>
      <c r="G111" s="1">
        <v>2847000</v>
      </c>
      <c r="H111" s="1">
        <v>1.6785714E-2</v>
      </c>
      <c r="I111" s="1" t="s">
        <v>21</v>
      </c>
      <c r="J111" s="1">
        <v>9</v>
      </c>
      <c r="K111" s="1" t="s">
        <v>22</v>
      </c>
      <c r="L111" s="1">
        <v>4</v>
      </c>
      <c r="M111" s="1" t="s">
        <v>23</v>
      </c>
      <c r="N111" s="1" t="s">
        <v>229</v>
      </c>
      <c r="O111" s="1" t="s">
        <v>25</v>
      </c>
      <c r="P111" s="1">
        <v>3047960</v>
      </c>
      <c r="Q111" s="1">
        <v>247960</v>
      </c>
      <c r="R111" s="1">
        <v>247960</v>
      </c>
      <c r="T111" s="1">
        <v>796646.58135206951</v>
      </c>
      <c r="U111" s="1">
        <f t="shared" si="2"/>
        <v>-2003353.4186479305</v>
      </c>
      <c r="V111" s="1">
        <f t="shared" si="3"/>
        <v>2003353.4186479305</v>
      </c>
    </row>
    <row r="112" spans="1:22" x14ac:dyDescent="0.2">
      <c r="A112" s="1">
        <v>2017</v>
      </c>
      <c r="B112" s="1" t="s">
        <v>262</v>
      </c>
      <c r="C112" s="1" t="s">
        <v>263</v>
      </c>
      <c r="D112" s="2">
        <v>43025</v>
      </c>
      <c r="E112" s="1" t="s">
        <v>20</v>
      </c>
      <c r="F112" s="1">
        <v>3000000</v>
      </c>
      <c r="G112" s="1">
        <v>2812500</v>
      </c>
      <c r="H112" s="1">
        <v>-6.25E-2</v>
      </c>
      <c r="I112" s="1" t="s">
        <v>21</v>
      </c>
      <c r="J112" s="1">
        <v>2</v>
      </c>
      <c r="K112" s="1" t="s">
        <v>30</v>
      </c>
      <c r="L112" s="1">
        <v>4</v>
      </c>
      <c r="M112" s="1" t="s">
        <v>23</v>
      </c>
      <c r="N112" s="1" t="s">
        <v>196</v>
      </c>
      <c r="O112" s="1" t="s">
        <v>25</v>
      </c>
      <c r="P112" s="1">
        <v>4151000</v>
      </c>
      <c r="Q112" s="1">
        <v>1151000</v>
      </c>
      <c r="R112" s="1">
        <v>1151000</v>
      </c>
      <c r="T112" s="1">
        <v>799418.53142294486</v>
      </c>
      <c r="U112" s="1">
        <f t="shared" si="2"/>
        <v>-2200581.4685770553</v>
      </c>
      <c r="V112" s="1">
        <f t="shared" si="3"/>
        <v>2200581.4685770553</v>
      </c>
    </row>
    <row r="113" spans="1:22" x14ac:dyDescent="0.2">
      <c r="A113" s="1">
        <v>2017</v>
      </c>
      <c r="B113" s="1" t="s">
        <v>264</v>
      </c>
      <c r="C113" s="1" t="s">
        <v>265</v>
      </c>
      <c r="D113" s="2">
        <v>43013</v>
      </c>
      <c r="E113" s="1" t="s">
        <v>20</v>
      </c>
      <c r="F113" s="1">
        <v>970000</v>
      </c>
      <c r="G113" s="1">
        <v>1285000</v>
      </c>
      <c r="H113" s="1">
        <v>0.324742268</v>
      </c>
      <c r="I113" s="1" t="s">
        <v>29</v>
      </c>
      <c r="J113" s="1">
        <v>6</v>
      </c>
      <c r="K113" s="1" t="s">
        <v>30</v>
      </c>
      <c r="L113" s="1">
        <v>4</v>
      </c>
      <c r="M113" s="1" t="s">
        <v>23</v>
      </c>
      <c r="N113" s="1" t="s">
        <v>206</v>
      </c>
      <c r="O113" s="1" t="s">
        <v>32</v>
      </c>
      <c r="P113" s="1">
        <v>1541500</v>
      </c>
      <c r="Q113" s="1">
        <v>571500</v>
      </c>
      <c r="R113" s="1">
        <v>571500</v>
      </c>
      <c r="T113" s="1">
        <v>6881692.3822160559</v>
      </c>
      <c r="U113" s="1">
        <f t="shared" si="2"/>
        <v>5911692.3822160559</v>
      </c>
      <c r="V113" s="1">
        <f t="shared" si="3"/>
        <v>5911692.3822160559</v>
      </c>
    </row>
    <row r="114" spans="1:22" x14ac:dyDescent="0.2">
      <c r="A114" s="1">
        <v>2017</v>
      </c>
      <c r="B114" s="1" t="s">
        <v>266</v>
      </c>
      <c r="C114" s="1" t="s">
        <v>267</v>
      </c>
      <c r="D114" s="2">
        <v>43006</v>
      </c>
      <c r="E114" s="1" t="s">
        <v>209</v>
      </c>
      <c r="F114" s="1">
        <v>609000</v>
      </c>
      <c r="G114" s="1">
        <v>579300</v>
      </c>
      <c r="H114" s="1">
        <v>-4.8768473E-2</v>
      </c>
      <c r="I114" s="1" t="s">
        <v>21</v>
      </c>
      <c r="J114" s="1">
        <v>4</v>
      </c>
      <c r="K114" s="1" t="s">
        <v>38</v>
      </c>
      <c r="L114" s="1">
        <v>3</v>
      </c>
      <c r="M114" s="1" t="s">
        <v>31</v>
      </c>
      <c r="N114" s="1" t="s">
        <v>229</v>
      </c>
      <c r="O114" s="1" t="s">
        <v>25</v>
      </c>
      <c r="P114" s="1">
        <v>1699000</v>
      </c>
      <c r="Q114" s="1">
        <v>1090000</v>
      </c>
      <c r="R114" s="1">
        <v>1090000</v>
      </c>
      <c r="T114" s="1">
        <v>811609.31983478379</v>
      </c>
      <c r="U114" s="1">
        <f t="shared" si="2"/>
        <v>202609.31983478379</v>
      </c>
      <c r="V114" s="1">
        <f t="shared" si="3"/>
        <v>202609.31983478379</v>
      </c>
    </row>
    <row r="115" spans="1:22" x14ac:dyDescent="0.2">
      <c r="A115" s="1">
        <v>2017</v>
      </c>
      <c r="B115" s="1" t="s">
        <v>268</v>
      </c>
      <c r="C115" s="1" t="s">
        <v>269</v>
      </c>
      <c r="D115" s="2">
        <v>43005</v>
      </c>
      <c r="E115" s="1" t="s">
        <v>20</v>
      </c>
      <c r="F115" s="1">
        <v>1250000</v>
      </c>
      <c r="G115" s="1">
        <v>1068000</v>
      </c>
      <c r="H115" s="1">
        <v>-0.14560000000000001</v>
      </c>
      <c r="I115" s="1" t="s">
        <v>21</v>
      </c>
      <c r="J115" s="1">
        <v>6</v>
      </c>
      <c r="K115" s="1" t="s">
        <v>38</v>
      </c>
      <c r="L115" s="1">
        <v>3</v>
      </c>
      <c r="M115" s="1" t="s">
        <v>31</v>
      </c>
      <c r="N115" s="1" t="s">
        <v>206</v>
      </c>
      <c r="O115" s="1" t="s">
        <v>25</v>
      </c>
      <c r="P115" s="1">
        <v>2672000</v>
      </c>
      <c r="Q115" s="1">
        <v>1422000</v>
      </c>
      <c r="R115" s="1">
        <v>1422000</v>
      </c>
      <c r="T115" s="1">
        <v>797965.35679843125</v>
      </c>
      <c r="U115" s="1">
        <f t="shared" si="2"/>
        <v>-452034.64320156875</v>
      </c>
      <c r="V115" s="1">
        <f t="shared" si="3"/>
        <v>452034.64320156875</v>
      </c>
    </row>
    <row r="116" spans="1:22" x14ac:dyDescent="0.2">
      <c r="A116" s="1">
        <v>2017</v>
      </c>
      <c r="B116" s="1" t="s">
        <v>270</v>
      </c>
      <c r="C116" s="1" t="s">
        <v>271</v>
      </c>
      <c r="D116" s="2">
        <v>43004</v>
      </c>
      <c r="E116" s="1" t="s">
        <v>53</v>
      </c>
      <c r="F116" s="1">
        <v>189900000</v>
      </c>
      <c r="G116" s="1">
        <v>154487000</v>
      </c>
      <c r="H116" s="1">
        <v>-0.18648235899999999</v>
      </c>
      <c r="I116" s="1" t="s">
        <v>21</v>
      </c>
      <c r="J116" s="1">
        <v>5</v>
      </c>
      <c r="K116" s="1" t="s">
        <v>22</v>
      </c>
      <c r="L116" s="1">
        <v>3</v>
      </c>
      <c r="M116" s="1" t="s">
        <v>31</v>
      </c>
      <c r="N116" s="1" t="s">
        <v>196</v>
      </c>
      <c r="O116" s="1" t="s">
        <v>25</v>
      </c>
      <c r="P116" s="1">
        <v>175788235</v>
      </c>
      <c r="Q116" s="1">
        <v>-14111765</v>
      </c>
      <c r="R116" s="1">
        <v>14111765</v>
      </c>
      <c r="T116" s="1">
        <v>1783954.4587208242</v>
      </c>
      <c r="U116" s="1">
        <f t="shared" si="2"/>
        <v>-188116045.54127917</v>
      </c>
      <c r="V116" s="1">
        <f t="shared" si="3"/>
        <v>188116045.54127917</v>
      </c>
    </row>
    <row r="117" spans="1:22" x14ac:dyDescent="0.2">
      <c r="A117" s="1">
        <v>2017</v>
      </c>
      <c r="B117" s="1" t="s">
        <v>272</v>
      </c>
      <c r="C117" s="1" t="s">
        <v>273</v>
      </c>
      <c r="D117" s="2">
        <v>42999</v>
      </c>
      <c r="E117" s="1" t="s">
        <v>20</v>
      </c>
      <c r="F117" s="1">
        <v>1250000</v>
      </c>
      <c r="G117" s="1">
        <v>876947</v>
      </c>
      <c r="H117" s="1">
        <v>-0.2984424</v>
      </c>
      <c r="I117" s="1" t="s">
        <v>21</v>
      </c>
      <c r="J117" s="1">
        <v>13</v>
      </c>
      <c r="K117" s="1" t="s">
        <v>22</v>
      </c>
      <c r="L117" s="1">
        <v>3</v>
      </c>
      <c r="M117" s="1" t="s">
        <v>41</v>
      </c>
      <c r="N117" s="1" t="s">
        <v>196</v>
      </c>
      <c r="O117" s="1" t="s">
        <v>25</v>
      </c>
      <c r="P117" s="1">
        <v>1053180</v>
      </c>
      <c r="Q117" s="1">
        <v>-196820</v>
      </c>
      <c r="R117" s="1">
        <v>196820</v>
      </c>
      <c r="T117" s="1">
        <v>3516363.955245099</v>
      </c>
      <c r="U117" s="1">
        <f t="shared" si="2"/>
        <v>2266363.955245099</v>
      </c>
      <c r="V117" s="1">
        <f t="shared" si="3"/>
        <v>2266363.955245099</v>
      </c>
    </row>
    <row r="118" spans="1:22" x14ac:dyDescent="0.2">
      <c r="A118" s="1">
        <v>2017</v>
      </c>
      <c r="B118" s="1" t="s">
        <v>274</v>
      </c>
      <c r="C118" s="1" t="s">
        <v>275</v>
      </c>
      <c r="D118" s="2">
        <v>42997</v>
      </c>
      <c r="E118" s="1" t="s">
        <v>20</v>
      </c>
      <c r="F118" s="1">
        <v>1326000</v>
      </c>
      <c r="G118" s="1">
        <v>1976491</v>
      </c>
      <c r="H118" s="1">
        <v>0.490566365</v>
      </c>
      <c r="I118" s="1" t="s">
        <v>29</v>
      </c>
      <c r="J118" s="1">
        <v>4</v>
      </c>
      <c r="K118" s="1" t="s">
        <v>30</v>
      </c>
      <c r="L118" s="1">
        <v>3</v>
      </c>
      <c r="M118" s="1" t="s">
        <v>31</v>
      </c>
      <c r="N118" s="1" t="s">
        <v>224</v>
      </c>
      <c r="O118" s="1" t="s">
        <v>25</v>
      </c>
      <c r="P118" s="1">
        <v>4197700</v>
      </c>
      <c r="Q118" s="1">
        <v>2871700</v>
      </c>
      <c r="R118" s="1">
        <v>2871700</v>
      </c>
      <c r="T118" s="1">
        <v>840507.5084012429</v>
      </c>
      <c r="U118" s="1">
        <f t="shared" si="2"/>
        <v>-485492.4915987571</v>
      </c>
      <c r="V118" s="1">
        <f t="shared" si="3"/>
        <v>485492.4915987571</v>
      </c>
    </row>
    <row r="119" spans="1:22" x14ac:dyDescent="0.2">
      <c r="A119" s="1">
        <v>2017</v>
      </c>
      <c r="B119" s="1" t="s">
        <v>276</v>
      </c>
      <c r="C119" s="1" t="s">
        <v>277</v>
      </c>
      <c r="D119" s="2">
        <v>42964</v>
      </c>
      <c r="E119" s="1" t="s">
        <v>53</v>
      </c>
      <c r="F119" s="1">
        <v>8500000</v>
      </c>
      <c r="G119" s="1">
        <v>5682000</v>
      </c>
      <c r="H119" s="1">
        <v>-0.33152941200000002</v>
      </c>
      <c r="I119" s="1" t="s">
        <v>29</v>
      </c>
      <c r="J119" s="1">
        <v>3</v>
      </c>
      <c r="K119" s="1" t="s">
        <v>30</v>
      </c>
      <c r="L119" s="1">
        <v>3</v>
      </c>
      <c r="M119" s="1" t="s">
        <v>23</v>
      </c>
      <c r="N119" s="1" t="s">
        <v>199</v>
      </c>
      <c r="O119" s="1" t="s">
        <v>35</v>
      </c>
      <c r="P119" s="1">
        <v>5778887</v>
      </c>
      <c r="Q119" s="1">
        <v>-2721113</v>
      </c>
      <c r="R119" s="1">
        <v>2721113</v>
      </c>
      <c r="T119" s="1">
        <v>844898.16998598061</v>
      </c>
      <c r="U119" s="1">
        <f t="shared" si="2"/>
        <v>-7655101.8300140193</v>
      </c>
      <c r="V119" s="1">
        <f t="shared" si="3"/>
        <v>7655101.8300140193</v>
      </c>
    </row>
    <row r="120" spans="1:22" x14ac:dyDescent="0.2">
      <c r="A120" s="1">
        <v>2017</v>
      </c>
      <c r="B120" s="1" t="s">
        <v>278</v>
      </c>
      <c r="C120" s="1" t="s">
        <v>279</v>
      </c>
      <c r="D120" s="2">
        <v>42951</v>
      </c>
      <c r="E120" s="1" t="s">
        <v>20</v>
      </c>
      <c r="F120" s="1">
        <v>6040000</v>
      </c>
      <c r="G120" s="1">
        <v>4845475</v>
      </c>
      <c r="H120" s="1">
        <v>-0.19776904000000001</v>
      </c>
      <c r="I120" s="1" t="s">
        <v>21</v>
      </c>
      <c r="J120" s="1">
        <v>8</v>
      </c>
      <c r="K120" s="1" t="s">
        <v>22</v>
      </c>
      <c r="L120" s="1">
        <v>3</v>
      </c>
      <c r="M120" s="1" t="s">
        <v>23</v>
      </c>
      <c r="N120" s="1" t="s">
        <v>196</v>
      </c>
      <c r="O120" s="1" t="s">
        <v>25</v>
      </c>
      <c r="P120" s="1">
        <v>5177075</v>
      </c>
      <c r="Q120" s="1">
        <v>-862925</v>
      </c>
      <c r="R120" s="1">
        <v>862925</v>
      </c>
      <c r="T120" s="1">
        <v>1884042.3823899308</v>
      </c>
      <c r="U120" s="1">
        <f t="shared" si="2"/>
        <v>-4155957.617610069</v>
      </c>
      <c r="V120" s="1">
        <f t="shared" si="3"/>
        <v>4155957.617610069</v>
      </c>
    </row>
    <row r="121" spans="1:22" x14ac:dyDescent="0.2">
      <c r="A121" s="1">
        <v>2017</v>
      </c>
      <c r="B121" s="1" t="s">
        <v>280</v>
      </c>
      <c r="C121" s="1" t="s">
        <v>281</v>
      </c>
      <c r="D121" s="2">
        <v>42950</v>
      </c>
      <c r="E121" s="1" t="s">
        <v>53</v>
      </c>
      <c r="F121" s="1">
        <v>13720000</v>
      </c>
      <c r="G121" s="1">
        <v>11539200</v>
      </c>
      <c r="H121" s="1">
        <v>-0.158950437</v>
      </c>
      <c r="I121" s="1" t="s">
        <v>21</v>
      </c>
      <c r="J121" s="1">
        <v>4</v>
      </c>
      <c r="K121" s="1" t="s">
        <v>30</v>
      </c>
      <c r="L121" s="1">
        <v>3</v>
      </c>
      <c r="M121" s="1" t="s">
        <v>41</v>
      </c>
      <c r="N121" s="1" t="s">
        <v>224</v>
      </c>
      <c r="O121" s="1" t="s">
        <v>25</v>
      </c>
      <c r="P121" s="1">
        <v>14401250</v>
      </c>
      <c r="Q121" s="1">
        <v>681250</v>
      </c>
      <c r="R121" s="1">
        <v>681250</v>
      </c>
      <c r="T121" s="1">
        <v>26611207.024673294</v>
      </c>
      <c r="U121" s="1">
        <f t="shared" si="2"/>
        <v>12891207.024673294</v>
      </c>
      <c r="V121" s="1">
        <f t="shared" si="3"/>
        <v>12891207.024673294</v>
      </c>
    </row>
    <row r="122" spans="1:22" x14ac:dyDescent="0.2">
      <c r="A122" s="1">
        <v>2017</v>
      </c>
      <c r="B122" s="1" t="s">
        <v>282</v>
      </c>
      <c r="C122" s="1" t="s">
        <v>283</v>
      </c>
      <c r="D122" s="2">
        <v>42949</v>
      </c>
      <c r="E122" s="1" t="s">
        <v>20</v>
      </c>
      <c r="F122" s="1">
        <v>1650000</v>
      </c>
      <c r="G122" s="1">
        <v>1320718</v>
      </c>
      <c r="H122" s="1">
        <v>-0.19956484799999999</v>
      </c>
      <c r="I122" s="1" t="s">
        <v>21</v>
      </c>
      <c r="J122" s="1">
        <v>4</v>
      </c>
      <c r="K122" s="1" t="s">
        <v>22</v>
      </c>
      <c r="L122" s="1">
        <v>3</v>
      </c>
      <c r="M122" s="1" t="s">
        <v>23</v>
      </c>
      <c r="N122" s="1" t="s">
        <v>199</v>
      </c>
      <c r="O122" s="1" t="s">
        <v>35</v>
      </c>
      <c r="P122" s="1">
        <v>1454175</v>
      </c>
      <c r="Q122" s="1">
        <v>-195825</v>
      </c>
      <c r="R122" s="1">
        <v>195825</v>
      </c>
      <c r="T122" s="1">
        <v>7233307.5613259412</v>
      </c>
      <c r="U122" s="1">
        <f t="shared" si="2"/>
        <v>5583307.5613259412</v>
      </c>
      <c r="V122" s="1">
        <f t="shared" si="3"/>
        <v>5583307.5613259412</v>
      </c>
    </row>
    <row r="123" spans="1:22" x14ac:dyDescent="0.2">
      <c r="A123" s="1">
        <v>2017</v>
      </c>
      <c r="B123" s="1" t="s">
        <v>284</v>
      </c>
      <c r="C123" s="1" t="s">
        <v>285</v>
      </c>
      <c r="D123" s="2">
        <v>42948</v>
      </c>
      <c r="E123" s="1" t="s">
        <v>20</v>
      </c>
      <c r="F123" s="1">
        <v>1330000</v>
      </c>
      <c r="G123" s="1">
        <v>936000</v>
      </c>
      <c r="H123" s="1">
        <v>-0.29624060200000002</v>
      </c>
      <c r="I123" s="1" t="s">
        <v>21</v>
      </c>
      <c r="J123" s="1">
        <v>6</v>
      </c>
      <c r="K123" s="1" t="s">
        <v>22</v>
      </c>
      <c r="L123" s="1">
        <v>3</v>
      </c>
      <c r="M123" s="1" t="s">
        <v>23</v>
      </c>
      <c r="N123" s="1" t="s">
        <v>193</v>
      </c>
      <c r="O123" s="1" t="s">
        <v>25</v>
      </c>
      <c r="P123" s="1">
        <v>1097450</v>
      </c>
      <c r="Q123" s="1">
        <v>-232550</v>
      </c>
      <c r="R123" s="1">
        <v>232550</v>
      </c>
      <c r="T123" s="1">
        <v>6999648.025176107</v>
      </c>
      <c r="U123" s="1">
        <f t="shared" si="2"/>
        <v>5669648.025176107</v>
      </c>
      <c r="V123" s="1">
        <f t="shared" si="3"/>
        <v>5669648.025176107</v>
      </c>
    </row>
    <row r="124" spans="1:22" x14ac:dyDescent="0.2">
      <c r="A124" s="1">
        <v>2017</v>
      </c>
      <c r="B124" s="1" t="s">
        <v>286</v>
      </c>
      <c r="C124" s="1" t="s">
        <v>287</v>
      </c>
      <c r="D124" s="2">
        <v>42942</v>
      </c>
      <c r="E124" s="1" t="s">
        <v>20</v>
      </c>
      <c r="F124" s="1">
        <v>700000</v>
      </c>
      <c r="G124" s="1">
        <v>614770</v>
      </c>
      <c r="H124" s="1">
        <v>-0.121757143</v>
      </c>
      <c r="I124" s="1" t="s">
        <v>21</v>
      </c>
      <c r="J124" s="1">
        <v>2</v>
      </c>
      <c r="K124" s="1" t="s">
        <v>22</v>
      </c>
      <c r="L124" s="1">
        <v>3</v>
      </c>
      <c r="M124" s="1" t="s">
        <v>31</v>
      </c>
      <c r="N124" s="1" t="s">
        <v>206</v>
      </c>
      <c r="O124" s="1" t="s">
        <v>32</v>
      </c>
      <c r="P124" s="1">
        <v>838700</v>
      </c>
      <c r="Q124" s="1">
        <v>138700</v>
      </c>
      <c r="R124" s="1">
        <v>138700</v>
      </c>
      <c r="T124" s="1">
        <v>3349624.8071605596</v>
      </c>
      <c r="U124" s="1">
        <f t="shared" si="2"/>
        <v>2649624.8071605596</v>
      </c>
      <c r="V124" s="1">
        <f t="shared" si="3"/>
        <v>2649624.8071605596</v>
      </c>
    </row>
    <row r="125" spans="1:22" x14ac:dyDescent="0.2">
      <c r="A125" s="1">
        <v>2017</v>
      </c>
      <c r="B125" s="1" t="s">
        <v>288</v>
      </c>
      <c r="C125" s="1" t="s">
        <v>243</v>
      </c>
      <c r="D125" s="2">
        <v>42941</v>
      </c>
      <c r="E125" s="1" t="s">
        <v>20</v>
      </c>
      <c r="F125" s="1">
        <v>7200000</v>
      </c>
      <c r="G125" s="1">
        <v>1936000</v>
      </c>
      <c r="H125" s="1">
        <v>-0.73111111100000004</v>
      </c>
      <c r="I125" s="1" t="s">
        <v>29</v>
      </c>
      <c r="J125" s="1">
        <v>4</v>
      </c>
      <c r="K125" s="1" t="s">
        <v>22</v>
      </c>
      <c r="L125" s="1">
        <v>3</v>
      </c>
      <c r="M125" s="1" t="s">
        <v>23</v>
      </c>
      <c r="N125" s="1" t="s">
        <v>229</v>
      </c>
      <c r="O125" s="1" t="s">
        <v>25</v>
      </c>
      <c r="P125" s="1">
        <v>4483190</v>
      </c>
      <c r="Q125" s="1">
        <v>-2716810</v>
      </c>
      <c r="R125" s="1">
        <v>2716810</v>
      </c>
      <c r="T125" s="1">
        <v>844339.35681091622</v>
      </c>
      <c r="U125" s="1">
        <f t="shared" si="2"/>
        <v>-6355660.6431890838</v>
      </c>
      <c r="V125" s="1">
        <f t="shared" si="3"/>
        <v>6355660.6431890838</v>
      </c>
    </row>
    <row r="126" spans="1:22" x14ac:dyDescent="0.2">
      <c r="A126" s="1">
        <v>2017</v>
      </c>
      <c r="B126" s="1" t="s">
        <v>289</v>
      </c>
      <c r="C126" s="1" t="s">
        <v>290</v>
      </c>
      <c r="D126" s="2">
        <v>42913</v>
      </c>
      <c r="E126" s="1" t="s">
        <v>53</v>
      </c>
      <c r="F126" s="1">
        <v>1480000</v>
      </c>
      <c r="G126" s="1">
        <v>1483000</v>
      </c>
      <c r="H126" s="1">
        <v>2.0270269999999998E-3</v>
      </c>
      <c r="I126" s="1" t="s">
        <v>21</v>
      </c>
      <c r="J126" s="1">
        <v>7</v>
      </c>
      <c r="K126" s="1" t="s">
        <v>30</v>
      </c>
      <c r="L126" s="1">
        <v>2</v>
      </c>
      <c r="M126" s="1" t="s">
        <v>50</v>
      </c>
      <c r="N126" s="1" t="s">
        <v>224</v>
      </c>
      <c r="O126" s="1" t="s">
        <v>25</v>
      </c>
      <c r="P126" s="1">
        <v>1764407</v>
      </c>
      <c r="Q126" s="1">
        <v>284407</v>
      </c>
      <c r="R126" s="1">
        <v>284407</v>
      </c>
      <c r="T126" s="1">
        <v>114248515.80397841</v>
      </c>
      <c r="U126" s="1">
        <f t="shared" si="2"/>
        <v>112768515.80397841</v>
      </c>
      <c r="V126" s="1">
        <f t="shared" si="3"/>
        <v>112768515.80397841</v>
      </c>
    </row>
    <row r="127" spans="1:22" x14ac:dyDescent="0.2">
      <c r="A127" s="1">
        <v>2017</v>
      </c>
      <c r="B127" s="1" t="s">
        <v>291</v>
      </c>
      <c r="C127" s="1" t="s">
        <v>292</v>
      </c>
      <c r="D127" s="2">
        <v>42901</v>
      </c>
      <c r="E127" s="1" t="s">
        <v>209</v>
      </c>
      <c r="F127" s="1">
        <v>850000</v>
      </c>
      <c r="G127" s="1">
        <v>887000</v>
      </c>
      <c r="H127" s="1">
        <v>4.3529412000000003E-2</v>
      </c>
      <c r="I127" s="1" t="s">
        <v>21</v>
      </c>
      <c r="J127" s="1">
        <v>3</v>
      </c>
      <c r="K127" s="1" t="s">
        <v>30</v>
      </c>
      <c r="L127" s="1">
        <v>2</v>
      </c>
      <c r="M127" s="1" t="s">
        <v>23</v>
      </c>
      <c r="N127" s="1" t="s">
        <v>206</v>
      </c>
      <c r="O127" s="1" t="s">
        <v>32</v>
      </c>
      <c r="P127" s="1">
        <v>992000</v>
      </c>
      <c r="Q127" s="1">
        <v>142000</v>
      </c>
      <c r="R127" s="1">
        <v>142000</v>
      </c>
      <c r="T127" s="1">
        <v>3347520.1119171898</v>
      </c>
      <c r="U127" s="1">
        <f t="shared" si="2"/>
        <v>2497520.1119171898</v>
      </c>
      <c r="V127" s="1">
        <f t="shared" si="3"/>
        <v>2497520.1119171898</v>
      </c>
    </row>
    <row r="128" spans="1:22" x14ac:dyDescent="0.2">
      <c r="A128" s="1">
        <v>2017</v>
      </c>
      <c r="B128" s="1" t="s">
        <v>293</v>
      </c>
      <c r="C128" s="1" t="s">
        <v>294</v>
      </c>
      <c r="D128" s="2">
        <v>42900</v>
      </c>
      <c r="E128" s="1" t="s">
        <v>182</v>
      </c>
      <c r="F128" s="1">
        <v>2900000</v>
      </c>
      <c r="G128" s="1">
        <v>1157000</v>
      </c>
      <c r="H128" s="1">
        <v>-0.60103448299999995</v>
      </c>
      <c r="I128" s="1" t="s">
        <v>29</v>
      </c>
      <c r="J128" s="1">
        <v>5</v>
      </c>
      <c r="K128" s="1" t="s">
        <v>30</v>
      </c>
      <c r="L128" s="1">
        <v>2</v>
      </c>
      <c r="M128" s="1" t="s">
        <v>23</v>
      </c>
      <c r="N128" s="1" t="s">
        <v>229</v>
      </c>
      <c r="O128" s="1" t="s">
        <v>32</v>
      </c>
      <c r="P128" s="1">
        <v>1179765</v>
      </c>
      <c r="Q128" s="1">
        <v>-1720235</v>
      </c>
      <c r="R128" s="1">
        <v>1720235</v>
      </c>
      <c r="T128" s="1">
        <v>1771150.1949595415</v>
      </c>
      <c r="U128" s="1">
        <f t="shared" si="2"/>
        <v>-1128849.8050404585</v>
      </c>
      <c r="V128" s="1">
        <f t="shared" si="3"/>
        <v>1128849.8050404585</v>
      </c>
    </row>
    <row r="129" spans="1:22" x14ac:dyDescent="0.2">
      <c r="A129" s="1">
        <v>2017</v>
      </c>
      <c r="B129" s="1" t="s">
        <v>295</v>
      </c>
      <c r="C129" s="1" t="s">
        <v>296</v>
      </c>
      <c r="D129" s="2">
        <v>42894</v>
      </c>
      <c r="E129" s="1" t="s">
        <v>182</v>
      </c>
      <c r="F129" s="1">
        <v>6445000</v>
      </c>
      <c r="G129" s="1">
        <v>7166666</v>
      </c>
      <c r="H129" s="1">
        <v>0.111973002</v>
      </c>
      <c r="I129" s="1" t="s">
        <v>29</v>
      </c>
      <c r="J129" s="1">
        <v>11</v>
      </c>
      <c r="K129" s="1" t="s">
        <v>22</v>
      </c>
      <c r="L129" s="1">
        <v>2</v>
      </c>
      <c r="M129" s="1" t="s">
        <v>23</v>
      </c>
      <c r="N129" s="1" t="s">
        <v>229</v>
      </c>
      <c r="O129" s="1" t="s">
        <v>32</v>
      </c>
      <c r="P129" s="1">
        <v>7536916</v>
      </c>
      <c r="Q129" s="1">
        <v>1091916</v>
      </c>
      <c r="R129" s="1">
        <v>1091916</v>
      </c>
      <c r="T129" s="1">
        <v>1873476.7641349444</v>
      </c>
      <c r="U129" s="1">
        <f t="shared" si="2"/>
        <v>-4571523.2358650556</v>
      </c>
      <c r="V129" s="1">
        <f t="shared" si="3"/>
        <v>4571523.2358650556</v>
      </c>
    </row>
    <row r="130" spans="1:22" x14ac:dyDescent="0.2">
      <c r="A130" s="1">
        <v>2017</v>
      </c>
      <c r="B130" s="1" t="s">
        <v>297</v>
      </c>
      <c r="C130" s="1" t="s">
        <v>298</v>
      </c>
      <c r="D130" s="2">
        <v>42893</v>
      </c>
      <c r="E130" s="1" t="s">
        <v>209</v>
      </c>
      <c r="F130" s="1">
        <v>650000</v>
      </c>
      <c r="G130" s="1">
        <v>865508</v>
      </c>
      <c r="H130" s="1">
        <v>0.33155076900000002</v>
      </c>
      <c r="I130" s="1" t="s">
        <v>29</v>
      </c>
      <c r="J130" s="1">
        <v>3</v>
      </c>
      <c r="K130" s="1" t="s">
        <v>30</v>
      </c>
      <c r="L130" s="1">
        <v>2</v>
      </c>
      <c r="M130" s="1" t="s">
        <v>23</v>
      </c>
      <c r="N130" s="1" t="s">
        <v>206</v>
      </c>
      <c r="O130" s="1" t="s">
        <v>32</v>
      </c>
      <c r="P130" s="1">
        <v>895220</v>
      </c>
      <c r="Q130" s="1">
        <v>245220</v>
      </c>
      <c r="R130" s="1">
        <v>245220</v>
      </c>
      <c r="T130" s="1">
        <v>3390707.543418067</v>
      </c>
      <c r="U130" s="1">
        <f t="shared" si="2"/>
        <v>2740707.543418067</v>
      </c>
      <c r="V130" s="1">
        <f t="shared" si="3"/>
        <v>2740707.543418067</v>
      </c>
    </row>
    <row r="131" spans="1:22" x14ac:dyDescent="0.2">
      <c r="A131" s="1">
        <v>2017</v>
      </c>
      <c r="B131" s="1" t="s">
        <v>299</v>
      </c>
      <c r="C131" s="1" t="s">
        <v>300</v>
      </c>
      <c r="D131" s="2">
        <v>42893</v>
      </c>
      <c r="E131" s="1" t="s">
        <v>209</v>
      </c>
      <c r="F131" s="1">
        <v>1070000</v>
      </c>
      <c r="G131" s="1">
        <v>758000</v>
      </c>
      <c r="H131" s="1">
        <v>-0.29158878500000002</v>
      </c>
      <c r="I131" s="1" t="s">
        <v>29</v>
      </c>
      <c r="J131" s="1">
        <v>5</v>
      </c>
      <c r="K131" s="1" t="s">
        <v>30</v>
      </c>
      <c r="L131" s="1">
        <v>2</v>
      </c>
      <c r="M131" s="1" t="s">
        <v>23</v>
      </c>
      <c r="N131" s="1" t="s">
        <v>196</v>
      </c>
      <c r="O131" s="1" t="s">
        <v>25</v>
      </c>
      <c r="P131" s="1">
        <v>789000</v>
      </c>
      <c r="Q131" s="1">
        <v>-281000</v>
      </c>
      <c r="R131" s="1">
        <v>281000</v>
      </c>
      <c r="T131" s="1">
        <v>3396320.5491837272</v>
      </c>
      <c r="U131" s="1">
        <f t="shared" ref="U131:U194" si="4">T131-F131</f>
        <v>2326320.5491837272</v>
      </c>
      <c r="V131" s="1">
        <f t="shared" ref="V131:V194" si="5">ABS(U131)</f>
        <v>2326320.5491837272</v>
      </c>
    </row>
    <row r="132" spans="1:22" x14ac:dyDescent="0.2">
      <c r="A132" s="1">
        <v>2017</v>
      </c>
      <c r="B132" s="1" t="s">
        <v>301</v>
      </c>
      <c r="C132" s="1" t="s">
        <v>302</v>
      </c>
      <c r="D132" s="2">
        <v>42892</v>
      </c>
      <c r="E132" s="1" t="s">
        <v>20</v>
      </c>
      <c r="F132" s="1">
        <v>771000</v>
      </c>
      <c r="G132" s="1">
        <v>946600</v>
      </c>
      <c r="H132" s="1">
        <v>0.22775616100000001</v>
      </c>
      <c r="I132" s="1" t="s">
        <v>29</v>
      </c>
      <c r="J132" s="1">
        <v>2</v>
      </c>
      <c r="K132" s="1" t="s">
        <v>30</v>
      </c>
      <c r="L132" s="1">
        <v>2</v>
      </c>
      <c r="M132" s="1" t="s">
        <v>31</v>
      </c>
      <c r="N132" s="1" t="s">
        <v>193</v>
      </c>
      <c r="O132" s="1" t="s">
        <v>32</v>
      </c>
      <c r="P132" s="1">
        <v>1151712</v>
      </c>
      <c r="Q132" s="1">
        <v>380712</v>
      </c>
      <c r="R132" s="1">
        <v>380712</v>
      </c>
      <c r="T132" s="1">
        <v>1794519.7331976478</v>
      </c>
      <c r="U132" s="1">
        <f t="shared" si="4"/>
        <v>1023519.7331976478</v>
      </c>
      <c r="V132" s="1">
        <f t="shared" si="5"/>
        <v>1023519.7331976478</v>
      </c>
    </row>
    <row r="133" spans="1:22" x14ac:dyDescent="0.2">
      <c r="A133" s="1">
        <v>2017</v>
      </c>
      <c r="B133" s="1" t="s">
        <v>303</v>
      </c>
      <c r="C133" s="1" t="s">
        <v>304</v>
      </c>
      <c r="D133" s="2">
        <v>42886</v>
      </c>
      <c r="E133" s="1" t="s">
        <v>20</v>
      </c>
      <c r="F133" s="1">
        <v>1140000</v>
      </c>
      <c r="G133" s="1">
        <v>904780</v>
      </c>
      <c r="H133" s="1">
        <v>-0.20633333300000001</v>
      </c>
      <c r="I133" s="1" t="s">
        <v>21</v>
      </c>
      <c r="J133" s="1">
        <v>9</v>
      </c>
      <c r="K133" s="1" t="s">
        <v>30</v>
      </c>
      <c r="L133" s="1">
        <v>2</v>
      </c>
      <c r="M133" s="1" t="s">
        <v>23</v>
      </c>
      <c r="N133" s="1" t="s">
        <v>196</v>
      </c>
      <c r="O133" s="1" t="s">
        <v>25</v>
      </c>
      <c r="P133" s="1">
        <v>942757</v>
      </c>
      <c r="Q133" s="1">
        <v>-197243</v>
      </c>
      <c r="R133" s="1">
        <v>197243</v>
      </c>
      <c r="T133" s="1">
        <v>29675852.315665677</v>
      </c>
      <c r="U133" s="1">
        <f t="shared" si="4"/>
        <v>28535852.315665677</v>
      </c>
      <c r="V133" s="1">
        <f t="shared" si="5"/>
        <v>28535852.315665677</v>
      </c>
    </row>
    <row r="134" spans="1:22" x14ac:dyDescent="0.2">
      <c r="A134" s="1">
        <v>2017</v>
      </c>
      <c r="B134" s="1" t="s">
        <v>305</v>
      </c>
      <c r="C134" s="1" t="s">
        <v>306</v>
      </c>
      <c r="D134" s="2">
        <v>42880</v>
      </c>
      <c r="E134" s="1" t="s">
        <v>20</v>
      </c>
      <c r="F134" s="1">
        <v>2850000</v>
      </c>
      <c r="G134" s="1">
        <v>1808548</v>
      </c>
      <c r="H134" s="1">
        <v>-0.36542175399999999</v>
      </c>
      <c r="I134" s="1" t="s">
        <v>29</v>
      </c>
      <c r="J134" s="1">
        <v>11</v>
      </c>
      <c r="K134" s="1" t="s">
        <v>22</v>
      </c>
      <c r="L134" s="1">
        <v>2</v>
      </c>
      <c r="M134" s="1" t="s">
        <v>23</v>
      </c>
      <c r="N134" s="1" t="s">
        <v>199</v>
      </c>
      <c r="O134" s="1" t="s">
        <v>25</v>
      </c>
      <c r="P134" s="1">
        <v>1922775</v>
      </c>
      <c r="Q134" s="1">
        <v>-927225</v>
      </c>
      <c r="R134" s="1">
        <v>927225</v>
      </c>
      <c r="T134" s="1">
        <v>3358612.311241081</v>
      </c>
      <c r="U134" s="1">
        <f t="shared" si="4"/>
        <v>508612.31124108098</v>
      </c>
      <c r="V134" s="1">
        <f t="shared" si="5"/>
        <v>508612.31124108098</v>
      </c>
    </row>
    <row r="135" spans="1:22" x14ac:dyDescent="0.2">
      <c r="A135" s="1">
        <v>2017</v>
      </c>
      <c r="B135" s="1" t="s">
        <v>307</v>
      </c>
      <c r="C135" s="1" t="s">
        <v>308</v>
      </c>
      <c r="D135" s="2">
        <v>42873</v>
      </c>
      <c r="E135" s="1" t="s">
        <v>182</v>
      </c>
      <c r="F135" s="1">
        <v>29400000</v>
      </c>
      <c r="G135" s="1">
        <v>40981000</v>
      </c>
      <c r="H135" s="1">
        <v>0.39391156500000002</v>
      </c>
      <c r="I135" s="1" t="s">
        <v>29</v>
      </c>
      <c r="J135" s="1">
        <v>2</v>
      </c>
      <c r="K135" s="1" t="s">
        <v>30</v>
      </c>
      <c r="L135" s="1">
        <v>2</v>
      </c>
      <c r="M135" s="1" t="s">
        <v>50</v>
      </c>
      <c r="N135" s="1" t="s">
        <v>206</v>
      </c>
      <c r="O135" s="1" t="s">
        <v>32</v>
      </c>
      <c r="P135" s="1">
        <v>45417000</v>
      </c>
      <c r="Q135" s="1">
        <v>16017000</v>
      </c>
      <c r="R135" s="1">
        <v>16017000</v>
      </c>
      <c r="T135" s="1">
        <v>3448968.5787740326</v>
      </c>
      <c r="U135" s="1">
        <f t="shared" si="4"/>
        <v>-25951031.421225969</v>
      </c>
      <c r="V135" s="1">
        <f t="shared" si="5"/>
        <v>25951031.421225969</v>
      </c>
    </row>
    <row r="136" spans="1:22" x14ac:dyDescent="0.2">
      <c r="A136" s="1">
        <v>2017</v>
      </c>
      <c r="B136" s="1" t="s">
        <v>309</v>
      </c>
      <c r="C136" s="1" t="s">
        <v>310</v>
      </c>
      <c r="D136" s="2">
        <v>42872</v>
      </c>
      <c r="E136" s="1" t="s">
        <v>20</v>
      </c>
      <c r="F136" s="1">
        <v>5000000</v>
      </c>
      <c r="G136" s="1">
        <v>5210665</v>
      </c>
      <c r="H136" s="1">
        <v>4.2132999999999997E-2</v>
      </c>
      <c r="I136" s="1" t="s">
        <v>21</v>
      </c>
      <c r="J136" s="1">
        <v>9</v>
      </c>
      <c r="K136" s="1" t="s">
        <v>38</v>
      </c>
      <c r="L136" s="1">
        <v>2</v>
      </c>
      <c r="M136" s="1" t="s">
        <v>41</v>
      </c>
      <c r="N136" s="1" t="s">
        <v>196</v>
      </c>
      <c r="O136" s="1" t="s">
        <v>25</v>
      </c>
      <c r="P136" s="1">
        <v>6078068</v>
      </c>
      <c r="Q136" s="1">
        <v>1078068</v>
      </c>
      <c r="R136" s="1">
        <v>1078068</v>
      </c>
      <c r="T136" s="1">
        <v>27399540.548478402</v>
      </c>
      <c r="U136" s="1">
        <f t="shared" si="4"/>
        <v>22399540.548478402</v>
      </c>
      <c r="V136" s="1">
        <f t="shared" si="5"/>
        <v>22399540.548478402</v>
      </c>
    </row>
    <row r="137" spans="1:22" x14ac:dyDescent="0.2">
      <c r="A137" s="1">
        <v>2017</v>
      </c>
      <c r="B137" s="1" t="s">
        <v>311</v>
      </c>
      <c r="C137" s="1" t="s">
        <v>312</v>
      </c>
      <c r="D137" s="2">
        <v>42871</v>
      </c>
      <c r="E137" s="1" t="s">
        <v>20</v>
      </c>
      <c r="F137" s="1">
        <v>9000000</v>
      </c>
      <c r="G137" s="1">
        <v>10805265</v>
      </c>
      <c r="H137" s="1">
        <v>0.20058500000000001</v>
      </c>
      <c r="I137" s="1" t="s">
        <v>29</v>
      </c>
      <c r="J137" s="1">
        <v>2</v>
      </c>
      <c r="K137" s="1" t="s">
        <v>30</v>
      </c>
      <c r="L137" s="1">
        <v>2</v>
      </c>
      <c r="M137" s="1" t="s">
        <v>41</v>
      </c>
      <c r="N137" s="1" t="s">
        <v>196</v>
      </c>
      <c r="O137" s="1" t="s">
        <v>25</v>
      </c>
      <c r="P137" s="1">
        <v>15298075</v>
      </c>
      <c r="Q137" s="1">
        <v>6298075</v>
      </c>
      <c r="R137" s="1">
        <v>6298075</v>
      </c>
      <c r="T137" s="1">
        <v>797767.40139630635</v>
      </c>
      <c r="U137" s="1">
        <f t="shared" si="4"/>
        <v>-8202232.5986036938</v>
      </c>
      <c r="V137" s="1">
        <f t="shared" si="5"/>
        <v>8202232.5986036938</v>
      </c>
    </row>
    <row r="138" spans="1:22" x14ac:dyDescent="0.2">
      <c r="A138" s="1">
        <v>2017</v>
      </c>
      <c r="B138" s="1" t="s">
        <v>313</v>
      </c>
      <c r="C138" s="1" t="s">
        <v>314</v>
      </c>
      <c r="D138" s="2">
        <v>42851</v>
      </c>
      <c r="E138" s="1" t="s">
        <v>53</v>
      </c>
      <c r="F138" s="1">
        <v>3589000</v>
      </c>
      <c r="G138" s="1">
        <v>3875045</v>
      </c>
      <c r="H138" s="1">
        <v>7.9700473999999993E-2</v>
      </c>
      <c r="I138" s="1" t="s">
        <v>21</v>
      </c>
      <c r="J138" s="1">
        <v>3</v>
      </c>
      <c r="K138" s="1" t="s">
        <v>22</v>
      </c>
      <c r="L138" s="1">
        <v>2</v>
      </c>
      <c r="M138" s="1" t="s">
        <v>31</v>
      </c>
      <c r="N138" s="1" t="s">
        <v>196</v>
      </c>
      <c r="O138" s="1" t="s">
        <v>25</v>
      </c>
      <c r="P138" s="1">
        <v>4090800</v>
      </c>
      <c r="Q138" s="1">
        <v>501800</v>
      </c>
      <c r="R138" s="1">
        <v>501800</v>
      </c>
      <c r="T138" s="1">
        <v>3350289.7226462304</v>
      </c>
      <c r="U138" s="1">
        <f t="shared" si="4"/>
        <v>-238710.27735376963</v>
      </c>
      <c r="V138" s="1">
        <f t="shared" si="5"/>
        <v>238710.27735376963</v>
      </c>
    </row>
    <row r="139" spans="1:22" x14ac:dyDescent="0.2">
      <c r="A139" s="1">
        <v>2017</v>
      </c>
      <c r="B139" s="1" t="s">
        <v>315</v>
      </c>
      <c r="C139" s="1" t="s">
        <v>316</v>
      </c>
      <c r="D139" s="2">
        <v>42846</v>
      </c>
      <c r="E139" s="1" t="s">
        <v>20</v>
      </c>
      <c r="F139" s="1">
        <v>2060000</v>
      </c>
      <c r="G139" s="1">
        <v>2614625</v>
      </c>
      <c r="H139" s="1">
        <v>0.26923543700000002</v>
      </c>
      <c r="I139" s="1" t="s">
        <v>29</v>
      </c>
      <c r="J139" s="1">
        <v>5</v>
      </c>
      <c r="K139" s="1" t="s">
        <v>38</v>
      </c>
      <c r="L139" s="1">
        <v>2</v>
      </c>
      <c r="M139" s="1" t="s">
        <v>31</v>
      </c>
      <c r="N139" s="1" t="s">
        <v>196</v>
      </c>
      <c r="O139" s="1" t="s">
        <v>35</v>
      </c>
      <c r="P139" s="1">
        <v>2847400</v>
      </c>
      <c r="Q139" s="1">
        <v>787400</v>
      </c>
      <c r="R139" s="1">
        <v>787400</v>
      </c>
      <c r="T139" s="1">
        <v>7266884.9535566177</v>
      </c>
      <c r="U139" s="1">
        <f t="shared" si="4"/>
        <v>5206884.9535566177</v>
      </c>
      <c r="V139" s="1">
        <f t="shared" si="5"/>
        <v>5206884.9535566177</v>
      </c>
    </row>
    <row r="140" spans="1:22" x14ac:dyDescent="0.2">
      <c r="A140" s="1">
        <v>2017</v>
      </c>
      <c r="B140" s="1" t="s">
        <v>317</v>
      </c>
      <c r="C140" s="1" t="s">
        <v>318</v>
      </c>
      <c r="D140" s="2">
        <v>42845</v>
      </c>
      <c r="E140" s="1" t="s">
        <v>209</v>
      </c>
      <c r="F140" s="1">
        <v>2625000</v>
      </c>
      <c r="G140" s="1">
        <v>2472675</v>
      </c>
      <c r="H140" s="1">
        <v>-5.8028571000000001E-2</v>
      </c>
      <c r="I140" s="1" t="s">
        <v>21</v>
      </c>
      <c r="J140" s="1">
        <v>6</v>
      </c>
      <c r="K140" s="1" t="s">
        <v>30</v>
      </c>
      <c r="L140" s="1">
        <v>2</v>
      </c>
      <c r="M140" s="1" t="s">
        <v>41</v>
      </c>
      <c r="N140" s="1" t="s">
        <v>199</v>
      </c>
      <c r="O140" s="1" t="s">
        <v>35</v>
      </c>
      <c r="P140" s="1">
        <v>2533850</v>
      </c>
      <c r="Q140" s="1">
        <v>-91150</v>
      </c>
      <c r="R140" s="1">
        <v>91150</v>
      </c>
      <c r="T140" s="1">
        <v>1882173.5413162103</v>
      </c>
      <c r="U140" s="1">
        <f t="shared" si="4"/>
        <v>-742826.45868378971</v>
      </c>
      <c r="V140" s="1">
        <f t="shared" si="5"/>
        <v>742826.45868378971</v>
      </c>
    </row>
    <row r="141" spans="1:22" x14ac:dyDescent="0.2">
      <c r="A141" s="1">
        <v>2017</v>
      </c>
      <c r="B141" s="1" t="s">
        <v>319</v>
      </c>
      <c r="C141" s="1" t="s">
        <v>320</v>
      </c>
      <c r="D141" s="2">
        <v>42845</v>
      </c>
      <c r="E141" s="1" t="s">
        <v>20</v>
      </c>
      <c r="F141" s="1">
        <v>1520000</v>
      </c>
      <c r="G141" s="1">
        <v>994200</v>
      </c>
      <c r="H141" s="1">
        <v>-0.34592105299999998</v>
      </c>
      <c r="I141" s="1" t="s">
        <v>21</v>
      </c>
      <c r="J141" s="1">
        <v>4</v>
      </c>
      <c r="K141" s="1" t="s">
        <v>30</v>
      </c>
      <c r="L141" s="1">
        <v>2</v>
      </c>
      <c r="M141" s="1" t="s">
        <v>41</v>
      </c>
      <c r="N141" s="1" t="s">
        <v>224</v>
      </c>
      <c r="O141" s="1" t="s">
        <v>25</v>
      </c>
      <c r="P141" s="1">
        <v>1248000</v>
      </c>
      <c r="Q141" s="1">
        <v>-272000</v>
      </c>
      <c r="R141" s="1">
        <v>272000</v>
      </c>
      <c r="T141" s="1">
        <v>34305788.417683683</v>
      </c>
      <c r="U141" s="1">
        <f t="shared" si="4"/>
        <v>32785788.417683683</v>
      </c>
      <c r="V141" s="1">
        <f t="shared" si="5"/>
        <v>32785788.417683683</v>
      </c>
    </row>
    <row r="142" spans="1:22" x14ac:dyDescent="0.2">
      <c r="A142" s="1">
        <v>2017</v>
      </c>
      <c r="B142" s="1" t="s">
        <v>321</v>
      </c>
      <c r="C142" s="1" t="s">
        <v>243</v>
      </c>
      <c r="D142" s="2">
        <v>42845</v>
      </c>
      <c r="E142" s="1" t="s">
        <v>53</v>
      </c>
      <c r="F142" s="1">
        <v>12630000</v>
      </c>
      <c r="G142" s="1">
        <v>10849023</v>
      </c>
      <c r="H142" s="1">
        <v>-0.14101163899999999</v>
      </c>
      <c r="I142" s="1" t="s">
        <v>21</v>
      </c>
      <c r="J142" s="1">
        <v>2</v>
      </c>
      <c r="K142" s="1" t="s">
        <v>30</v>
      </c>
      <c r="L142" s="1">
        <v>2</v>
      </c>
      <c r="M142" s="1" t="s">
        <v>23</v>
      </c>
      <c r="N142" s="1" t="s">
        <v>229</v>
      </c>
      <c r="O142" s="1" t="s">
        <v>25</v>
      </c>
      <c r="P142" s="1">
        <v>16000000</v>
      </c>
      <c r="Q142" s="1">
        <v>3370000</v>
      </c>
      <c r="R142" s="1">
        <v>3370000</v>
      </c>
      <c r="T142" s="1">
        <v>1776578.168101962</v>
      </c>
      <c r="U142" s="1">
        <f t="shared" si="4"/>
        <v>-10853421.831898037</v>
      </c>
      <c r="V142" s="1">
        <f t="shared" si="5"/>
        <v>10853421.831898037</v>
      </c>
    </row>
    <row r="143" spans="1:22" x14ac:dyDescent="0.2">
      <c r="A143" s="1">
        <v>2017</v>
      </c>
      <c r="B143" s="1" t="s">
        <v>322</v>
      </c>
      <c r="C143" s="1" t="s">
        <v>323</v>
      </c>
      <c r="D143" s="2">
        <v>42844</v>
      </c>
      <c r="E143" s="1" t="s">
        <v>53</v>
      </c>
      <c r="F143" s="1">
        <v>30360000</v>
      </c>
      <c r="G143" s="1">
        <v>32920674</v>
      </c>
      <c r="H143" s="1">
        <v>8.4343676000000006E-2</v>
      </c>
      <c r="I143" s="1" t="s">
        <v>21</v>
      </c>
      <c r="J143" s="1">
        <v>3</v>
      </c>
      <c r="K143" s="1" t="s">
        <v>30</v>
      </c>
      <c r="L143" s="1">
        <v>2</v>
      </c>
      <c r="M143" s="1" t="s">
        <v>50</v>
      </c>
      <c r="N143" s="1" t="s">
        <v>206</v>
      </c>
      <c r="O143" s="1" t="s">
        <v>32</v>
      </c>
      <c r="P143" s="1">
        <v>43958640</v>
      </c>
      <c r="Q143" s="1">
        <v>13598640</v>
      </c>
      <c r="R143" s="1">
        <v>13598640</v>
      </c>
      <c r="T143" s="1">
        <v>6792748.0850723907</v>
      </c>
      <c r="U143" s="1">
        <f t="shared" si="4"/>
        <v>-23567251.914927609</v>
      </c>
      <c r="V143" s="1">
        <f t="shared" si="5"/>
        <v>23567251.914927609</v>
      </c>
    </row>
    <row r="144" spans="1:22" x14ac:dyDescent="0.2">
      <c r="A144" s="1">
        <v>2017</v>
      </c>
      <c r="B144" s="1" t="s">
        <v>324</v>
      </c>
      <c r="C144" s="1" t="s">
        <v>243</v>
      </c>
      <c r="D144" s="2">
        <v>42844</v>
      </c>
      <c r="E144" s="1" t="s">
        <v>53</v>
      </c>
      <c r="F144" s="1">
        <v>18870000</v>
      </c>
      <c r="G144" s="1">
        <v>19910000</v>
      </c>
      <c r="H144" s="1">
        <v>5.5113937000000002E-2</v>
      </c>
      <c r="I144" s="1" t="s">
        <v>21</v>
      </c>
      <c r="J144" s="1">
        <v>3</v>
      </c>
      <c r="K144" s="1" t="s">
        <v>30</v>
      </c>
      <c r="L144" s="1">
        <v>2</v>
      </c>
      <c r="M144" s="1" t="s">
        <v>23</v>
      </c>
      <c r="N144" s="1" t="s">
        <v>229</v>
      </c>
      <c r="O144" s="1" t="s">
        <v>25</v>
      </c>
      <c r="P144" s="1">
        <v>20782135</v>
      </c>
      <c r="Q144" s="1">
        <v>1912135</v>
      </c>
      <c r="R144" s="1">
        <v>1912135</v>
      </c>
      <c r="T144" s="1">
        <v>797602.47607466613</v>
      </c>
      <c r="U144" s="1">
        <f t="shared" si="4"/>
        <v>-18072397.523925334</v>
      </c>
      <c r="V144" s="1">
        <f t="shared" si="5"/>
        <v>18072397.523925334</v>
      </c>
    </row>
    <row r="145" spans="1:22" x14ac:dyDescent="0.2">
      <c r="A145" s="1">
        <v>2017</v>
      </c>
      <c r="B145" s="1" t="s">
        <v>325</v>
      </c>
      <c r="C145" s="1" t="s">
        <v>326</v>
      </c>
      <c r="D145" s="2">
        <v>42831</v>
      </c>
      <c r="E145" s="1" t="s">
        <v>20</v>
      </c>
      <c r="F145" s="1">
        <v>1655000</v>
      </c>
      <c r="G145" s="1">
        <v>1398667</v>
      </c>
      <c r="H145" s="1">
        <v>-0.154883988</v>
      </c>
      <c r="I145" s="1" t="s">
        <v>21</v>
      </c>
      <c r="J145" s="1">
        <v>3</v>
      </c>
      <c r="K145" s="1" t="s">
        <v>22</v>
      </c>
      <c r="L145" s="1">
        <v>2</v>
      </c>
      <c r="M145" s="1" t="s">
        <v>41</v>
      </c>
      <c r="N145" s="1" t="s">
        <v>199</v>
      </c>
      <c r="O145" s="1" t="s">
        <v>25</v>
      </c>
      <c r="P145" s="1">
        <v>1551460</v>
      </c>
      <c r="Q145" s="1">
        <v>-103540</v>
      </c>
      <c r="R145" s="1">
        <v>103540</v>
      </c>
      <c r="T145" s="1">
        <v>7000805.8905220954</v>
      </c>
      <c r="U145" s="1">
        <f t="shared" si="4"/>
        <v>5345805.8905220954</v>
      </c>
      <c r="V145" s="1">
        <f t="shared" si="5"/>
        <v>5345805.8905220954</v>
      </c>
    </row>
    <row r="146" spans="1:22" x14ac:dyDescent="0.2">
      <c r="A146" s="1">
        <v>2017</v>
      </c>
      <c r="B146" s="1" t="s">
        <v>327</v>
      </c>
      <c r="C146" s="1" t="s">
        <v>328</v>
      </c>
      <c r="D146" s="2">
        <v>42823</v>
      </c>
      <c r="E146" s="1" t="s">
        <v>20</v>
      </c>
      <c r="F146" s="1">
        <v>3700000</v>
      </c>
      <c r="G146" s="1">
        <v>2490000</v>
      </c>
      <c r="H146" s="1">
        <v>-0.32702702700000003</v>
      </c>
      <c r="I146" s="1" t="s">
        <v>21</v>
      </c>
      <c r="J146" s="1">
        <v>7</v>
      </c>
      <c r="K146" s="1" t="s">
        <v>22</v>
      </c>
      <c r="L146" s="1">
        <v>1</v>
      </c>
      <c r="M146" s="1" t="s">
        <v>31</v>
      </c>
      <c r="N146" s="1" t="s">
        <v>229</v>
      </c>
      <c r="O146" s="1" t="s">
        <v>32</v>
      </c>
      <c r="P146" s="1">
        <v>3185420</v>
      </c>
      <c r="Q146" s="1">
        <v>-514580</v>
      </c>
      <c r="R146" s="1">
        <v>514580</v>
      </c>
      <c r="T146" s="1">
        <v>124201474.95924021</v>
      </c>
      <c r="U146" s="1">
        <f t="shared" si="4"/>
        <v>120501474.95924021</v>
      </c>
      <c r="V146" s="1">
        <f t="shared" si="5"/>
        <v>120501474.95924021</v>
      </c>
    </row>
    <row r="147" spans="1:22" x14ac:dyDescent="0.2">
      <c r="A147" s="1">
        <v>2017</v>
      </c>
      <c r="B147" s="1" t="s">
        <v>329</v>
      </c>
      <c r="C147" s="1" t="s">
        <v>330</v>
      </c>
      <c r="D147" s="2">
        <v>42815</v>
      </c>
      <c r="E147" s="1" t="s">
        <v>53</v>
      </c>
      <c r="F147" s="1">
        <v>3750000</v>
      </c>
      <c r="G147" s="1">
        <v>2468147</v>
      </c>
      <c r="H147" s="1">
        <v>-0.341827467</v>
      </c>
      <c r="I147" s="1" t="s">
        <v>29</v>
      </c>
      <c r="J147" s="1">
        <v>3</v>
      </c>
      <c r="K147" s="1" t="s">
        <v>22</v>
      </c>
      <c r="L147" s="1">
        <v>1</v>
      </c>
      <c r="M147" s="1" t="s">
        <v>23</v>
      </c>
      <c r="N147" s="1" t="s">
        <v>199</v>
      </c>
      <c r="O147" s="1" t="s">
        <v>35</v>
      </c>
      <c r="P147" s="1">
        <v>2475475</v>
      </c>
      <c r="Q147" s="1">
        <v>-1274525</v>
      </c>
      <c r="R147" s="1">
        <v>1274525</v>
      </c>
      <c r="T147" s="1">
        <v>29675852.315665677</v>
      </c>
      <c r="U147" s="1">
        <f t="shared" si="4"/>
        <v>25925852.315665677</v>
      </c>
      <c r="V147" s="1">
        <f t="shared" si="5"/>
        <v>25925852.315665677</v>
      </c>
    </row>
    <row r="148" spans="1:22" x14ac:dyDescent="0.2">
      <c r="A148" s="1">
        <v>2017</v>
      </c>
      <c r="B148" s="1" t="s">
        <v>331</v>
      </c>
      <c r="C148" s="1" t="s">
        <v>332</v>
      </c>
      <c r="D148" s="2">
        <v>42810</v>
      </c>
      <c r="E148" s="1" t="s">
        <v>209</v>
      </c>
      <c r="F148" s="1">
        <v>1425000</v>
      </c>
      <c r="G148" s="1">
        <v>1087425</v>
      </c>
      <c r="H148" s="1">
        <v>-0.23689473699999999</v>
      </c>
      <c r="I148" s="1" t="s">
        <v>21</v>
      </c>
      <c r="J148" s="1">
        <v>6</v>
      </c>
      <c r="K148" s="1" t="s">
        <v>22</v>
      </c>
      <c r="L148" s="1">
        <v>1</v>
      </c>
      <c r="M148" s="1" t="s">
        <v>41</v>
      </c>
      <c r="N148" s="1" t="s">
        <v>199</v>
      </c>
      <c r="O148" s="1" t="s">
        <v>35</v>
      </c>
      <c r="P148" s="1">
        <v>1668410</v>
      </c>
      <c r="Q148" s="1">
        <v>243410</v>
      </c>
      <c r="R148" s="1">
        <v>243410</v>
      </c>
      <c r="T148" s="1">
        <v>30053854.440938037</v>
      </c>
      <c r="U148" s="1">
        <f t="shared" si="4"/>
        <v>28628854.440938037</v>
      </c>
      <c r="V148" s="1">
        <f t="shared" si="5"/>
        <v>28628854.440938037</v>
      </c>
    </row>
    <row r="149" spans="1:22" x14ac:dyDescent="0.2">
      <c r="A149" s="1">
        <v>2017</v>
      </c>
      <c r="B149" s="1" t="s">
        <v>333</v>
      </c>
      <c r="C149" s="1" t="s">
        <v>334</v>
      </c>
      <c r="D149" s="2">
        <v>42789</v>
      </c>
      <c r="E149" s="1" t="s">
        <v>209</v>
      </c>
      <c r="F149" s="1">
        <v>240000</v>
      </c>
      <c r="G149" s="1">
        <v>97300</v>
      </c>
      <c r="H149" s="1">
        <v>-0.59458333299999999</v>
      </c>
      <c r="I149" s="1" t="s">
        <v>29</v>
      </c>
      <c r="J149" s="1">
        <v>6</v>
      </c>
      <c r="K149" s="1" t="s">
        <v>30</v>
      </c>
      <c r="L149" s="1">
        <v>1</v>
      </c>
      <c r="M149" s="1" t="s">
        <v>31</v>
      </c>
      <c r="N149" s="1" t="s">
        <v>229</v>
      </c>
      <c r="O149" s="1" t="s">
        <v>25</v>
      </c>
      <c r="P149" s="1">
        <v>142000</v>
      </c>
      <c r="Q149" s="1">
        <v>-98000</v>
      </c>
      <c r="R149" s="1">
        <v>98000</v>
      </c>
      <c r="T149" s="1">
        <v>1884821.6137254473</v>
      </c>
      <c r="U149" s="1">
        <f t="shared" si="4"/>
        <v>1644821.6137254473</v>
      </c>
      <c r="V149" s="1">
        <f t="shared" si="5"/>
        <v>1644821.6137254473</v>
      </c>
    </row>
    <row r="150" spans="1:22" x14ac:dyDescent="0.2">
      <c r="A150" s="1">
        <v>2017</v>
      </c>
      <c r="B150" s="1" t="s">
        <v>335</v>
      </c>
      <c r="C150" s="1" t="s">
        <v>336</v>
      </c>
      <c r="D150" s="2">
        <v>42789</v>
      </c>
      <c r="E150" s="1" t="s">
        <v>53</v>
      </c>
      <c r="F150" s="1">
        <v>479900000</v>
      </c>
      <c r="G150" s="1">
        <v>451841280</v>
      </c>
      <c r="H150" s="1">
        <v>-5.8467847000000003E-2</v>
      </c>
      <c r="I150" s="1" t="s">
        <v>21</v>
      </c>
      <c r="J150" s="1">
        <v>5</v>
      </c>
      <c r="K150" s="1" t="s">
        <v>38</v>
      </c>
      <c r="L150" s="1">
        <v>1</v>
      </c>
      <c r="M150" s="1" t="s">
        <v>31</v>
      </c>
      <c r="N150" s="1" t="s">
        <v>196</v>
      </c>
      <c r="O150" s="1" t="s">
        <v>25</v>
      </c>
      <c r="P150" s="1">
        <v>479645000</v>
      </c>
      <c r="Q150" s="1">
        <v>-255000</v>
      </c>
      <c r="R150" s="1">
        <v>255000</v>
      </c>
      <c r="T150" s="1">
        <v>799325.97788043122</v>
      </c>
      <c r="U150" s="1">
        <f t="shared" si="4"/>
        <v>-479100674.02211958</v>
      </c>
      <c r="V150" s="1">
        <f t="shared" si="5"/>
        <v>479100674.02211958</v>
      </c>
    </row>
    <row r="151" spans="1:22" x14ac:dyDescent="0.2">
      <c r="A151" s="1">
        <v>2017</v>
      </c>
      <c r="B151" s="1" t="s">
        <v>337</v>
      </c>
      <c r="C151" s="1" t="s">
        <v>338</v>
      </c>
      <c r="D151" s="2">
        <v>42787</v>
      </c>
      <c r="E151" s="1" t="s">
        <v>53</v>
      </c>
      <c r="F151" s="1">
        <v>10393000</v>
      </c>
      <c r="G151" s="1">
        <v>7903950</v>
      </c>
      <c r="H151" s="1">
        <v>-0.23949292799999999</v>
      </c>
      <c r="I151" s="1" t="s">
        <v>29</v>
      </c>
      <c r="J151" s="1">
        <v>3</v>
      </c>
      <c r="K151" s="1" t="s">
        <v>22</v>
      </c>
      <c r="L151" s="1">
        <v>1</v>
      </c>
      <c r="M151" s="1" t="s">
        <v>23</v>
      </c>
      <c r="N151" s="1" t="s">
        <v>199</v>
      </c>
      <c r="O151" s="1" t="s">
        <v>35</v>
      </c>
      <c r="P151" s="1">
        <v>9176000</v>
      </c>
      <c r="Q151" s="1">
        <v>-1217000</v>
      </c>
      <c r="R151" s="1">
        <v>1217000</v>
      </c>
      <c r="T151" s="1">
        <v>7121686.6101262206</v>
      </c>
      <c r="U151" s="1">
        <f t="shared" si="4"/>
        <v>-3271313.3898737794</v>
      </c>
      <c r="V151" s="1">
        <f t="shared" si="5"/>
        <v>3271313.3898737794</v>
      </c>
    </row>
    <row r="152" spans="1:22" x14ac:dyDescent="0.2">
      <c r="A152" s="1">
        <v>2017</v>
      </c>
      <c r="B152" s="1" t="s">
        <v>339</v>
      </c>
      <c r="C152" s="1" t="s">
        <v>340</v>
      </c>
      <c r="D152" s="2">
        <v>42780</v>
      </c>
      <c r="E152" s="1" t="s">
        <v>20</v>
      </c>
      <c r="F152" s="1">
        <v>2580000</v>
      </c>
      <c r="G152" s="1">
        <v>1386000</v>
      </c>
      <c r="H152" s="1">
        <v>-0.462790698</v>
      </c>
      <c r="I152" s="1" t="s">
        <v>21</v>
      </c>
      <c r="J152" s="1">
        <v>16</v>
      </c>
      <c r="K152" s="1" t="s">
        <v>30</v>
      </c>
      <c r="L152" s="1">
        <v>1</v>
      </c>
      <c r="M152" s="1" t="s">
        <v>23</v>
      </c>
      <c r="N152" s="1" t="s">
        <v>199</v>
      </c>
      <c r="O152" s="1" t="s">
        <v>25</v>
      </c>
      <c r="P152" s="1">
        <v>1707400</v>
      </c>
      <c r="Q152" s="1">
        <v>-872600</v>
      </c>
      <c r="R152" s="1">
        <v>872600</v>
      </c>
      <c r="T152" s="1">
        <v>30328508.320434023</v>
      </c>
      <c r="U152" s="1">
        <f t="shared" si="4"/>
        <v>27748508.320434023</v>
      </c>
      <c r="V152" s="1">
        <f t="shared" si="5"/>
        <v>27748508.320434023</v>
      </c>
    </row>
    <row r="153" spans="1:22" x14ac:dyDescent="0.2">
      <c r="A153" s="1">
        <v>2017</v>
      </c>
      <c r="B153" s="1" t="s">
        <v>341</v>
      </c>
      <c r="C153" s="1" t="s">
        <v>342</v>
      </c>
      <c r="D153" s="2">
        <v>42774</v>
      </c>
      <c r="E153" s="1" t="s">
        <v>20</v>
      </c>
      <c r="F153" s="1">
        <v>970000</v>
      </c>
      <c r="G153" s="1">
        <v>756482</v>
      </c>
      <c r="H153" s="1">
        <v>-0.220121649</v>
      </c>
      <c r="I153" s="1" t="s">
        <v>21</v>
      </c>
      <c r="J153" s="1">
        <v>9</v>
      </c>
      <c r="K153" s="1" t="s">
        <v>30</v>
      </c>
      <c r="L153" s="1">
        <v>1</v>
      </c>
      <c r="M153" s="1" t="s">
        <v>23</v>
      </c>
      <c r="N153" s="1" t="s">
        <v>196</v>
      </c>
      <c r="O153" s="1" t="s">
        <v>25</v>
      </c>
      <c r="P153" s="1">
        <v>792963</v>
      </c>
      <c r="Q153" s="1">
        <v>-177037</v>
      </c>
      <c r="R153" s="1">
        <v>177037</v>
      </c>
      <c r="T153" s="1">
        <v>844499.97773316037</v>
      </c>
      <c r="U153" s="1">
        <f t="shared" si="4"/>
        <v>-125500.02226683963</v>
      </c>
      <c r="V153" s="1">
        <f t="shared" si="5"/>
        <v>125500.02226683963</v>
      </c>
    </row>
    <row r="154" spans="1:22" x14ac:dyDescent="0.2">
      <c r="A154" s="1">
        <v>2017</v>
      </c>
      <c r="B154" s="1" t="s">
        <v>343</v>
      </c>
      <c r="C154" s="1" t="s">
        <v>52</v>
      </c>
      <c r="D154" s="2">
        <v>42773</v>
      </c>
      <c r="E154" s="1" t="s">
        <v>53</v>
      </c>
      <c r="F154" s="1">
        <v>1965000</v>
      </c>
      <c r="G154" s="1">
        <v>1450000</v>
      </c>
      <c r="H154" s="1">
        <v>-0.26208651399999999</v>
      </c>
      <c r="I154" s="1" t="s">
        <v>21</v>
      </c>
      <c r="J154" s="1">
        <v>6</v>
      </c>
      <c r="K154" s="1" t="s">
        <v>38</v>
      </c>
      <c r="L154" s="1">
        <v>1</v>
      </c>
      <c r="M154" s="1" t="s">
        <v>31</v>
      </c>
      <c r="N154" s="1" t="s">
        <v>199</v>
      </c>
      <c r="O154" s="1" t="s">
        <v>35</v>
      </c>
      <c r="P154" s="1">
        <v>2280000</v>
      </c>
      <c r="Q154" s="1">
        <v>315000</v>
      </c>
      <c r="R154" s="1">
        <v>315000</v>
      </c>
      <c r="T154" s="1">
        <v>3357223.7787997546</v>
      </c>
      <c r="U154" s="1">
        <f t="shared" si="4"/>
        <v>1392223.7787997546</v>
      </c>
      <c r="V154" s="1">
        <f t="shared" si="5"/>
        <v>1392223.7787997546</v>
      </c>
    </row>
    <row r="155" spans="1:22" x14ac:dyDescent="0.2">
      <c r="A155" s="1">
        <v>2017</v>
      </c>
      <c r="B155" s="1" t="s">
        <v>344</v>
      </c>
      <c r="C155" s="1" t="s">
        <v>345</v>
      </c>
      <c r="D155" s="2">
        <v>42768</v>
      </c>
      <c r="E155" s="1" t="s">
        <v>20</v>
      </c>
      <c r="F155" s="1">
        <v>4800000</v>
      </c>
      <c r="G155" s="1">
        <v>3901193</v>
      </c>
      <c r="H155" s="1">
        <v>-0.18725145800000001</v>
      </c>
      <c r="I155" s="1" t="s">
        <v>21</v>
      </c>
      <c r="J155" s="1">
        <v>14</v>
      </c>
      <c r="K155" s="1" t="s">
        <v>22</v>
      </c>
      <c r="L155" s="1">
        <v>1</v>
      </c>
      <c r="M155" s="1" t="s">
        <v>23</v>
      </c>
      <c r="N155" s="1" t="s">
        <v>206</v>
      </c>
      <c r="O155" s="1" t="s">
        <v>32</v>
      </c>
      <c r="P155" s="1">
        <v>3980000</v>
      </c>
      <c r="Q155" s="1">
        <v>-820000</v>
      </c>
      <c r="R155" s="1">
        <v>820000</v>
      </c>
      <c r="T155" s="1">
        <v>7529958.8295787023</v>
      </c>
      <c r="U155" s="1">
        <f t="shared" si="4"/>
        <v>2729958.8295787023</v>
      </c>
      <c r="V155" s="1">
        <f t="shared" si="5"/>
        <v>2729958.8295787023</v>
      </c>
    </row>
    <row r="156" spans="1:22" x14ac:dyDescent="0.2">
      <c r="A156" s="1">
        <v>2017</v>
      </c>
      <c r="B156" s="1" t="s">
        <v>346</v>
      </c>
      <c r="C156" s="1" t="s">
        <v>347</v>
      </c>
      <c r="D156" s="2">
        <v>42765</v>
      </c>
      <c r="E156" s="1" t="s">
        <v>182</v>
      </c>
      <c r="F156" s="1">
        <v>6500000</v>
      </c>
      <c r="G156" s="1">
        <v>5987000</v>
      </c>
      <c r="H156" s="1">
        <v>-7.8923076999999994E-2</v>
      </c>
      <c r="I156" s="1" t="s">
        <v>21</v>
      </c>
      <c r="J156" s="1">
        <v>5</v>
      </c>
      <c r="K156" s="1" t="s">
        <v>22</v>
      </c>
      <c r="L156" s="1">
        <v>1</v>
      </c>
      <c r="M156" s="1" t="s">
        <v>23</v>
      </c>
      <c r="N156" s="1" t="s">
        <v>199</v>
      </c>
      <c r="O156" s="1" t="s">
        <v>25</v>
      </c>
      <c r="P156" s="1">
        <v>6682950</v>
      </c>
      <c r="Q156" s="1">
        <v>182950</v>
      </c>
      <c r="R156" s="1">
        <v>182950</v>
      </c>
      <c r="T156" s="1">
        <v>796317.22817872243</v>
      </c>
      <c r="U156" s="1">
        <f t="shared" si="4"/>
        <v>-5703682.7718212772</v>
      </c>
      <c r="V156" s="1">
        <f t="shared" si="5"/>
        <v>5703682.7718212772</v>
      </c>
    </row>
    <row r="157" spans="1:22" x14ac:dyDescent="0.2">
      <c r="A157" s="1">
        <v>2017</v>
      </c>
      <c r="B157" s="1" t="s">
        <v>348</v>
      </c>
      <c r="C157" s="1" t="s">
        <v>349</v>
      </c>
      <c r="D157" s="2">
        <v>42761</v>
      </c>
      <c r="E157" s="1" t="s">
        <v>20</v>
      </c>
      <c r="F157" s="1">
        <v>5100000</v>
      </c>
      <c r="G157" s="1">
        <v>4640176</v>
      </c>
      <c r="H157" s="1">
        <v>-9.0161568999999997E-2</v>
      </c>
      <c r="I157" s="1" t="s">
        <v>21</v>
      </c>
      <c r="J157" s="1">
        <v>7</v>
      </c>
      <c r="K157" s="1" t="s">
        <v>22</v>
      </c>
      <c r="L157" s="1">
        <v>1</v>
      </c>
      <c r="M157" s="1" t="s">
        <v>23</v>
      </c>
      <c r="N157" s="1" t="s">
        <v>229</v>
      </c>
      <c r="O157" s="1" t="s">
        <v>25</v>
      </c>
      <c r="P157" s="1">
        <v>4702400</v>
      </c>
      <c r="Q157" s="1">
        <v>-397600</v>
      </c>
      <c r="R157" s="1">
        <v>397600</v>
      </c>
      <c r="T157" s="1">
        <v>843641.36005984049</v>
      </c>
      <c r="U157" s="1">
        <f t="shared" si="4"/>
        <v>-4256358.6399401594</v>
      </c>
      <c r="V157" s="1">
        <f t="shared" si="5"/>
        <v>4256358.6399401594</v>
      </c>
    </row>
    <row r="158" spans="1:22" x14ac:dyDescent="0.2">
      <c r="A158" s="1">
        <v>2017</v>
      </c>
      <c r="B158" s="1" t="s">
        <v>350</v>
      </c>
      <c r="C158" s="1" t="s">
        <v>351</v>
      </c>
      <c r="D158" s="2">
        <v>42759</v>
      </c>
      <c r="E158" s="1" t="s">
        <v>53</v>
      </c>
      <c r="F158" s="1">
        <v>69800000</v>
      </c>
      <c r="G158" s="1">
        <v>67107000</v>
      </c>
      <c r="H158" s="1">
        <v>-3.8581662000000003E-2</v>
      </c>
      <c r="I158" s="1" t="s">
        <v>21</v>
      </c>
      <c r="J158" s="1">
        <v>9</v>
      </c>
      <c r="K158" s="1" t="s">
        <v>30</v>
      </c>
      <c r="L158" s="1">
        <v>1</v>
      </c>
      <c r="M158" s="1" t="s">
        <v>23</v>
      </c>
      <c r="N158" s="1" t="s">
        <v>199</v>
      </c>
      <c r="O158" s="1" t="s">
        <v>25</v>
      </c>
      <c r="P158" s="1">
        <v>67536474</v>
      </c>
      <c r="Q158" s="1">
        <v>-2263526</v>
      </c>
      <c r="R158" s="1">
        <v>2263526</v>
      </c>
      <c r="T158" s="1">
        <v>1880773.1271432876</v>
      </c>
      <c r="U158" s="1">
        <f t="shared" si="4"/>
        <v>-67919226.872856706</v>
      </c>
      <c r="V158" s="1">
        <f t="shared" si="5"/>
        <v>67919226.872856706</v>
      </c>
    </row>
    <row r="159" spans="1:22" x14ac:dyDescent="0.2">
      <c r="A159" s="1">
        <v>2017</v>
      </c>
      <c r="B159" s="1" t="s">
        <v>352</v>
      </c>
      <c r="C159" s="1" t="s">
        <v>353</v>
      </c>
      <c r="D159" s="2">
        <v>42753</v>
      </c>
      <c r="E159" s="1" t="s">
        <v>209</v>
      </c>
      <c r="F159" s="1">
        <v>1410000</v>
      </c>
      <c r="G159" s="1">
        <v>1399756</v>
      </c>
      <c r="H159" s="1">
        <v>-7.2652480000000002E-3</v>
      </c>
      <c r="I159" s="1" t="s">
        <v>21</v>
      </c>
      <c r="J159" s="1">
        <v>3</v>
      </c>
      <c r="K159" s="1" t="s">
        <v>30</v>
      </c>
      <c r="L159" s="1">
        <v>1</v>
      </c>
      <c r="M159" s="1" t="s">
        <v>31</v>
      </c>
      <c r="N159" s="1" t="s">
        <v>206</v>
      </c>
      <c r="O159" s="1" t="s">
        <v>32</v>
      </c>
      <c r="P159" s="1">
        <v>2393720</v>
      </c>
      <c r="Q159" s="1">
        <v>983720</v>
      </c>
      <c r="R159" s="1">
        <v>983720</v>
      </c>
      <c r="T159" s="1">
        <v>31355060.96482246</v>
      </c>
      <c r="U159" s="1">
        <f t="shared" si="4"/>
        <v>29945060.96482246</v>
      </c>
      <c r="V159" s="1">
        <f t="shared" si="5"/>
        <v>29945060.96482246</v>
      </c>
    </row>
    <row r="160" spans="1:22" x14ac:dyDescent="0.2">
      <c r="A160" s="1">
        <v>2017</v>
      </c>
      <c r="B160" s="1" t="s">
        <v>354</v>
      </c>
      <c r="C160" s="1" t="s">
        <v>355</v>
      </c>
      <c r="D160" s="2">
        <v>42752</v>
      </c>
      <c r="E160" s="1" t="s">
        <v>20</v>
      </c>
      <c r="F160" s="1">
        <v>4200000</v>
      </c>
      <c r="G160" s="1">
        <v>3987114</v>
      </c>
      <c r="H160" s="1">
        <v>-5.0687142999999997E-2</v>
      </c>
      <c r="I160" s="1" t="s">
        <v>21</v>
      </c>
      <c r="J160" s="1">
        <v>3</v>
      </c>
      <c r="K160" s="1" t="s">
        <v>30</v>
      </c>
      <c r="L160" s="1">
        <v>1</v>
      </c>
      <c r="M160" s="1" t="s">
        <v>41</v>
      </c>
      <c r="N160" s="1" t="s">
        <v>199</v>
      </c>
      <c r="O160" s="1" t="s">
        <v>25</v>
      </c>
      <c r="P160" s="1">
        <v>4217900</v>
      </c>
      <c r="Q160" s="1">
        <v>17900</v>
      </c>
      <c r="R160" s="1">
        <v>17900</v>
      </c>
      <c r="T160" s="1">
        <v>7421149.94798142</v>
      </c>
      <c r="U160" s="1">
        <f t="shared" si="4"/>
        <v>3221149.94798142</v>
      </c>
      <c r="V160" s="1">
        <f t="shared" si="5"/>
        <v>3221149.94798142</v>
      </c>
    </row>
    <row r="161" spans="1:22" x14ac:dyDescent="0.2">
      <c r="A161" s="1">
        <v>2017</v>
      </c>
      <c r="B161" s="1" t="s">
        <v>356</v>
      </c>
      <c r="C161" s="1" t="s">
        <v>357</v>
      </c>
      <c r="D161" s="2">
        <v>42746</v>
      </c>
      <c r="E161" s="1" t="s">
        <v>53</v>
      </c>
      <c r="F161" s="1">
        <v>12071025</v>
      </c>
      <c r="G161" s="1">
        <v>9977777</v>
      </c>
      <c r="H161" s="1">
        <v>-0.173410957</v>
      </c>
      <c r="I161" s="1" t="s">
        <v>29</v>
      </c>
      <c r="J161" s="1">
        <v>3</v>
      </c>
      <c r="K161" s="1" t="s">
        <v>22</v>
      </c>
      <c r="L161" s="1">
        <v>1</v>
      </c>
      <c r="M161" s="1" t="s">
        <v>23</v>
      </c>
      <c r="N161" s="1" t="s">
        <v>199</v>
      </c>
      <c r="O161" s="1" t="s">
        <v>35</v>
      </c>
      <c r="P161" s="1">
        <v>10436923</v>
      </c>
      <c r="Q161" s="1">
        <v>-1634102</v>
      </c>
      <c r="R161" s="1">
        <v>1634102</v>
      </c>
      <c r="T161" s="1">
        <v>3408730.0814811555</v>
      </c>
      <c r="U161" s="1">
        <f t="shared" si="4"/>
        <v>-8662294.918518845</v>
      </c>
      <c r="V161" s="1">
        <f t="shared" si="5"/>
        <v>8662294.918518845</v>
      </c>
    </row>
    <row r="162" spans="1:22" x14ac:dyDescent="0.2">
      <c r="A162" s="1">
        <v>2017</v>
      </c>
      <c r="B162" s="1" t="s">
        <v>358</v>
      </c>
      <c r="C162" s="1" t="s">
        <v>359</v>
      </c>
      <c r="D162" s="2">
        <v>42739</v>
      </c>
      <c r="E162" s="1" t="s">
        <v>53</v>
      </c>
      <c r="F162" s="1">
        <v>28695000</v>
      </c>
      <c r="G162" s="1">
        <v>31768035</v>
      </c>
      <c r="H162" s="1">
        <v>0.107093048</v>
      </c>
      <c r="I162" s="1" t="s">
        <v>21</v>
      </c>
      <c r="J162" s="1">
        <v>2</v>
      </c>
      <c r="K162" s="1" t="s">
        <v>22</v>
      </c>
      <c r="L162" s="1">
        <v>1</v>
      </c>
      <c r="M162" s="1" t="s">
        <v>23</v>
      </c>
      <c r="N162" s="1" t="s">
        <v>199</v>
      </c>
      <c r="O162" s="1" t="s">
        <v>35</v>
      </c>
      <c r="P162" s="1">
        <v>34831050</v>
      </c>
      <c r="Q162" s="1">
        <v>6136050</v>
      </c>
      <c r="R162" s="1">
        <v>6136050</v>
      </c>
      <c r="T162" s="1">
        <v>1882017.8882622807</v>
      </c>
      <c r="U162" s="1">
        <f t="shared" si="4"/>
        <v>-26812982.111737721</v>
      </c>
      <c r="V162" s="1">
        <f t="shared" si="5"/>
        <v>26812982.111737721</v>
      </c>
    </row>
    <row r="163" spans="1:22" x14ac:dyDescent="0.2">
      <c r="A163" s="1">
        <v>2016</v>
      </c>
      <c r="B163" s="1" t="s">
        <v>360</v>
      </c>
      <c r="C163" s="1" t="s">
        <v>361</v>
      </c>
      <c r="D163" s="2">
        <v>42731</v>
      </c>
      <c r="E163" s="1" t="s">
        <v>53</v>
      </c>
      <c r="F163" s="1">
        <v>18500000</v>
      </c>
      <c r="G163" s="1">
        <v>15978000</v>
      </c>
      <c r="H163" s="1">
        <v>-0.136324324</v>
      </c>
      <c r="I163" s="1" t="s">
        <v>21</v>
      </c>
      <c r="J163" s="1">
        <v>2</v>
      </c>
      <c r="K163" s="1" t="s">
        <v>38</v>
      </c>
      <c r="L163" s="1">
        <v>4</v>
      </c>
      <c r="M163" s="1" t="s">
        <v>50</v>
      </c>
      <c r="N163" s="1" t="s">
        <v>24</v>
      </c>
      <c r="O163" s="1" t="s">
        <v>25</v>
      </c>
      <c r="P163" s="1">
        <v>19475000</v>
      </c>
      <c r="Q163" s="1">
        <v>975000</v>
      </c>
      <c r="R163" s="1">
        <v>975000</v>
      </c>
      <c r="T163" s="1">
        <v>798691.61361449363</v>
      </c>
      <c r="U163" s="1">
        <f t="shared" si="4"/>
        <v>-17701308.386385508</v>
      </c>
      <c r="V163" s="1">
        <f t="shared" si="5"/>
        <v>17701308.386385508</v>
      </c>
    </row>
    <row r="164" spans="1:22" x14ac:dyDescent="0.2">
      <c r="A164" s="1">
        <v>2016</v>
      </c>
      <c r="B164" s="1" t="s">
        <v>362</v>
      </c>
      <c r="C164" s="1" t="s">
        <v>363</v>
      </c>
      <c r="D164" s="2">
        <v>42725</v>
      </c>
      <c r="E164" s="1" t="s">
        <v>209</v>
      </c>
      <c r="F164" s="1">
        <v>600000</v>
      </c>
      <c r="G164" s="1">
        <v>421111</v>
      </c>
      <c r="H164" s="1">
        <v>-0.29814833299999999</v>
      </c>
      <c r="I164" s="1" t="s">
        <v>21</v>
      </c>
      <c r="J164" s="1">
        <v>8</v>
      </c>
      <c r="K164" s="1" t="s">
        <v>30</v>
      </c>
      <c r="L164" s="1">
        <v>4</v>
      </c>
      <c r="M164" s="1" t="s">
        <v>23</v>
      </c>
      <c r="N164" s="1" t="s">
        <v>24</v>
      </c>
      <c r="O164" s="1" t="s">
        <v>25</v>
      </c>
      <c r="P164" s="1">
        <v>463700</v>
      </c>
      <c r="Q164" s="1">
        <v>-136300</v>
      </c>
      <c r="R164" s="1">
        <v>136300</v>
      </c>
      <c r="T164" s="1">
        <v>7135273.491565411</v>
      </c>
      <c r="U164" s="1">
        <f t="shared" si="4"/>
        <v>6535273.491565411</v>
      </c>
      <c r="V164" s="1">
        <f t="shared" si="5"/>
        <v>6535273.491565411</v>
      </c>
    </row>
    <row r="165" spans="1:22" x14ac:dyDescent="0.2">
      <c r="A165" s="1">
        <v>2016</v>
      </c>
      <c r="B165" s="1" t="s">
        <v>364</v>
      </c>
      <c r="C165" s="1" t="s">
        <v>365</v>
      </c>
      <c r="D165" s="2">
        <v>42719</v>
      </c>
      <c r="E165" s="1" t="s">
        <v>209</v>
      </c>
      <c r="F165" s="1">
        <v>1460000</v>
      </c>
      <c r="G165" s="1">
        <v>1457020</v>
      </c>
      <c r="H165" s="1">
        <v>-2.0410960000000001E-3</v>
      </c>
      <c r="I165" s="1" t="s">
        <v>21</v>
      </c>
      <c r="J165" s="1">
        <v>7</v>
      </c>
      <c r="K165" s="1" t="s">
        <v>30</v>
      </c>
      <c r="L165" s="1">
        <v>4</v>
      </c>
      <c r="M165" s="1" t="s">
        <v>41</v>
      </c>
      <c r="N165" s="1" t="s">
        <v>24</v>
      </c>
      <c r="O165" s="1" t="s">
        <v>35</v>
      </c>
      <c r="P165" s="1">
        <v>1461533</v>
      </c>
      <c r="Q165" s="1">
        <v>1533</v>
      </c>
      <c r="R165" s="1">
        <v>1533</v>
      </c>
      <c r="T165" s="1">
        <v>89004054.187912941</v>
      </c>
      <c r="U165" s="1">
        <f t="shared" si="4"/>
        <v>87544054.187912941</v>
      </c>
      <c r="V165" s="1">
        <f t="shared" si="5"/>
        <v>87544054.187912941</v>
      </c>
    </row>
    <row r="166" spans="1:22" x14ac:dyDescent="0.2">
      <c r="A166" s="1">
        <v>2016</v>
      </c>
      <c r="B166" s="1" t="s">
        <v>366</v>
      </c>
      <c r="C166" s="1" t="s">
        <v>367</v>
      </c>
      <c r="D166" s="2">
        <v>42718</v>
      </c>
      <c r="E166" s="1" t="s">
        <v>20</v>
      </c>
      <c r="F166" s="1">
        <v>61900000</v>
      </c>
      <c r="G166" s="1">
        <v>47681062</v>
      </c>
      <c r="H166" s="1">
        <v>-0.229708207</v>
      </c>
      <c r="I166" s="1" t="s">
        <v>21</v>
      </c>
      <c r="J166" s="1">
        <v>7</v>
      </c>
      <c r="K166" s="1" t="s">
        <v>30</v>
      </c>
      <c r="L166" s="1">
        <v>4</v>
      </c>
      <c r="M166" s="1" t="s">
        <v>41</v>
      </c>
      <c r="N166" s="1" t="s">
        <v>24</v>
      </c>
      <c r="O166" s="1" t="s">
        <v>25</v>
      </c>
      <c r="P166" s="1">
        <v>52950000</v>
      </c>
      <c r="Q166" s="1">
        <v>-8950000</v>
      </c>
      <c r="R166" s="1">
        <v>8950000</v>
      </c>
      <c r="T166" s="1">
        <v>1882749.5695580274</v>
      </c>
      <c r="U166" s="1">
        <f t="shared" si="4"/>
        <v>-60017250.430441976</v>
      </c>
      <c r="V166" s="1">
        <f t="shared" si="5"/>
        <v>60017250.430441976</v>
      </c>
    </row>
    <row r="167" spans="1:22" x14ac:dyDescent="0.2">
      <c r="A167" s="1">
        <v>2016</v>
      </c>
      <c r="B167" s="1" t="s">
        <v>368</v>
      </c>
      <c r="C167" s="1" t="s">
        <v>369</v>
      </c>
      <c r="D167" s="2">
        <v>42712</v>
      </c>
      <c r="E167" s="1" t="s">
        <v>20</v>
      </c>
      <c r="F167" s="1">
        <v>2170000</v>
      </c>
      <c r="G167" s="1">
        <v>1903225</v>
      </c>
      <c r="H167" s="1">
        <v>-0.12293778800000001</v>
      </c>
      <c r="I167" s="1" t="s">
        <v>21</v>
      </c>
      <c r="J167" s="1">
        <v>5</v>
      </c>
      <c r="K167" s="1" t="s">
        <v>22</v>
      </c>
      <c r="L167" s="1">
        <v>4</v>
      </c>
      <c r="M167" s="1" t="s">
        <v>23</v>
      </c>
      <c r="N167" s="1" t="s">
        <v>24</v>
      </c>
      <c r="O167" s="1" t="s">
        <v>25</v>
      </c>
      <c r="P167" s="1">
        <v>2179670</v>
      </c>
      <c r="Q167" s="1">
        <v>9670</v>
      </c>
      <c r="R167" s="1">
        <v>9670</v>
      </c>
      <c r="T167" s="1">
        <v>3214298.9458814035</v>
      </c>
      <c r="U167" s="1">
        <f t="shared" si="4"/>
        <v>1044298.9458814035</v>
      </c>
      <c r="V167" s="1">
        <f t="shared" si="5"/>
        <v>1044298.9458814035</v>
      </c>
    </row>
    <row r="168" spans="1:22" x14ac:dyDescent="0.2">
      <c r="A168" s="1">
        <v>2016</v>
      </c>
      <c r="B168" s="1" t="s">
        <v>370</v>
      </c>
      <c r="C168" s="1" t="s">
        <v>371</v>
      </c>
      <c r="D168" s="2">
        <v>42703</v>
      </c>
      <c r="E168" s="1" t="s">
        <v>20</v>
      </c>
      <c r="F168" s="1">
        <v>1763000</v>
      </c>
      <c r="G168" s="1">
        <v>2233850</v>
      </c>
      <c r="H168" s="1">
        <v>0.267073171</v>
      </c>
      <c r="I168" s="1" t="s">
        <v>29</v>
      </c>
      <c r="J168" s="1">
        <v>2</v>
      </c>
      <c r="K168" s="1" t="s">
        <v>22</v>
      </c>
      <c r="L168" s="1">
        <v>4</v>
      </c>
      <c r="M168" s="1" t="s">
        <v>23</v>
      </c>
      <c r="N168" s="1" t="s">
        <v>24</v>
      </c>
      <c r="O168" s="1" t="s">
        <v>35</v>
      </c>
      <c r="P168" s="1">
        <v>2754705</v>
      </c>
      <c r="Q168" s="1">
        <v>991705</v>
      </c>
      <c r="R168" s="1">
        <v>991705</v>
      </c>
      <c r="T168" s="1">
        <v>34476440.877131023</v>
      </c>
      <c r="U168" s="1">
        <f t="shared" si="4"/>
        <v>32713440.877131023</v>
      </c>
      <c r="V168" s="1">
        <f t="shared" si="5"/>
        <v>32713440.877131023</v>
      </c>
    </row>
    <row r="169" spans="1:22" x14ac:dyDescent="0.2">
      <c r="A169" s="1">
        <v>2016</v>
      </c>
      <c r="B169" s="1" t="s">
        <v>372</v>
      </c>
      <c r="C169" s="1" t="s">
        <v>373</v>
      </c>
      <c r="D169" s="2">
        <v>42681</v>
      </c>
      <c r="E169" s="1" t="s">
        <v>53</v>
      </c>
      <c r="F169" s="1">
        <v>850000</v>
      </c>
      <c r="G169" s="1">
        <v>651800</v>
      </c>
      <c r="H169" s="1">
        <v>-0.233176471</v>
      </c>
      <c r="I169" s="1" t="s">
        <v>21</v>
      </c>
      <c r="J169" s="1">
        <v>9</v>
      </c>
      <c r="K169" s="1" t="s">
        <v>30</v>
      </c>
      <c r="L169" s="1">
        <v>4</v>
      </c>
      <c r="M169" s="1" t="s">
        <v>31</v>
      </c>
      <c r="N169" s="1" t="s">
        <v>24</v>
      </c>
      <c r="O169" s="1" t="s">
        <v>35</v>
      </c>
      <c r="P169" s="1">
        <v>698371</v>
      </c>
      <c r="Q169" s="1">
        <v>-151629</v>
      </c>
      <c r="R169" s="1">
        <v>151629</v>
      </c>
      <c r="T169" s="1">
        <v>3239920.0945708365</v>
      </c>
      <c r="U169" s="1">
        <f t="shared" si="4"/>
        <v>2389920.0945708365</v>
      </c>
      <c r="V169" s="1">
        <f t="shared" si="5"/>
        <v>2389920.0945708365</v>
      </c>
    </row>
    <row r="170" spans="1:22" x14ac:dyDescent="0.2">
      <c r="A170" s="1">
        <v>2016</v>
      </c>
      <c r="B170" s="1" t="s">
        <v>374</v>
      </c>
      <c r="C170" s="1" t="s">
        <v>375</v>
      </c>
      <c r="D170" s="2">
        <v>42677</v>
      </c>
      <c r="E170" s="1" t="s">
        <v>209</v>
      </c>
      <c r="F170" s="1">
        <v>480000</v>
      </c>
      <c r="G170" s="1">
        <v>770000</v>
      </c>
      <c r="H170" s="1">
        <v>0.60416666699999999</v>
      </c>
      <c r="I170" s="1" t="s">
        <v>29</v>
      </c>
      <c r="J170" s="1">
        <v>4</v>
      </c>
      <c r="K170" s="1" t="s">
        <v>38</v>
      </c>
      <c r="L170" s="1">
        <v>4</v>
      </c>
      <c r="M170" s="1" t="s">
        <v>31</v>
      </c>
      <c r="N170" s="1" t="s">
        <v>24</v>
      </c>
      <c r="O170" s="1" t="s">
        <v>25</v>
      </c>
      <c r="P170" s="1">
        <v>1072000</v>
      </c>
      <c r="Q170" s="1">
        <v>592000</v>
      </c>
      <c r="R170" s="1">
        <v>592000</v>
      </c>
      <c r="T170" s="1">
        <v>31678507.6313872</v>
      </c>
      <c r="U170" s="1">
        <f t="shared" si="4"/>
        <v>31198507.6313872</v>
      </c>
      <c r="V170" s="1">
        <f t="shared" si="5"/>
        <v>31198507.6313872</v>
      </c>
    </row>
    <row r="171" spans="1:22" x14ac:dyDescent="0.2">
      <c r="A171" s="1">
        <v>2016</v>
      </c>
      <c r="B171" s="1" t="s">
        <v>376</v>
      </c>
      <c r="C171" s="1" t="s">
        <v>377</v>
      </c>
      <c r="D171" s="2">
        <v>42670</v>
      </c>
      <c r="E171" s="1" t="s">
        <v>20</v>
      </c>
      <c r="F171" s="1">
        <v>2150000</v>
      </c>
      <c r="G171" s="1">
        <v>1654320</v>
      </c>
      <c r="H171" s="1">
        <v>-0.23054883700000001</v>
      </c>
      <c r="I171" s="1" t="s">
        <v>29</v>
      </c>
      <c r="J171" s="1">
        <v>1</v>
      </c>
      <c r="K171" s="1" t="s">
        <v>38</v>
      </c>
      <c r="L171" s="1">
        <v>4</v>
      </c>
      <c r="M171" s="1" t="s">
        <v>31</v>
      </c>
      <c r="N171" s="1" t="s">
        <v>24</v>
      </c>
      <c r="O171" s="1" t="s">
        <v>25</v>
      </c>
      <c r="P171" s="1">
        <v>1654320</v>
      </c>
      <c r="Q171" s="1">
        <v>-495680</v>
      </c>
      <c r="R171" s="1">
        <v>495680</v>
      </c>
      <c r="T171" s="1">
        <v>7087048.8896277035</v>
      </c>
      <c r="U171" s="1">
        <f t="shared" si="4"/>
        <v>4937048.8896277035</v>
      </c>
      <c r="V171" s="1">
        <f t="shared" si="5"/>
        <v>4937048.8896277035</v>
      </c>
    </row>
    <row r="172" spans="1:22" x14ac:dyDescent="0.2">
      <c r="A172" s="1">
        <v>2016</v>
      </c>
      <c r="B172" s="1" t="s">
        <v>378</v>
      </c>
      <c r="C172" s="1" t="s">
        <v>379</v>
      </c>
      <c r="D172" s="2">
        <v>42668</v>
      </c>
      <c r="E172" s="1" t="s">
        <v>20</v>
      </c>
      <c r="F172" s="1">
        <v>67636000</v>
      </c>
      <c r="G172" s="1">
        <v>49942700</v>
      </c>
      <c r="H172" s="1">
        <v>-0.26159589599999999</v>
      </c>
      <c r="I172" s="1" t="s">
        <v>29</v>
      </c>
      <c r="J172" s="1">
        <v>7</v>
      </c>
      <c r="K172" s="1" t="s">
        <v>30</v>
      </c>
      <c r="L172" s="1">
        <v>4</v>
      </c>
      <c r="M172" s="1" t="s">
        <v>31</v>
      </c>
      <c r="N172" s="1" t="s">
        <v>24</v>
      </c>
      <c r="O172" s="1" t="s">
        <v>25</v>
      </c>
      <c r="P172" s="1">
        <v>51303284</v>
      </c>
      <c r="Q172" s="1">
        <v>-16332716</v>
      </c>
      <c r="R172" s="1">
        <v>16332716</v>
      </c>
      <c r="T172" s="1">
        <v>7049026.5869022133</v>
      </c>
      <c r="U172" s="1">
        <f t="shared" si="4"/>
        <v>-60586973.413097784</v>
      </c>
      <c r="V172" s="1">
        <f t="shared" si="5"/>
        <v>60586973.413097784</v>
      </c>
    </row>
    <row r="173" spans="1:22" x14ac:dyDescent="0.2">
      <c r="A173" s="1">
        <v>2016</v>
      </c>
      <c r="B173" s="1" t="s">
        <v>380</v>
      </c>
      <c r="C173" s="1" t="s">
        <v>381</v>
      </c>
      <c r="D173" s="2">
        <v>42667</v>
      </c>
      <c r="E173" s="1" t="s">
        <v>20</v>
      </c>
      <c r="F173" s="1">
        <v>2400000</v>
      </c>
      <c r="G173" s="1">
        <v>3617000</v>
      </c>
      <c r="H173" s="1">
        <v>0.50708333299999997</v>
      </c>
      <c r="I173" s="1" t="s">
        <v>29</v>
      </c>
      <c r="J173" s="1">
        <v>2</v>
      </c>
      <c r="K173" s="1" t="s">
        <v>22</v>
      </c>
      <c r="L173" s="1">
        <v>4</v>
      </c>
      <c r="M173" s="1" t="s">
        <v>50</v>
      </c>
      <c r="N173" s="1" t="s">
        <v>24</v>
      </c>
      <c r="O173" s="1" t="s">
        <v>32</v>
      </c>
      <c r="P173" s="1">
        <v>4944123</v>
      </c>
      <c r="Q173" s="1">
        <v>2544123</v>
      </c>
      <c r="R173" s="1">
        <v>2544123</v>
      </c>
      <c r="T173" s="1">
        <v>3193366.9159072987</v>
      </c>
      <c r="U173" s="1">
        <f t="shared" si="4"/>
        <v>793366.91590729868</v>
      </c>
      <c r="V173" s="1">
        <f t="shared" si="5"/>
        <v>793366.91590729868</v>
      </c>
    </row>
    <row r="174" spans="1:22" x14ac:dyDescent="0.2">
      <c r="A174" s="1">
        <v>2016</v>
      </c>
      <c r="B174" s="1" t="s">
        <v>382</v>
      </c>
      <c r="C174" s="1" t="s">
        <v>383</v>
      </c>
      <c r="D174" s="2">
        <v>42648</v>
      </c>
      <c r="E174" s="1" t="s">
        <v>20</v>
      </c>
      <c r="F174" s="1">
        <v>3120000</v>
      </c>
      <c r="G174" s="1">
        <v>2147100</v>
      </c>
      <c r="H174" s="1">
        <v>-0.31182692299999998</v>
      </c>
      <c r="I174" s="1" t="s">
        <v>21</v>
      </c>
      <c r="J174" s="1">
        <v>7</v>
      </c>
      <c r="K174" s="1" t="s">
        <v>30</v>
      </c>
      <c r="L174" s="1">
        <v>4</v>
      </c>
      <c r="M174" s="1" t="s">
        <v>41</v>
      </c>
      <c r="N174" s="1" t="s">
        <v>24</v>
      </c>
      <c r="O174" s="1" t="s">
        <v>32</v>
      </c>
      <c r="P174" s="1">
        <v>2381070</v>
      </c>
      <c r="Q174" s="1">
        <v>-738930</v>
      </c>
      <c r="R174" s="1">
        <v>738930</v>
      </c>
      <c r="T174" s="1">
        <v>39400964.841843866</v>
      </c>
      <c r="U174" s="1">
        <f t="shared" si="4"/>
        <v>36280964.841843866</v>
      </c>
      <c r="V174" s="1">
        <f t="shared" si="5"/>
        <v>36280964.841843866</v>
      </c>
    </row>
    <row r="175" spans="1:22" x14ac:dyDescent="0.2">
      <c r="A175" s="1">
        <v>2016</v>
      </c>
      <c r="B175" s="1" t="s">
        <v>384</v>
      </c>
      <c r="C175" s="1" t="s">
        <v>385</v>
      </c>
      <c r="D175" s="2">
        <v>42626</v>
      </c>
      <c r="E175" s="1" t="s">
        <v>53</v>
      </c>
      <c r="F175" s="1">
        <v>73640000</v>
      </c>
      <c r="G175" s="1">
        <v>68462700</v>
      </c>
      <c r="H175" s="1">
        <v>-7.030554E-2</v>
      </c>
      <c r="I175" s="1" t="s">
        <v>21</v>
      </c>
      <c r="J175" s="1">
        <v>2</v>
      </c>
      <c r="K175" s="1" t="s">
        <v>22</v>
      </c>
      <c r="L175" s="1">
        <v>3</v>
      </c>
      <c r="M175" s="1" t="s">
        <v>23</v>
      </c>
      <c r="N175" s="1" t="s">
        <v>24</v>
      </c>
      <c r="O175" s="1" t="s">
        <v>35</v>
      </c>
      <c r="P175" s="1">
        <v>81159000</v>
      </c>
      <c r="Q175" s="1">
        <v>7519000</v>
      </c>
      <c r="R175" s="1">
        <v>7519000</v>
      </c>
      <c r="T175" s="1">
        <v>800940.58906216535</v>
      </c>
      <c r="U175" s="1">
        <f t="shared" si="4"/>
        <v>-72839059.410937831</v>
      </c>
      <c r="V175" s="1">
        <f t="shared" si="5"/>
        <v>72839059.410937831</v>
      </c>
    </row>
    <row r="176" spans="1:22" x14ac:dyDescent="0.2">
      <c r="A176" s="1">
        <v>2016</v>
      </c>
      <c r="B176" s="1" t="s">
        <v>386</v>
      </c>
      <c r="C176" s="1" t="s">
        <v>387</v>
      </c>
      <c r="D176" s="2">
        <v>42612</v>
      </c>
      <c r="E176" s="1" t="s">
        <v>20</v>
      </c>
      <c r="F176" s="1">
        <v>2000000</v>
      </c>
      <c r="G176" s="1">
        <v>1460000</v>
      </c>
      <c r="H176" s="1">
        <v>-0.27</v>
      </c>
      <c r="I176" s="1" t="s">
        <v>21</v>
      </c>
      <c r="J176" s="1">
        <v>10</v>
      </c>
      <c r="K176" s="1" t="s">
        <v>30</v>
      </c>
      <c r="L176" s="1">
        <v>3</v>
      </c>
      <c r="M176" s="1" t="s">
        <v>41</v>
      </c>
      <c r="N176" s="1" t="s">
        <v>24</v>
      </c>
      <c r="O176" s="1" t="s">
        <v>32</v>
      </c>
      <c r="P176" s="1">
        <v>1500000</v>
      </c>
      <c r="Q176" s="1">
        <v>-500000</v>
      </c>
      <c r="R176" s="1">
        <v>500000</v>
      </c>
      <c r="T176" s="1">
        <v>3382305.4233416007</v>
      </c>
      <c r="U176" s="1">
        <f t="shared" si="4"/>
        <v>1382305.4233416007</v>
      </c>
      <c r="V176" s="1">
        <f t="shared" si="5"/>
        <v>1382305.4233416007</v>
      </c>
    </row>
    <row r="177" spans="1:22" x14ac:dyDescent="0.2">
      <c r="A177" s="1">
        <v>2016</v>
      </c>
      <c r="B177" s="1" t="s">
        <v>388</v>
      </c>
      <c r="C177" s="1" t="s">
        <v>389</v>
      </c>
      <c r="D177" s="2">
        <v>42606</v>
      </c>
      <c r="E177" s="1" t="s">
        <v>209</v>
      </c>
      <c r="F177" s="1">
        <v>230000</v>
      </c>
      <c r="G177" s="1">
        <v>274450</v>
      </c>
      <c r="H177" s="1">
        <v>0.19326087</v>
      </c>
      <c r="I177" s="1" t="s">
        <v>29</v>
      </c>
      <c r="J177" s="1">
        <v>3</v>
      </c>
      <c r="K177" s="1" t="s">
        <v>30</v>
      </c>
      <c r="L177" s="1">
        <v>3</v>
      </c>
      <c r="M177" s="1" t="s">
        <v>23</v>
      </c>
      <c r="N177" s="1" t="s">
        <v>24</v>
      </c>
      <c r="O177" s="1" t="s">
        <v>25</v>
      </c>
      <c r="P177" s="1">
        <v>395000</v>
      </c>
      <c r="Q177" s="1">
        <v>165000</v>
      </c>
      <c r="R177" s="1">
        <v>165000</v>
      </c>
      <c r="T177" s="1">
        <v>29056683.041946612</v>
      </c>
      <c r="U177" s="1">
        <f t="shared" si="4"/>
        <v>28826683.041946612</v>
      </c>
      <c r="V177" s="1">
        <f t="shared" si="5"/>
        <v>28826683.041946612</v>
      </c>
    </row>
    <row r="178" spans="1:22" x14ac:dyDescent="0.2">
      <c r="A178" s="1">
        <v>2016</v>
      </c>
      <c r="B178" s="1" t="s">
        <v>390</v>
      </c>
      <c r="C178" s="1" t="s">
        <v>391</v>
      </c>
      <c r="D178" s="2">
        <v>42601</v>
      </c>
      <c r="E178" s="1" t="s">
        <v>20</v>
      </c>
      <c r="F178" s="1">
        <v>6120000</v>
      </c>
      <c r="G178" s="1">
        <v>4674300</v>
      </c>
      <c r="H178" s="1">
        <v>-0.23622549000000001</v>
      </c>
      <c r="I178" s="1" t="s">
        <v>21</v>
      </c>
      <c r="J178" s="1">
        <v>6</v>
      </c>
      <c r="K178" s="1" t="s">
        <v>30</v>
      </c>
      <c r="L178" s="1">
        <v>3</v>
      </c>
      <c r="M178" s="1" t="s">
        <v>50</v>
      </c>
      <c r="N178" s="1" t="s">
        <v>24</v>
      </c>
      <c r="O178" s="1" t="s">
        <v>32</v>
      </c>
      <c r="P178" s="1">
        <v>4753054</v>
      </c>
      <c r="Q178" s="1">
        <v>-1366946</v>
      </c>
      <c r="R178" s="1">
        <v>1366946</v>
      </c>
      <c r="T178" s="1">
        <v>7228523.4728907505</v>
      </c>
      <c r="U178" s="1">
        <f t="shared" si="4"/>
        <v>1108523.4728907505</v>
      </c>
      <c r="V178" s="1">
        <f t="shared" si="5"/>
        <v>1108523.4728907505</v>
      </c>
    </row>
    <row r="179" spans="1:22" x14ac:dyDescent="0.2">
      <c r="A179" s="1">
        <v>2016</v>
      </c>
      <c r="B179" s="1" t="s">
        <v>392</v>
      </c>
      <c r="C179" s="1" t="s">
        <v>52</v>
      </c>
      <c r="D179" s="2">
        <v>42593</v>
      </c>
      <c r="E179" s="1" t="s">
        <v>20</v>
      </c>
      <c r="F179" s="1">
        <v>1450000</v>
      </c>
      <c r="G179" s="1">
        <v>763000</v>
      </c>
      <c r="H179" s="1">
        <v>-0.47379310299999999</v>
      </c>
      <c r="I179" s="1" t="s">
        <v>21</v>
      </c>
      <c r="J179" s="1">
        <v>6</v>
      </c>
      <c r="K179" s="1" t="s">
        <v>22</v>
      </c>
      <c r="L179" s="1">
        <v>3</v>
      </c>
      <c r="M179" s="1" t="s">
        <v>31</v>
      </c>
      <c r="N179" s="1" t="s">
        <v>24</v>
      </c>
      <c r="O179" s="1" t="s">
        <v>35</v>
      </c>
      <c r="P179" s="1">
        <v>1291760</v>
      </c>
      <c r="Q179" s="1">
        <v>-158240</v>
      </c>
      <c r="R179" s="1">
        <v>158240</v>
      </c>
      <c r="T179" s="1">
        <v>3185980.7330991081</v>
      </c>
      <c r="U179" s="1">
        <f t="shared" si="4"/>
        <v>1735980.7330991081</v>
      </c>
      <c r="V179" s="1">
        <f t="shared" si="5"/>
        <v>1735980.7330991081</v>
      </c>
    </row>
    <row r="180" spans="1:22" x14ac:dyDescent="0.2">
      <c r="A180" s="1">
        <v>2016</v>
      </c>
      <c r="B180" s="1" t="s">
        <v>393</v>
      </c>
      <c r="C180" s="1" t="s">
        <v>394</v>
      </c>
      <c r="D180" s="2">
        <v>42586</v>
      </c>
      <c r="E180" s="1" t="s">
        <v>209</v>
      </c>
      <c r="F180" s="1">
        <v>800000</v>
      </c>
      <c r="G180" s="1">
        <v>485250</v>
      </c>
      <c r="H180" s="1">
        <v>-0.3934375</v>
      </c>
      <c r="I180" s="1" t="s">
        <v>21</v>
      </c>
      <c r="J180" s="1">
        <v>4</v>
      </c>
      <c r="K180" s="1" t="s">
        <v>30</v>
      </c>
      <c r="L180" s="1">
        <v>3</v>
      </c>
      <c r="M180" s="1" t="s">
        <v>31</v>
      </c>
      <c r="N180" s="1" t="s">
        <v>24</v>
      </c>
      <c r="O180" s="1" t="s">
        <v>32</v>
      </c>
      <c r="P180" s="1">
        <v>685749</v>
      </c>
      <c r="Q180" s="1">
        <v>-114251</v>
      </c>
      <c r="R180" s="1">
        <v>114251</v>
      </c>
      <c r="T180" s="1">
        <v>42661015.66739931</v>
      </c>
      <c r="U180" s="1">
        <f t="shared" si="4"/>
        <v>41861015.66739931</v>
      </c>
      <c r="V180" s="1">
        <f t="shared" si="5"/>
        <v>41861015.66739931</v>
      </c>
    </row>
    <row r="181" spans="1:22" x14ac:dyDescent="0.2">
      <c r="A181" s="1">
        <v>2016</v>
      </c>
      <c r="B181" s="1" t="s">
        <v>395</v>
      </c>
      <c r="C181" s="1" t="s">
        <v>396</v>
      </c>
      <c r="D181" s="2">
        <v>42584</v>
      </c>
      <c r="E181" s="1" t="s">
        <v>20</v>
      </c>
      <c r="F181" s="1">
        <v>1750000</v>
      </c>
      <c r="G181" s="1">
        <v>1930000</v>
      </c>
      <c r="H181" s="1">
        <v>0.102857143</v>
      </c>
      <c r="I181" s="1" t="s">
        <v>21</v>
      </c>
      <c r="J181" s="1">
        <v>9</v>
      </c>
      <c r="K181" s="1" t="s">
        <v>22</v>
      </c>
      <c r="L181" s="1">
        <v>3</v>
      </c>
      <c r="M181" s="1" t="s">
        <v>23</v>
      </c>
      <c r="N181" s="1" t="s">
        <v>24</v>
      </c>
      <c r="O181" s="1" t="s">
        <v>25</v>
      </c>
      <c r="P181" s="1">
        <v>1978000</v>
      </c>
      <c r="Q181" s="1">
        <v>228000</v>
      </c>
      <c r="R181" s="1">
        <v>228000</v>
      </c>
      <c r="T181" s="1">
        <v>1773363.3889423653</v>
      </c>
      <c r="U181" s="1">
        <f t="shared" si="4"/>
        <v>23363.388942365302</v>
      </c>
      <c r="V181" s="1">
        <f t="shared" si="5"/>
        <v>23363.388942365302</v>
      </c>
    </row>
    <row r="182" spans="1:22" x14ac:dyDescent="0.2">
      <c r="A182" s="1">
        <v>2016</v>
      </c>
      <c r="B182" s="1" t="s">
        <v>397</v>
      </c>
      <c r="C182" s="1" t="s">
        <v>398</v>
      </c>
      <c r="D182" s="2">
        <v>42579</v>
      </c>
      <c r="E182" s="1" t="s">
        <v>209</v>
      </c>
      <c r="F182" s="1">
        <v>1636000</v>
      </c>
      <c r="G182" s="1">
        <v>1365000</v>
      </c>
      <c r="H182" s="1">
        <v>-0.165647922</v>
      </c>
      <c r="I182" s="1" t="s">
        <v>21</v>
      </c>
      <c r="J182" s="1">
        <v>3</v>
      </c>
      <c r="K182" s="1" t="s">
        <v>22</v>
      </c>
      <c r="L182" s="1">
        <v>3</v>
      </c>
      <c r="M182" s="1" t="s">
        <v>31</v>
      </c>
      <c r="N182" s="1" t="s">
        <v>24</v>
      </c>
      <c r="O182" s="1" t="s">
        <v>25</v>
      </c>
      <c r="P182" s="1">
        <v>1555556</v>
      </c>
      <c r="Q182" s="1">
        <v>-80444</v>
      </c>
      <c r="R182" s="1">
        <v>80444</v>
      </c>
      <c r="T182" s="1">
        <v>29979381.461316515</v>
      </c>
      <c r="U182" s="1">
        <f t="shared" si="4"/>
        <v>28343381.461316515</v>
      </c>
      <c r="V182" s="1">
        <f t="shared" si="5"/>
        <v>28343381.461316515</v>
      </c>
    </row>
    <row r="183" spans="1:22" x14ac:dyDescent="0.2">
      <c r="A183" s="1">
        <v>2016</v>
      </c>
      <c r="B183" s="1" t="s">
        <v>399</v>
      </c>
      <c r="C183" s="1" t="s">
        <v>400</v>
      </c>
      <c r="D183" s="2">
        <v>42538</v>
      </c>
      <c r="E183" s="1" t="s">
        <v>20</v>
      </c>
      <c r="F183" s="1">
        <v>1800000</v>
      </c>
      <c r="G183" s="1">
        <v>1628370</v>
      </c>
      <c r="H183" s="1">
        <v>-9.5350000000000004E-2</v>
      </c>
      <c r="I183" s="1" t="s">
        <v>21</v>
      </c>
      <c r="J183" s="1">
        <v>13</v>
      </c>
      <c r="K183" s="1" t="s">
        <v>22</v>
      </c>
      <c r="L183" s="1">
        <v>2</v>
      </c>
      <c r="M183" s="1" t="s">
        <v>31</v>
      </c>
      <c r="N183" s="1" t="s">
        <v>24</v>
      </c>
      <c r="O183" s="1" t="s">
        <v>25</v>
      </c>
      <c r="P183" s="1">
        <v>1992121</v>
      </c>
      <c r="Q183" s="1">
        <v>192121</v>
      </c>
      <c r="R183" s="1">
        <v>192121</v>
      </c>
      <c r="T183" s="1">
        <v>1875957.4490293611</v>
      </c>
      <c r="U183" s="1">
        <f t="shared" si="4"/>
        <v>75957.449029361131</v>
      </c>
      <c r="V183" s="1">
        <f t="shared" si="5"/>
        <v>75957.449029361131</v>
      </c>
    </row>
    <row r="184" spans="1:22" x14ac:dyDescent="0.2">
      <c r="A184" s="1">
        <v>2016</v>
      </c>
      <c r="B184" s="1" t="s">
        <v>401</v>
      </c>
      <c r="C184" s="1" t="s">
        <v>402</v>
      </c>
      <c r="D184" s="2">
        <v>42523</v>
      </c>
      <c r="E184" s="1" t="s">
        <v>403</v>
      </c>
      <c r="F184" s="1">
        <v>2253000</v>
      </c>
      <c r="G184" s="1">
        <v>2665637</v>
      </c>
      <c r="H184" s="1">
        <v>0.183150022</v>
      </c>
      <c r="I184" s="1" t="s">
        <v>29</v>
      </c>
      <c r="J184" s="1">
        <v>4</v>
      </c>
      <c r="K184" s="1" t="s">
        <v>30</v>
      </c>
      <c r="L184" s="1">
        <v>2</v>
      </c>
      <c r="M184" s="1" t="s">
        <v>41</v>
      </c>
      <c r="N184" s="1" t="s">
        <v>24</v>
      </c>
      <c r="O184" s="1" t="s">
        <v>32</v>
      </c>
      <c r="P184" s="1">
        <v>2702598</v>
      </c>
      <c r="Q184" s="1">
        <v>449598</v>
      </c>
      <c r="R184" s="1">
        <v>449598</v>
      </c>
      <c r="T184" s="1">
        <v>3418865.6443601232</v>
      </c>
      <c r="U184" s="1">
        <f t="shared" si="4"/>
        <v>1165865.6443601232</v>
      </c>
      <c r="V184" s="1">
        <f t="shared" si="5"/>
        <v>1165865.6443601232</v>
      </c>
    </row>
    <row r="185" spans="1:22" x14ac:dyDescent="0.2">
      <c r="A185" s="1">
        <v>2016</v>
      </c>
      <c r="B185" s="1" t="s">
        <v>404</v>
      </c>
      <c r="C185" s="1" t="s">
        <v>405</v>
      </c>
      <c r="D185" s="2">
        <v>42517</v>
      </c>
      <c r="E185" s="1" t="s">
        <v>20</v>
      </c>
      <c r="F185" s="1">
        <v>2800000</v>
      </c>
      <c r="G185" s="1">
        <v>3295274</v>
      </c>
      <c r="H185" s="1">
        <v>0.17688357099999999</v>
      </c>
      <c r="I185" s="1" t="s">
        <v>29</v>
      </c>
      <c r="J185" s="1">
        <v>6</v>
      </c>
      <c r="K185" s="1" t="s">
        <v>38</v>
      </c>
      <c r="L185" s="1">
        <v>2</v>
      </c>
      <c r="M185" s="1" t="s">
        <v>31</v>
      </c>
      <c r="N185" s="1" t="s">
        <v>24</v>
      </c>
      <c r="O185" s="1" t="s">
        <v>25</v>
      </c>
      <c r="P185" s="1">
        <v>4199650</v>
      </c>
      <c r="Q185" s="1">
        <v>1399650</v>
      </c>
      <c r="R185" s="1">
        <v>1399650</v>
      </c>
      <c r="T185" s="1">
        <v>7348472.6455963962</v>
      </c>
      <c r="U185" s="1">
        <f t="shared" si="4"/>
        <v>4548472.6455963962</v>
      </c>
      <c r="V185" s="1">
        <f t="shared" si="5"/>
        <v>4548472.6455963962</v>
      </c>
    </row>
    <row r="186" spans="1:22" x14ac:dyDescent="0.2">
      <c r="A186" s="1">
        <v>2016</v>
      </c>
      <c r="B186" s="1" t="s">
        <v>406</v>
      </c>
      <c r="C186" s="1" t="s">
        <v>407</v>
      </c>
      <c r="D186" s="2">
        <v>42514</v>
      </c>
      <c r="E186" s="1" t="s">
        <v>53</v>
      </c>
      <c r="F186" s="1">
        <v>1930000</v>
      </c>
      <c r="G186" s="1">
        <v>2277000</v>
      </c>
      <c r="H186" s="1">
        <v>0.179792746</v>
      </c>
      <c r="I186" s="1" t="s">
        <v>29</v>
      </c>
      <c r="J186" s="1">
        <v>4</v>
      </c>
      <c r="K186" s="1" t="s">
        <v>22</v>
      </c>
      <c r="L186" s="1">
        <v>2</v>
      </c>
      <c r="M186" s="1" t="s">
        <v>23</v>
      </c>
      <c r="N186" s="1" t="s">
        <v>24</v>
      </c>
      <c r="O186" s="1" t="s">
        <v>35</v>
      </c>
      <c r="P186" s="1">
        <v>2587000</v>
      </c>
      <c r="Q186" s="1">
        <v>657000</v>
      </c>
      <c r="R186" s="1">
        <v>657000</v>
      </c>
      <c r="T186" s="1">
        <v>3395506.0877349894</v>
      </c>
      <c r="U186" s="1">
        <f t="shared" si="4"/>
        <v>1465506.0877349894</v>
      </c>
      <c r="V186" s="1">
        <f t="shared" si="5"/>
        <v>1465506.0877349894</v>
      </c>
    </row>
    <row r="187" spans="1:22" x14ac:dyDescent="0.2">
      <c r="A187" s="1">
        <v>2016</v>
      </c>
      <c r="B187" s="1" t="s">
        <v>408</v>
      </c>
      <c r="C187" s="1" t="s">
        <v>409</v>
      </c>
      <c r="D187" s="2">
        <v>42500</v>
      </c>
      <c r="E187" s="1" t="s">
        <v>20</v>
      </c>
      <c r="F187" s="1">
        <v>4000000</v>
      </c>
      <c r="G187" s="1">
        <v>3838287</v>
      </c>
      <c r="H187" s="1">
        <v>-4.0428249999999999E-2</v>
      </c>
      <c r="I187" s="1" t="s">
        <v>21</v>
      </c>
      <c r="J187" s="1">
        <v>11</v>
      </c>
      <c r="K187" s="1" t="s">
        <v>30</v>
      </c>
      <c r="L187" s="1">
        <v>2</v>
      </c>
      <c r="M187" s="1" t="s">
        <v>41</v>
      </c>
      <c r="N187" s="1" t="s">
        <v>24</v>
      </c>
      <c r="O187" s="1" t="s">
        <v>25</v>
      </c>
      <c r="P187" s="1">
        <v>4691500</v>
      </c>
      <c r="Q187" s="1">
        <v>691500</v>
      </c>
      <c r="R187" s="1">
        <v>691500</v>
      </c>
      <c r="T187" s="1">
        <v>7260877.5798068233</v>
      </c>
      <c r="U187" s="1">
        <f t="shared" si="4"/>
        <v>3260877.5798068233</v>
      </c>
      <c r="V187" s="1">
        <f t="shared" si="5"/>
        <v>3260877.5798068233</v>
      </c>
    </row>
    <row r="188" spans="1:22" x14ac:dyDescent="0.2">
      <c r="A188" s="1">
        <v>2016</v>
      </c>
      <c r="B188" s="1" t="s">
        <v>410</v>
      </c>
      <c r="C188" s="1" t="s">
        <v>411</v>
      </c>
      <c r="D188" s="2">
        <v>42496</v>
      </c>
      <c r="E188" s="1" t="s">
        <v>20</v>
      </c>
      <c r="F188" s="1">
        <v>2000000</v>
      </c>
      <c r="G188" s="1">
        <v>2059960</v>
      </c>
      <c r="H188" s="1">
        <v>2.998E-2</v>
      </c>
      <c r="I188" s="1" t="s">
        <v>21</v>
      </c>
      <c r="J188" s="1">
        <v>2</v>
      </c>
      <c r="K188" s="1" t="s">
        <v>30</v>
      </c>
      <c r="L188" s="1">
        <v>2</v>
      </c>
      <c r="M188" s="1" t="s">
        <v>31</v>
      </c>
      <c r="N188" s="1" t="s">
        <v>24</v>
      </c>
      <c r="O188" s="1" t="s">
        <v>25</v>
      </c>
      <c r="P188" s="1">
        <v>4352800</v>
      </c>
      <c r="Q188" s="1">
        <v>2352800</v>
      </c>
      <c r="R188" s="1">
        <v>2352800</v>
      </c>
      <c r="T188" s="1">
        <v>7452516.9873688677</v>
      </c>
      <c r="U188" s="1">
        <f t="shared" si="4"/>
        <v>5452516.9873688677</v>
      </c>
      <c r="V188" s="1">
        <f t="shared" si="5"/>
        <v>5452516.9873688677</v>
      </c>
    </row>
    <row r="189" spans="1:22" x14ac:dyDescent="0.2">
      <c r="A189" s="1">
        <v>2016</v>
      </c>
      <c r="B189" s="1" t="s">
        <v>412</v>
      </c>
      <c r="C189" s="1" t="s">
        <v>413</v>
      </c>
      <c r="D189" s="2">
        <v>42488</v>
      </c>
      <c r="E189" s="1" t="s">
        <v>53</v>
      </c>
      <c r="F189" s="1">
        <v>1700000</v>
      </c>
      <c r="G189" s="1">
        <v>815000</v>
      </c>
      <c r="H189" s="1">
        <v>-0.52058823499999995</v>
      </c>
      <c r="I189" s="1" t="s">
        <v>29</v>
      </c>
      <c r="J189" s="1">
        <v>7</v>
      </c>
      <c r="K189" s="1" t="s">
        <v>30</v>
      </c>
      <c r="L189" s="1">
        <v>2</v>
      </c>
      <c r="M189" s="1" t="s">
        <v>31</v>
      </c>
      <c r="N189" s="1" t="s">
        <v>24</v>
      </c>
      <c r="O189" s="1" t="s">
        <v>25</v>
      </c>
      <c r="P189" s="1">
        <v>967120</v>
      </c>
      <c r="Q189" s="1">
        <v>-732880</v>
      </c>
      <c r="R189" s="1">
        <v>732880</v>
      </c>
      <c r="T189" s="1">
        <v>1794831.4219905559</v>
      </c>
      <c r="U189" s="1">
        <f t="shared" si="4"/>
        <v>94831.421990555944</v>
      </c>
      <c r="V189" s="1">
        <f t="shared" si="5"/>
        <v>94831.421990555944</v>
      </c>
    </row>
    <row r="190" spans="1:22" x14ac:dyDescent="0.2">
      <c r="A190" s="1">
        <v>2016</v>
      </c>
      <c r="B190" s="1" t="s">
        <v>414</v>
      </c>
      <c r="C190" s="1" t="s">
        <v>314</v>
      </c>
      <c r="D190" s="2">
        <v>42486</v>
      </c>
      <c r="E190" s="1" t="s">
        <v>20</v>
      </c>
      <c r="F190" s="1">
        <v>600000</v>
      </c>
      <c r="G190" s="1">
        <v>675000</v>
      </c>
      <c r="H190" s="1">
        <v>0.125</v>
      </c>
      <c r="I190" s="1" t="s">
        <v>29</v>
      </c>
      <c r="J190" s="1">
        <v>3</v>
      </c>
      <c r="K190" s="1" t="s">
        <v>22</v>
      </c>
      <c r="L190" s="1">
        <v>2</v>
      </c>
      <c r="M190" s="1" t="s">
        <v>31</v>
      </c>
      <c r="N190" s="1" t="s">
        <v>24</v>
      </c>
      <c r="O190" s="1" t="s">
        <v>25</v>
      </c>
      <c r="P190" s="1">
        <v>686000</v>
      </c>
      <c r="Q190" s="1">
        <v>86000</v>
      </c>
      <c r="R190" s="1">
        <v>86000</v>
      </c>
      <c r="T190" s="1">
        <v>841091.60904411401</v>
      </c>
      <c r="U190" s="1">
        <f t="shared" si="4"/>
        <v>241091.60904411401</v>
      </c>
      <c r="V190" s="1">
        <f t="shared" si="5"/>
        <v>241091.60904411401</v>
      </c>
    </row>
    <row r="191" spans="1:22" x14ac:dyDescent="0.2">
      <c r="A191" s="1">
        <v>2016</v>
      </c>
      <c r="B191" s="1" t="s">
        <v>415</v>
      </c>
      <c r="C191" s="1" t="s">
        <v>416</v>
      </c>
      <c r="D191" s="2">
        <v>42479</v>
      </c>
      <c r="E191" s="1" t="s">
        <v>20</v>
      </c>
      <c r="F191" s="1">
        <v>670000</v>
      </c>
      <c r="G191" s="1">
        <v>897950</v>
      </c>
      <c r="H191" s="1">
        <v>0.34022388100000001</v>
      </c>
      <c r="I191" s="1" t="s">
        <v>29</v>
      </c>
      <c r="J191" s="1">
        <v>5</v>
      </c>
      <c r="K191" s="1" t="s">
        <v>30</v>
      </c>
      <c r="L191" s="1">
        <v>2</v>
      </c>
      <c r="M191" s="1" t="s">
        <v>23</v>
      </c>
      <c r="N191" s="1" t="s">
        <v>24</v>
      </c>
      <c r="O191" s="1" t="s">
        <v>25</v>
      </c>
      <c r="P191" s="1">
        <v>914310</v>
      </c>
      <c r="Q191" s="1">
        <v>244310</v>
      </c>
      <c r="R191" s="1">
        <v>244310</v>
      </c>
      <c r="T191" s="1">
        <v>7456832.6021390492</v>
      </c>
      <c r="U191" s="1">
        <f t="shared" si="4"/>
        <v>6786832.6021390492</v>
      </c>
      <c r="V191" s="1">
        <f t="shared" si="5"/>
        <v>6786832.6021390492</v>
      </c>
    </row>
    <row r="192" spans="1:22" x14ac:dyDescent="0.2">
      <c r="A192" s="1">
        <v>2016</v>
      </c>
      <c r="B192" s="1" t="s">
        <v>417</v>
      </c>
      <c r="C192" s="1" t="s">
        <v>418</v>
      </c>
      <c r="D192" s="2">
        <v>42474</v>
      </c>
      <c r="E192" s="1" t="s">
        <v>20</v>
      </c>
      <c r="F192" s="1">
        <v>700000</v>
      </c>
      <c r="G192" s="1">
        <v>442247</v>
      </c>
      <c r="H192" s="1">
        <v>-0.36821857099999999</v>
      </c>
      <c r="I192" s="1" t="s">
        <v>21</v>
      </c>
      <c r="J192" s="1">
        <v>6</v>
      </c>
      <c r="K192" s="1" t="s">
        <v>30</v>
      </c>
      <c r="L192" s="1">
        <v>2</v>
      </c>
      <c r="M192" s="1" t="s">
        <v>41</v>
      </c>
      <c r="N192" s="1" t="s">
        <v>24</v>
      </c>
      <c r="O192" s="1" t="s">
        <v>32</v>
      </c>
      <c r="P192" s="1">
        <v>518920</v>
      </c>
      <c r="Q192" s="1">
        <v>-181080</v>
      </c>
      <c r="R192" s="1">
        <v>181080</v>
      </c>
      <c r="T192" s="1">
        <v>117007855.16264129</v>
      </c>
      <c r="U192" s="1">
        <f t="shared" si="4"/>
        <v>116307855.16264129</v>
      </c>
      <c r="V192" s="1">
        <f t="shared" si="5"/>
        <v>116307855.16264129</v>
      </c>
    </row>
    <row r="193" spans="1:22" x14ac:dyDescent="0.2">
      <c r="A193" s="1">
        <v>2016</v>
      </c>
      <c r="B193" s="1" t="s">
        <v>419</v>
      </c>
      <c r="C193" s="1" t="s">
        <v>420</v>
      </c>
      <c r="D193" s="2">
        <v>42473</v>
      </c>
      <c r="E193" s="1" t="s">
        <v>20</v>
      </c>
      <c r="F193" s="1">
        <v>1900000</v>
      </c>
      <c r="G193" s="1">
        <v>1348800</v>
      </c>
      <c r="H193" s="1">
        <v>-0.290105263</v>
      </c>
      <c r="I193" s="1" t="s">
        <v>21</v>
      </c>
      <c r="J193" s="1">
        <v>11</v>
      </c>
      <c r="K193" s="1" t="s">
        <v>30</v>
      </c>
      <c r="L193" s="1">
        <v>2</v>
      </c>
      <c r="M193" s="1" t="s">
        <v>50</v>
      </c>
      <c r="N193" s="1" t="s">
        <v>24</v>
      </c>
      <c r="O193" s="1" t="s">
        <v>25</v>
      </c>
      <c r="P193" s="1">
        <v>1840100</v>
      </c>
      <c r="Q193" s="1">
        <v>-59900</v>
      </c>
      <c r="R193" s="1">
        <v>59900</v>
      </c>
      <c r="T193" s="1">
        <v>7634678.3237932613</v>
      </c>
      <c r="U193" s="1">
        <f t="shared" si="4"/>
        <v>5734678.3237932613</v>
      </c>
      <c r="V193" s="1">
        <f t="shared" si="5"/>
        <v>5734678.3237932613</v>
      </c>
    </row>
    <row r="194" spans="1:22" x14ac:dyDescent="0.2">
      <c r="A194" s="1">
        <v>2016</v>
      </c>
      <c r="B194" s="1" t="s">
        <v>421</v>
      </c>
      <c r="C194" s="1" t="s">
        <v>422</v>
      </c>
      <c r="D194" s="2">
        <v>42465</v>
      </c>
      <c r="E194" s="1" t="s">
        <v>20</v>
      </c>
      <c r="F194" s="1">
        <v>1300000</v>
      </c>
      <c r="G194" s="1">
        <v>1334000</v>
      </c>
      <c r="H194" s="1">
        <v>2.6153846000000001E-2</v>
      </c>
      <c r="I194" s="1" t="s">
        <v>21</v>
      </c>
      <c r="J194" s="1">
        <v>6</v>
      </c>
      <c r="K194" s="1" t="s">
        <v>22</v>
      </c>
      <c r="L194" s="1">
        <v>2</v>
      </c>
      <c r="M194" s="1" t="s">
        <v>23</v>
      </c>
      <c r="N194" s="1" t="s">
        <v>24</v>
      </c>
      <c r="O194" s="1" t="s">
        <v>32</v>
      </c>
      <c r="P194" s="1">
        <v>1444444</v>
      </c>
      <c r="Q194" s="1">
        <v>144444</v>
      </c>
      <c r="R194" s="1">
        <v>144444</v>
      </c>
      <c r="T194" s="1">
        <v>794258.5692048989</v>
      </c>
      <c r="U194" s="1">
        <f t="shared" si="4"/>
        <v>-505741.4307951011</v>
      </c>
      <c r="V194" s="1">
        <f t="shared" si="5"/>
        <v>505741.4307951011</v>
      </c>
    </row>
    <row r="195" spans="1:22" x14ac:dyDescent="0.2">
      <c r="A195" s="1">
        <v>2016</v>
      </c>
      <c r="B195" s="1" t="s">
        <v>423</v>
      </c>
      <c r="C195" s="1" t="s">
        <v>424</v>
      </c>
      <c r="D195" s="2">
        <v>42450</v>
      </c>
      <c r="E195" s="1" t="s">
        <v>53</v>
      </c>
      <c r="F195" s="1">
        <v>13100000</v>
      </c>
      <c r="G195" s="1">
        <v>14145813</v>
      </c>
      <c r="H195" s="1">
        <v>7.9833053000000001E-2</v>
      </c>
      <c r="I195" s="1" t="s">
        <v>21</v>
      </c>
      <c r="J195" s="1">
        <v>5</v>
      </c>
      <c r="K195" s="1" t="s">
        <v>30</v>
      </c>
      <c r="L195" s="1">
        <v>1</v>
      </c>
      <c r="M195" s="1" t="s">
        <v>41</v>
      </c>
      <c r="N195" s="1" t="s">
        <v>24</v>
      </c>
      <c r="O195" s="1" t="s">
        <v>25</v>
      </c>
      <c r="P195" s="1">
        <v>15521750</v>
      </c>
      <c r="Q195" s="1">
        <v>2421750</v>
      </c>
      <c r="R195" s="1">
        <v>2421750</v>
      </c>
      <c r="T195" s="1">
        <v>69242813.698130295</v>
      </c>
      <c r="U195" s="1">
        <f t="shared" ref="U195:U240" si="6">T195-F195</f>
        <v>56142813.698130295</v>
      </c>
      <c r="V195" s="1">
        <f t="shared" ref="V195:V240" si="7">ABS(U195)</f>
        <v>56142813.698130295</v>
      </c>
    </row>
    <row r="196" spans="1:22" x14ac:dyDescent="0.2">
      <c r="A196" s="1">
        <v>2016</v>
      </c>
      <c r="B196" s="1" t="s">
        <v>425</v>
      </c>
      <c r="C196" s="1" t="s">
        <v>426</v>
      </c>
      <c r="D196" s="2">
        <v>42438</v>
      </c>
      <c r="E196" s="1" t="s">
        <v>20</v>
      </c>
      <c r="F196" s="1">
        <v>25210000</v>
      </c>
      <c r="G196" s="1">
        <v>17827873</v>
      </c>
      <c r="H196" s="1">
        <v>-0.29282534700000001</v>
      </c>
      <c r="I196" s="1" t="s">
        <v>29</v>
      </c>
      <c r="J196" s="1">
        <v>13</v>
      </c>
      <c r="K196" s="1" t="s">
        <v>30</v>
      </c>
      <c r="L196" s="1">
        <v>1</v>
      </c>
      <c r="M196" s="1" t="s">
        <v>23</v>
      </c>
      <c r="N196" s="1" t="s">
        <v>24</v>
      </c>
      <c r="O196" s="1" t="s">
        <v>25</v>
      </c>
      <c r="P196" s="1">
        <v>18662460</v>
      </c>
      <c r="Q196" s="1">
        <v>-6547540</v>
      </c>
      <c r="R196" s="1">
        <v>6547540</v>
      </c>
      <c r="T196" s="1">
        <v>795316.83044446795</v>
      </c>
      <c r="U196" s="1">
        <f t="shared" si="6"/>
        <v>-24414683.169555534</v>
      </c>
      <c r="V196" s="1">
        <f t="shared" si="7"/>
        <v>24414683.169555534</v>
      </c>
    </row>
    <row r="197" spans="1:22" x14ac:dyDescent="0.2">
      <c r="A197" s="1">
        <v>2016</v>
      </c>
      <c r="B197" s="1" t="s">
        <v>427</v>
      </c>
      <c r="C197" s="1" t="s">
        <v>428</v>
      </c>
      <c r="D197" s="2">
        <v>42418</v>
      </c>
      <c r="E197" s="1" t="s">
        <v>20</v>
      </c>
      <c r="F197" s="1">
        <v>3250000</v>
      </c>
      <c r="G197" s="1">
        <v>2849549</v>
      </c>
      <c r="H197" s="1">
        <v>-0.123215692</v>
      </c>
      <c r="I197" s="1" t="s">
        <v>21</v>
      </c>
      <c r="J197" s="1">
        <v>12</v>
      </c>
      <c r="K197" s="1" t="s">
        <v>22</v>
      </c>
      <c r="L197" s="1">
        <v>1</v>
      </c>
      <c r="M197" s="1" t="s">
        <v>23</v>
      </c>
      <c r="N197" s="1" t="s">
        <v>24</v>
      </c>
      <c r="O197" s="1" t="s">
        <v>25</v>
      </c>
      <c r="P197" s="1">
        <v>3167185</v>
      </c>
      <c r="Q197" s="1">
        <v>-82815</v>
      </c>
      <c r="R197" s="1">
        <v>82815</v>
      </c>
      <c r="T197" s="1">
        <v>3180715.3501754054</v>
      </c>
      <c r="U197" s="1">
        <f t="shared" si="6"/>
        <v>-69284.649824594613</v>
      </c>
      <c r="V197" s="1">
        <f t="shared" si="7"/>
        <v>69284.649824594613</v>
      </c>
    </row>
    <row r="198" spans="1:22" x14ac:dyDescent="0.2">
      <c r="A198" s="1">
        <v>2016</v>
      </c>
      <c r="B198" s="1" t="s">
        <v>429</v>
      </c>
      <c r="C198" s="1" t="s">
        <v>430</v>
      </c>
      <c r="D198" s="2">
        <v>42411</v>
      </c>
      <c r="E198" s="1" t="s">
        <v>20</v>
      </c>
      <c r="F198" s="1">
        <v>69865000</v>
      </c>
      <c r="G198" s="1">
        <v>57000000</v>
      </c>
      <c r="H198" s="1">
        <v>-0.184140843</v>
      </c>
      <c r="I198" s="1" t="s">
        <v>21</v>
      </c>
      <c r="J198" s="1">
        <v>11</v>
      </c>
      <c r="K198" s="1" t="s">
        <v>30</v>
      </c>
      <c r="L198" s="1">
        <v>1</v>
      </c>
      <c r="M198" s="1" t="s">
        <v>31</v>
      </c>
      <c r="N198" s="1" t="s">
        <v>24</v>
      </c>
      <c r="O198" s="1" t="s">
        <v>25</v>
      </c>
      <c r="P198" s="1">
        <v>58617000</v>
      </c>
      <c r="Q198" s="1">
        <v>-11248000</v>
      </c>
      <c r="R198" s="1">
        <v>11248000</v>
      </c>
      <c r="T198" s="1">
        <v>7171360.6203209311</v>
      </c>
      <c r="U198" s="1">
        <f t="shared" si="6"/>
        <v>-62693639.379679069</v>
      </c>
      <c r="V198" s="1">
        <f t="shared" si="7"/>
        <v>62693639.379679069</v>
      </c>
    </row>
    <row r="199" spans="1:22" x14ac:dyDescent="0.2">
      <c r="A199" s="1">
        <v>2016</v>
      </c>
      <c r="B199" s="1" t="s">
        <v>431</v>
      </c>
      <c r="C199" s="1" t="s">
        <v>432</v>
      </c>
      <c r="D199" s="2">
        <v>42404</v>
      </c>
      <c r="E199" s="1" t="s">
        <v>20</v>
      </c>
      <c r="F199" s="1">
        <v>4072000</v>
      </c>
      <c r="G199" s="1">
        <v>2733000</v>
      </c>
      <c r="H199" s="1">
        <v>-0.32883104099999999</v>
      </c>
      <c r="I199" s="1" t="s">
        <v>29</v>
      </c>
      <c r="J199" s="1">
        <v>3</v>
      </c>
      <c r="K199" s="1" t="s">
        <v>22</v>
      </c>
      <c r="L199" s="1">
        <v>1</v>
      </c>
      <c r="M199" s="1" t="s">
        <v>23</v>
      </c>
      <c r="N199" s="1" t="s">
        <v>24</v>
      </c>
      <c r="O199" s="1" t="s">
        <v>35</v>
      </c>
      <c r="P199" s="1">
        <v>3147496</v>
      </c>
      <c r="Q199" s="1">
        <v>-924504</v>
      </c>
      <c r="R199" s="1">
        <v>924504</v>
      </c>
      <c r="T199" s="1">
        <v>7489589.1670680502</v>
      </c>
      <c r="U199" s="1">
        <f t="shared" si="6"/>
        <v>3417589.1670680502</v>
      </c>
      <c r="V199" s="1">
        <f t="shared" si="7"/>
        <v>3417589.1670680502</v>
      </c>
    </row>
    <row r="200" spans="1:22" x14ac:dyDescent="0.2">
      <c r="A200" s="1">
        <v>2016</v>
      </c>
      <c r="B200" s="1" t="s">
        <v>433</v>
      </c>
      <c r="C200" s="1" t="s">
        <v>434</v>
      </c>
      <c r="D200" s="2">
        <v>42394</v>
      </c>
      <c r="E200" s="1" t="s">
        <v>20</v>
      </c>
      <c r="F200" s="1">
        <v>2530000</v>
      </c>
      <c r="G200" s="1">
        <v>1836000</v>
      </c>
      <c r="H200" s="1">
        <v>-0.2743083</v>
      </c>
      <c r="I200" s="1" t="s">
        <v>21</v>
      </c>
      <c r="J200" s="1">
        <v>7</v>
      </c>
      <c r="K200" s="1" t="s">
        <v>22</v>
      </c>
      <c r="L200" s="1">
        <v>1</v>
      </c>
      <c r="M200" s="1" t="s">
        <v>23</v>
      </c>
      <c r="N200" s="1" t="s">
        <v>24</v>
      </c>
      <c r="O200" s="1" t="s">
        <v>25</v>
      </c>
      <c r="P200" s="1">
        <v>2495500</v>
      </c>
      <c r="Q200" s="1">
        <v>-34500</v>
      </c>
      <c r="R200" s="1">
        <v>34500</v>
      </c>
      <c r="T200" s="1">
        <v>795172.14018806897</v>
      </c>
      <c r="U200" s="1">
        <f t="shared" si="6"/>
        <v>-1734827.8598119309</v>
      </c>
      <c r="V200" s="1">
        <f t="shared" si="7"/>
        <v>1734827.8598119309</v>
      </c>
    </row>
    <row r="201" spans="1:22" x14ac:dyDescent="0.2">
      <c r="A201" s="1">
        <v>2016</v>
      </c>
      <c r="B201" s="1" t="s">
        <v>435</v>
      </c>
      <c r="C201" s="1" t="s">
        <v>436</v>
      </c>
      <c r="D201" s="2">
        <v>42391</v>
      </c>
      <c r="E201" s="1" t="s">
        <v>20</v>
      </c>
      <c r="F201" s="1">
        <v>4574000</v>
      </c>
      <c r="G201" s="1">
        <v>3774000</v>
      </c>
      <c r="H201" s="1">
        <v>-0.17490161800000001</v>
      </c>
      <c r="I201" s="1" t="s">
        <v>21</v>
      </c>
      <c r="J201" s="1">
        <v>4</v>
      </c>
      <c r="K201" s="1" t="s">
        <v>30</v>
      </c>
      <c r="L201" s="1">
        <v>1</v>
      </c>
      <c r="M201" s="1" t="s">
        <v>50</v>
      </c>
      <c r="N201" s="1" t="s">
        <v>24</v>
      </c>
      <c r="O201" s="1" t="s">
        <v>25</v>
      </c>
      <c r="P201" s="1">
        <v>4055000</v>
      </c>
      <c r="Q201" s="1">
        <v>-519000</v>
      </c>
      <c r="R201" s="1">
        <v>519000</v>
      </c>
      <c r="T201" s="1">
        <v>7141767.5592133086</v>
      </c>
      <c r="U201" s="1">
        <f t="shared" si="6"/>
        <v>2567767.5592133086</v>
      </c>
      <c r="V201" s="1">
        <f t="shared" si="7"/>
        <v>2567767.5592133086</v>
      </c>
    </row>
    <row r="202" spans="1:22" x14ac:dyDescent="0.2">
      <c r="A202" s="1">
        <v>2016</v>
      </c>
      <c r="B202" s="1" t="s">
        <v>437</v>
      </c>
      <c r="C202" s="1" t="s">
        <v>438</v>
      </c>
      <c r="D202" s="2">
        <v>42389</v>
      </c>
      <c r="E202" s="1" t="s">
        <v>20</v>
      </c>
      <c r="F202" s="1">
        <v>10000000</v>
      </c>
      <c r="G202" s="1">
        <v>6499990</v>
      </c>
      <c r="H202" s="1">
        <v>-0.35000100000000001</v>
      </c>
      <c r="I202" s="1" t="s">
        <v>29</v>
      </c>
      <c r="J202" s="1">
        <v>6</v>
      </c>
      <c r="K202" s="1" t="s">
        <v>30</v>
      </c>
      <c r="L202" s="1">
        <v>1</v>
      </c>
      <c r="M202" s="1" t="s">
        <v>41</v>
      </c>
      <c r="N202" s="1" t="s">
        <v>24</v>
      </c>
      <c r="O202" s="1" t="s">
        <v>25</v>
      </c>
      <c r="P202" s="1">
        <v>7138000</v>
      </c>
      <c r="Q202" s="1">
        <v>-2862000</v>
      </c>
      <c r="R202" s="1">
        <v>2862000</v>
      </c>
      <c r="T202" s="1">
        <v>31640153.907733537</v>
      </c>
      <c r="U202" s="1">
        <f t="shared" si="6"/>
        <v>21640153.907733537</v>
      </c>
      <c r="V202" s="1">
        <f t="shared" si="7"/>
        <v>21640153.907733537</v>
      </c>
    </row>
    <row r="203" spans="1:22" x14ac:dyDescent="0.2">
      <c r="A203" s="1">
        <v>2016</v>
      </c>
      <c r="B203" s="1" t="s">
        <v>439</v>
      </c>
      <c r="C203" s="1" t="s">
        <v>440</v>
      </c>
      <c r="D203" s="2">
        <v>42388</v>
      </c>
      <c r="E203" s="1" t="s">
        <v>53</v>
      </c>
      <c r="F203" s="1">
        <v>9000000</v>
      </c>
      <c r="G203" s="1">
        <v>8936000</v>
      </c>
      <c r="H203" s="1">
        <v>-7.1111109999999998E-3</v>
      </c>
      <c r="I203" s="1" t="s">
        <v>21</v>
      </c>
      <c r="J203" s="1">
        <v>3</v>
      </c>
      <c r="K203" s="1" t="s">
        <v>22</v>
      </c>
      <c r="L203" s="1">
        <v>1</v>
      </c>
      <c r="M203" s="1" t="s">
        <v>441</v>
      </c>
      <c r="N203" s="1" t="s">
        <v>24</v>
      </c>
      <c r="O203" s="1" t="s">
        <v>32</v>
      </c>
      <c r="P203" s="1">
        <v>9201691</v>
      </c>
      <c r="Q203" s="1">
        <v>201691</v>
      </c>
      <c r="R203" s="1">
        <v>201691</v>
      </c>
      <c r="T203" s="1">
        <v>30416423.473128259</v>
      </c>
      <c r="U203" s="1">
        <f t="shared" si="6"/>
        <v>21416423.473128259</v>
      </c>
      <c r="V203" s="1">
        <f t="shared" si="7"/>
        <v>21416423.473128259</v>
      </c>
    </row>
    <row r="204" spans="1:22" x14ac:dyDescent="0.2">
      <c r="A204" s="1">
        <v>2016</v>
      </c>
      <c r="B204" s="1" t="s">
        <v>442</v>
      </c>
      <c r="C204" s="1" t="s">
        <v>443</v>
      </c>
      <c r="D204" s="2">
        <v>42383</v>
      </c>
      <c r="E204" s="1" t="s">
        <v>444</v>
      </c>
      <c r="F204" s="1">
        <v>1200000</v>
      </c>
      <c r="G204" s="1">
        <v>1050050</v>
      </c>
      <c r="H204" s="1">
        <v>-0.124958333</v>
      </c>
      <c r="I204" s="1" t="s">
        <v>21</v>
      </c>
      <c r="J204" s="1">
        <v>6</v>
      </c>
      <c r="K204" s="1" t="s">
        <v>30</v>
      </c>
      <c r="L204" s="1">
        <v>1</v>
      </c>
      <c r="M204" s="1" t="s">
        <v>41</v>
      </c>
      <c r="N204" s="1" t="s">
        <v>24</v>
      </c>
      <c r="O204" s="1" t="s">
        <v>35</v>
      </c>
      <c r="P204" s="1">
        <v>1083107</v>
      </c>
      <c r="Q204" s="1">
        <v>-116893</v>
      </c>
      <c r="R204" s="1">
        <v>116893</v>
      </c>
      <c r="T204" s="1">
        <v>53839247.468937524</v>
      </c>
      <c r="U204" s="1">
        <f t="shared" si="6"/>
        <v>52639247.468937524</v>
      </c>
      <c r="V204" s="1">
        <f t="shared" si="7"/>
        <v>52639247.468937524</v>
      </c>
    </row>
    <row r="205" spans="1:22" x14ac:dyDescent="0.2">
      <c r="A205" s="1">
        <v>2015</v>
      </c>
      <c r="B205" s="1" t="s">
        <v>445</v>
      </c>
      <c r="C205" s="1" t="s">
        <v>446</v>
      </c>
      <c r="D205" s="2">
        <v>42342</v>
      </c>
      <c r="E205" s="1" t="s">
        <v>53</v>
      </c>
      <c r="F205" s="1">
        <v>2000000</v>
      </c>
      <c r="G205" s="1">
        <v>2092850</v>
      </c>
      <c r="H205" s="1">
        <v>4.6425000000000001E-2</v>
      </c>
      <c r="I205" s="1" t="s">
        <v>21</v>
      </c>
      <c r="J205" s="1">
        <v>4</v>
      </c>
      <c r="K205" s="1" t="s">
        <v>22</v>
      </c>
      <c r="L205" s="1">
        <v>4</v>
      </c>
      <c r="M205" s="1" t="s">
        <v>31</v>
      </c>
      <c r="N205" s="1" t="s">
        <v>24</v>
      </c>
      <c r="O205" s="1" t="s">
        <v>35</v>
      </c>
      <c r="P205" s="1">
        <v>2196300</v>
      </c>
      <c r="Q205" s="1">
        <v>196300</v>
      </c>
      <c r="R205" s="1">
        <v>196300</v>
      </c>
      <c r="T205" s="1">
        <v>7319936.4063422931</v>
      </c>
      <c r="U205" s="1">
        <f t="shared" si="6"/>
        <v>5319936.4063422931</v>
      </c>
      <c r="V205" s="1">
        <f t="shared" si="7"/>
        <v>5319936.4063422931</v>
      </c>
    </row>
    <row r="206" spans="1:22" x14ac:dyDescent="0.2">
      <c r="A206" s="1">
        <v>2015</v>
      </c>
      <c r="B206" s="1" t="s">
        <v>447</v>
      </c>
      <c r="C206" s="1" t="s">
        <v>448</v>
      </c>
      <c r="D206" s="2">
        <v>42338</v>
      </c>
      <c r="E206" s="1" t="s">
        <v>20</v>
      </c>
      <c r="F206" s="1">
        <v>1200000</v>
      </c>
      <c r="G206" s="1">
        <v>1222222</v>
      </c>
      <c r="H206" s="1">
        <v>1.8518333000000001E-2</v>
      </c>
      <c r="I206" s="1" t="s">
        <v>21</v>
      </c>
      <c r="J206" s="1">
        <v>6</v>
      </c>
      <c r="K206" s="1" t="s">
        <v>22</v>
      </c>
      <c r="L206" s="1">
        <v>4</v>
      </c>
      <c r="M206" s="1" t="s">
        <v>23</v>
      </c>
      <c r="N206" s="1" t="s">
        <v>24</v>
      </c>
      <c r="O206" s="1" t="s">
        <v>25</v>
      </c>
      <c r="P206" s="1">
        <v>1488000</v>
      </c>
      <c r="Q206" s="1">
        <v>288000</v>
      </c>
      <c r="R206" s="1">
        <v>288000</v>
      </c>
      <c r="T206" s="1">
        <v>1778798.1447716625</v>
      </c>
      <c r="U206" s="1">
        <f t="shared" si="6"/>
        <v>578798.14477166254</v>
      </c>
      <c r="V206" s="1">
        <f t="shared" si="7"/>
        <v>578798.14477166254</v>
      </c>
    </row>
    <row r="207" spans="1:22" x14ac:dyDescent="0.2">
      <c r="A207" s="1">
        <v>2015</v>
      </c>
      <c r="B207" s="1" t="s">
        <v>449</v>
      </c>
      <c r="C207" s="1" t="s">
        <v>450</v>
      </c>
      <c r="D207" s="2">
        <v>42312</v>
      </c>
      <c r="E207" s="1" t="s">
        <v>20</v>
      </c>
      <c r="F207" s="1">
        <v>8700000</v>
      </c>
      <c r="G207" s="1">
        <v>10162935</v>
      </c>
      <c r="H207" s="1">
        <v>0.16815344800000001</v>
      </c>
      <c r="I207" s="1" t="s">
        <v>29</v>
      </c>
      <c r="J207" s="1">
        <v>3</v>
      </c>
      <c r="K207" s="1" t="s">
        <v>38</v>
      </c>
      <c r="L207" s="1">
        <v>4</v>
      </c>
      <c r="M207" s="1" t="s">
        <v>31</v>
      </c>
      <c r="N207" s="1" t="s">
        <v>24</v>
      </c>
      <c r="O207" s="1" t="s">
        <v>25</v>
      </c>
      <c r="P207" s="1">
        <v>10760000</v>
      </c>
      <c r="Q207" s="1">
        <v>2060000</v>
      </c>
      <c r="R207" s="1">
        <v>2060000</v>
      </c>
      <c r="T207" s="1">
        <v>796870.61931474356</v>
      </c>
      <c r="U207" s="1">
        <f t="shared" si="6"/>
        <v>-7903129.3806852568</v>
      </c>
      <c r="V207" s="1">
        <f t="shared" si="7"/>
        <v>7903129.3806852568</v>
      </c>
    </row>
    <row r="208" spans="1:22" x14ac:dyDescent="0.2">
      <c r="A208" s="1">
        <v>2015</v>
      </c>
      <c r="B208" s="1" t="s">
        <v>451</v>
      </c>
      <c r="C208" s="1" t="s">
        <v>452</v>
      </c>
      <c r="D208" s="2">
        <v>42310</v>
      </c>
      <c r="E208" s="1" t="s">
        <v>53</v>
      </c>
      <c r="F208" s="1">
        <v>7055100</v>
      </c>
      <c r="G208" s="1">
        <v>5774440</v>
      </c>
      <c r="H208" s="1">
        <v>-0.18152258600000001</v>
      </c>
      <c r="I208" s="1" t="s">
        <v>29</v>
      </c>
      <c r="J208" s="1">
        <v>3</v>
      </c>
      <c r="K208" s="1" t="s">
        <v>30</v>
      </c>
      <c r="L208" s="1">
        <v>4</v>
      </c>
      <c r="M208" s="1" t="s">
        <v>23</v>
      </c>
      <c r="N208" s="1" t="s">
        <v>24</v>
      </c>
      <c r="O208" s="1" t="s">
        <v>35</v>
      </c>
      <c r="P208" s="1">
        <v>6387950</v>
      </c>
      <c r="Q208" s="1">
        <v>-667150</v>
      </c>
      <c r="R208" s="1">
        <v>667150</v>
      </c>
      <c r="T208" s="1">
        <v>1788533.960482737</v>
      </c>
      <c r="U208" s="1">
        <f t="shared" si="6"/>
        <v>-5266566.039517263</v>
      </c>
      <c r="V208" s="1">
        <f t="shared" si="7"/>
        <v>5266566.039517263</v>
      </c>
    </row>
    <row r="209" spans="1:22" x14ac:dyDescent="0.2">
      <c r="A209" s="1">
        <v>2015</v>
      </c>
      <c r="B209" s="1" t="s">
        <v>453</v>
      </c>
      <c r="C209" s="1" t="s">
        <v>454</v>
      </c>
      <c r="D209" s="2">
        <v>42307</v>
      </c>
      <c r="E209" s="1" t="s">
        <v>20</v>
      </c>
      <c r="F209" s="1">
        <v>7100000</v>
      </c>
      <c r="G209" s="1">
        <v>6676400</v>
      </c>
      <c r="H209" s="1">
        <v>-5.9661972000000001E-2</v>
      </c>
      <c r="I209" s="1" t="s">
        <v>21</v>
      </c>
      <c r="J209" s="1">
        <v>11</v>
      </c>
      <c r="K209" s="1" t="s">
        <v>38</v>
      </c>
      <c r="L209" s="1">
        <v>4</v>
      </c>
      <c r="M209" s="1" t="s">
        <v>31</v>
      </c>
      <c r="N209" s="1" t="s">
        <v>24</v>
      </c>
      <c r="O209" s="1" t="s">
        <v>25</v>
      </c>
      <c r="P209" s="1">
        <v>8765900</v>
      </c>
      <c r="Q209" s="1">
        <v>1665900</v>
      </c>
      <c r="R209" s="1">
        <v>1665900</v>
      </c>
      <c r="T209" s="1">
        <v>3190727.0298066256</v>
      </c>
      <c r="U209" s="1">
        <f t="shared" si="6"/>
        <v>-3909272.9701933744</v>
      </c>
      <c r="V209" s="1">
        <f t="shared" si="7"/>
        <v>3909272.9701933744</v>
      </c>
    </row>
    <row r="210" spans="1:22" x14ac:dyDescent="0.2">
      <c r="A210" s="1">
        <v>2015</v>
      </c>
      <c r="B210" s="1" t="s">
        <v>455</v>
      </c>
      <c r="C210" s="1" t="s">
        <v>456</v>
      </c>
      <c r="D210" s="2">
        <v>42304</v>
      </c>
      <c r="E210" s="1" t="s">
        <v>20</v>
      </c>
      <c r="F210" s="1">
        <v>1340000</v>
      </c>
      <c r="G210" s="1">
        <v>1850000</v>
      </c>
      <c r="H210" s="1">
        <v>0.38059701499999998</v>
      </c>
      <c r="I210" s="1" t="s">
        <v>29</v>
      </c>
      <c r="J210" s="1">
        <v>4</v>
      </c>
      <c r="K210" s="1" t="s">
        <v>30</v>
      </c>
      <c r="L210" s="1">
        <v>4</v>
      </c>
      <c r="M210" s="1" t="s">
        <v>31</v>
      </c>
      <c r="N210" s="1" t="s">
        <v>24</v>
      </c>
      <c r="O210" s="1" t="s">
        <v>25</v>
      </c>
      <c r="P210" s="1">
        <v>2174000</v>
      </c>
      <c r="Q210" s="1">
        <v>834000</v>
      </c>
      <c r="R210" s="1">
        <v>834000</v>
      </c>
      <c r="T210" s="1">
        <v>7138814.9779005991</v>
      </c>
      <c r="U210" s="1">
        <f t="shared" si="6"/>
        <v>5798814.9779005991</v>
      </c>
      <c r="V210" s="1">
        <f t="shared" si="7"/>
        <v>5798814.9779005991</v>
      </c>
    </row>
    <row r="211" spans="1:22" x14ac:dyDescent="0.2">
      <c r="A211" s="1">
        <v>2015</v>
      </c>
      <c r="B211" s="1" t="s">
        <v>457</v>
      </c>
      <c r="C211" s="1" t="s">
        <v>458</v>
      </c>
      <c r="D211" s="2">
        <v>42297</v>
      </c>
      <c r="E211" s="1" t="s">
        <v>20</v>
      </c>
      <c r="F211" s="1">
        <v>1290000</v>
      </c>
      <c r="G211" s="1">
        <v>1552600</v>
      </c>
      <c r="H211" s="1">
        <v>0.203565891</v>
      </c>
      <c r="I211" s="1" t="s">
        <v>29</v>
      </c>
      <c r="J211" s="1">
        <v>9</v>
      </c>
      <c r="K211" s="1" t="s">
        <v>30</v>
      </c>
      <c r="L211" s="1">
        <v>4</v>
      </c>
      <c r="M211" s="1" t="s">
        <v>31</v>
      </c>
      <c r="N211" s="1" t="s">
        <v>24</v>
      </c>
      <c r="O211" s="1" t="s">
        <v>35</v>
      </c>
      <c r="P211" s="1">
        <v>1557557.5</v>
      </c>
      <c r="Q211" s="1">
        <v>267557.5</v>
      </c>
      <c r="R211" s="1">
        <v>267557.5</v>
      </c>
      <c r="T211" s="1">
        <v>35496468.634068199</v>
      </c>
      <c r="U211" s="1">
        <f t="shared" si="6"/>
        <v>34206468.634068199</v>
      </c>
      <c r="V211" s="1">
        <f t="shared" si="7"/>
        <v>34206468.634068199</v>
      </c>
    </row>
    <row r="212" spans="1:22" x14ac:dyDescent="0.2">
      <c r="A212" s="1">
        <v>2015</v>
      </c>
      <c r="B212" s="1" t="s">
        <v>459</v>
      </c>
      <c r="C212" s="1" t="s">
        <v>460</v>
      </c>
      <c r="D212" s="2">
        <v>42292</v>
      </c>
      <c r="E212" s="1" t="s">
        <v>20</v>
      </c>
      <c r="F212" s="1">
        <v>3650000</v>
      </c>
      <c r="G212" s="1">
        <v>3270000</v>
      </c>
      <c r="H212" s="1">
        <v>-0.104109589</v>
      </c>
      <c r="I212" s="1" t="s">
        <v>21</v>
      </c>
      <c r="J212" s="1">
        <v>6</v>
      </c>
      <c r="K212" s="1" t="s">
        <v>30</v>
      </c>
      <c r="L212" s="1">
        <v>4</v>
      </c>
      <c r="M212" s="1" t="s">
        <v>23</v>
      </c>
      <c r="N212" s="1" t="s">
        <v>24</v>
      </c>
      <c r="O212" s="1" t="s">
        <v>25</v>
      </c>
      <c r="P212" s="1">
        <v>3654000</v>
      </c>
      <c r="Q212" s="1">
        <v>4000</v>
      </c>
      <c r="R212" s="1">
        <v>4000</v>
      </c>
      <c r="T212" s="1">
        <v>3206068.8043178599</v>
      </c>
      <c r="U212" s="1">
        <f t="shared" si="6"/>
        <v>-443931.19568214007</v>
      </c>
      <c r="V212" s="1">
        <f t="shared" si="7"/>
        <v>443931.19568214007</v>
      </c>
    </row>
    <row r="213" spans="1:22" x14ac:dyDescent="0.2">
      <c r="A213" s="1">
        <v>2015</v>
      </c>
      <c r="B213" s="1" t="s">
        <v>461</v>
      </c>
      <c r="C213" s="1" t="s">
        <v>462</v>
      </c>
      <c r="D213" s="2">
        <v>42284</v>
      </c>
      <c r="E213" s="1" t="s">
        <v>53</v>
      </c>
      <c r="F213" s="1">
        <v>7400000</v>
      </c>
      <c r="G213" s="1">
        <v>4985882.5</v>
      </c>
      <c r="H213" s="1">
        <v>-0.326232095</v>
      </c>
      <c r="I213" s="1" t="s">
        <v>29</v>
      </c>
      <c r="J213" s="1">
        <v>4</v>
      </c>
      <c r="K213" s="1" t="s">
        <v>38</v>
      </c>
      <c r="L213" s="1">
        <v>4</v>
      </c>
      <c r="M213" s="1" t="s">
        <v>31</v>
      </c>
      <c r="N213" s="1" t="s">
        <v>24</v>
      </c>
      <c r="O213" s="1" t="s">
        <v>35</v>
      </c>
      <c r="P213" s="1">
        <v>5169777</v>
      </c>
      <c r="Q213" s="1">
        <v>-2230223</v>
      </c>
      <c r="R213" s="1">
        <v>2230223</v>
      </c>
      <c r="T213" s="1">
        <v>3379229.8653592281</v>
      </c>
      <c r="U213" s="1">
        <f t="shared" si="6"/>
        <v>-4020770.1346407719</v>
      </c>
      <c r="V213" s="1">
        <f t="shared" si="7"/>
        <v>4020770.1346407719</v>
      </c>
    </row>
    <row r="214" spans="1:22" x14ac:dyDescent="0.2">
      <c r="A214" s="1">
        <v>2015</v>
      </c>
      <c r="B214" s="1" t="s">
        <v>463</v>
      </c>
      <c r="C214" s="1" t="s">
        <v>464</v>
      </c>
      <c r="D214" s="2">
        <v>42277</v>
      </c>
      <c r="E214" s="1" t="s">
        <v>20</v>
      </c>
      <c r="F214" s="1">
        <v>7000000</v>
      </c>
      <c r="G214" s="1">
        <v>5851111</v>
      </c>
      <c r="H214" s="1">
        <v>-0.164127</v>
      </c>
      <c r="I214" s="1" t="s">
        <v>21</v>
      </c>
      <c r="J214" s="1">
        <v>15</v>
      </c>
      <c r="K214" s="1" t="s">
        <v>30</v>
      </c>
      <c r="L214" s="1">
        <v>3</v>
      </c>
      <c r="M214" s="1" t="s">
        <v>41</v>
      </c>
      <c r="N214" s="1" t="s">
        <v>24</v>
      </c>
      <c r="O214" s="1" t="s">
        <v>25</v>
      </c>
      <c r="P214" s="1">
        <v>6789000</v>
      </c>
      <c r="Q214" s="1">
        <v>-211000</v>
      </c>
      <c r="R214" s="1">
        <v>211000</v>
      </c>
      <c r="T214" s="1">
        <v>1779107.1028936126</v>
      </c>
      <c r="U214" s="1">
        <f t="shared" si="6"/>
        <v>-5220892.8971063877</v>
      </c>
      <c r="V214" s="1">
        <f t="shared" si="7"/>
        <v>5220892.8971063877</v>
      </c>
    </row>
    <row r="215" spans="1:22" x14ac:dyDescent="0.2">
      <c r="A215" s="1">
        <v>2015</v>
      </c>
      <c r="B215" s="1" t="s">
        <v>465</v>
      </c>
      <c r="C215" s="1" t="s">
        <v>466</v>
      </c>
      <c r="D215" s="2">
        <v>42268</v>
      </c>
      <c r="E215" s="1" t="s">
        <v>20</v>
      </c>
      <c r="F215" s="1">
        <v>7900000</v>
      </c>
      <c r="G215" s="1">
        <v>6769800</v>
      </c>
      <c r="H215" s="1">
        <v>-0.14306329100000001</v>
      </c>
      <c r="I215" s="1" t="s">
        <v>21</v>
      </c>
      <c r="J215" s="1">
        <v>18</v>
      </c>
      <c r="K215" s="1" t="s">
        <v>22</v>
      </c>
      <c r="L215" s="1">
        <v>3</v>
      </c>
      <c r="M215" s="1" t="s">
        <v>23</v>
      </c>
      <c r="N215" s="1" t="s">
        <v>24</v>
      </c>
      <c r="O215" s="1" t="s">
        <v>32</v>
      </c>
      <c r="P215" s="1">
        <v>8850000</v>
      </c>
      <c r="Q215" s="1">
        <v>950000</v>
      </c>
      <c r="R215" s="1">
        <v>950000</v>
      </c>
      <c r="T215" s="1">
        <v>843222.83900869964</v>
      </c>
      <c r="U215" s="1">
        <f t="shared" si="6"/>
        <v>-7056777.1609912999</v>
      </c>
      <c r="V215" s="1">
        <f t="shared" si="7"/>
        <v>7056777.1609912999</v>
      </c>
    </row>
    <row r="216" spans="1:22" x14ac:dyDescent="0.2">
      <c r="A216" s="1">
        <v>2015</v>
      </c>
      <c r="B216" s="1" t="s">
        <v>467</v>
      </c>
      <c r="C216" s="1" t="s">
        <v>468</v>
      </c>
      <c r="D216" s="2">
        <v>42256</v>
      </c>
      <c r="E216" s="1" t="s">
        <v>444</v>
      </c>
      <c r="F216" s="1">
        <v>325000</v>
      </c>
      <c r="G216" s="1">
        <v>377777</v>
      </c>
      <c r="H216" s="1">
        <v>0.16239076899999999</v>
      </c>
      <c r="I216" s="1" t="s">
        <v>29</v>
      </c>
      <c r="J216" s="1">
        <v>6</v>
      </c>
      <c r="K216" s="1" t="s">
        <v>30</v>
      </c>
      <c r="L216" s="1">
        <v>3</v>
      </c>
      <c r="M216" s="1" t="s">
        <v>23</v>
      </c>
      <c r="N216" s="1" t="s">
        <v>24</v>
      </c>
      <c r="O216" s="1" t="s">
        <v>32</v>
      </c>
      <c r="P216" s="1">
        <v>415415</v>
      </c>
      <c r="Q216" s="1">
        <v>90415</v>
      </c>
      <c r="R216" s="1">
        <v>90415</v>
      </c>
      <c r="T216" s="1">
        <v>1780063.7419908124</v>
      </c>
      <c r="U216" s="1">
        <f t="shared" si="6"/>
        <v>1455063.7419908124</v>
      </c>
      <c r="V216" s="1">
        <f t="shared" si="7"/>
        <v>1455063.7419908124</v>
      </c>
    </row>
    <row r="217" spans="1:22" x14ac:dyDescent="0.2">
      <c r="A217" s="1">
        <v>2015</v>
      </c>
      <c r="B217" s="1" t="s">
        <v>469</v>
      </c>
      <c r="C217" s="1" t="s">
        <v>470</v>
      </c>
      <c r="D217" s="2">
        <v>42243</v>
      </c>
      <c r="E217" s="1" t="s">
        <v>20</v>
      </c>
      <c r="F217" s="1">
        <v>1650000</v>
      </c>
      <c r="G217" s="1">
        <v>1898000</v>
      </c>
      <c r="H217" s="1">
        <v>0.15030303</v>
      </c>
      <c r="I217" s="1" t="s">
        <v>29</v>
      </c>
      <c r="J217" s="1">
        <v>4</v>
      </c>
      <c r="K217" s="1" t="s">
        <v>22</v>
      </c>
      <c r="L217" s="1">
        <v>3</v>
      </c>
      <c r="M217" s="1" t="s">
        <v>23</v>
      </c>
      <c r="N217" s="1" t="s">
        <v>24</v>
      </c>
      <c r="O217" s="1" t="s">
        <v>25</v>
      </c>
      <c r="P217" s="1">
        <v>2440000</v>
      </c>
      <c r="Q217" s="1">
        <v>790000</v>
      </c>
      <c r="R217" s="1">
        <v>790000</v>
      </c>
      <c r="T217" s="1">
        <v>1877043.7812965647</v>
      </c>
      <c r="U217" s="1">
        <f t="shared" si="6"/>
        <v>227043.78129656473</v>
      </c>
      <c r="V217" s="1">
        <f t="shared" si="7"/>
        <v>227043.78129656473</v>
      </c>
    </row>
    <row r="218" spans="1:22" x14ac:dyDescent="0.2">
      <c r="A218" s="1">
        <v>2015</v>
      </c>
      <c r="B218" s="1" t="s">
        <v>471</v>
      </c>
      <c r="C218" s="1" t="s">
        <v>472</v>
      </c>
      <c r="D218" s="2">
        <v>42234</v>
      </c>
      <c r="E218" s="1" t="s">
        <v>444</v>
      </c>
      <c r="F218" s="1">
        <v>354000</v>
      </c>
      <c r="G218" s="1">
        <v>396811</v>
      </c>
      <c r="H218" s="1">
        <v>0.120935028</v>
      </c>
      <c r="I218" s="1" t="s">
        <v>29</v>
      </c>
      <c r="J218" s="1">
        <v>3</v>
      </c>
      <c r="K218" s="1" t="s">
        <v>30</v>
      </c>
      <c r="L218" s="1">
        <v>3</v>
      </c>
      <c r="M218" s="1" t="s">
        <v>23</v>
      </c>
      <c r="N218" s="1" t="s">
        <v>24</v>
      </c>
      <c r="O218" s="1" t="s">
        <v>32</v>
      </c>
      <c r="P218" s="1">
        <v>607000</v>
      </c>
      <c r="Q218" s="1">
        <v>253000</v>
      </c>
      <c r="R218" s="1">
        <v>253000</v>
      </c>
      <c r="T218" s="1">
        <v>7432820.247560191</v>
      </c>
      <c r="U218" s="1">
        <f t="shared" si="6"/>
        <v>7078820.247560191</v>
      </c>
      <c r="V218" s="1">
        <f t="shared" si="7"/>
        <v>7078820.247560191</v>
      </c>
    </row>
    <row r="219" spans="1:22" x14ac:dyDescent="0.2">
      <c r="A219" s="1">
        <v>2015</v>
      </c>
      <c r="B219" s="1" t="s">
        <v>473</v>
      </c>
      <c r="C219" s="1" t="s">
        <v>474</v>
      </c>
      <c r="D219" s="2">
        <v>42213</v>
      </c>
      <c r="E219" s="1" t="s">
        <v>20</v>
      </c>
      <c r="F219" s="1">
        <v>1918000</v>
      </c>
      <c r="G219" s="1">
        <v>1389000</v>
      </c>
      <c r="H219" s="1">
        <v>-0.27580813300000001</v>
      </c>
      <c r="I219" s="1" t="s">
        <v>21</v>
      </c>
      <c r="J219" s="1">
        <v>12</v>
      </c>
      <c r="K219" s="1" t="s">
        <v>30</v>
      </c>
      <c r="L219" s="1">
        <v>3</v>
      </c>
      <c r="M219" s="1" t="s">
        <v>23</v>
      </c>
      <c r="N219" s="1" t="s">
        <v>24</v>
      </c>
      <c r="O219" s="1" t="s">
        <v>25</v>
      </c>
      <c r="P219" s="1">
        <v>1737000</v>
      </c>
      <c r="Q219" s="1">
        <v>-181000</v>
      </c>
      <c r="R219" s="1">
        <v>181000</v>
      </c>
      <c r="T219" s="1">
        <v>7287949.9295704002</v>
      </c>
      <c r="U219" s="1">
        <f t="shared" si="6"/>
        <v>5369949.9295704002</v>
      </c>
      <c r="V219" s="1">
        <f t="shared" si="7"/>
        <v>5369949.9295704002</v>
      </c>
    </row>
    <row r="220" spans="1:22" x14ac:dyDescent="0.2">
      <c r="A220" s="1">
        <v>2015</v>
      </c>
      <c r="B220" s="1" t="s">
        <v>475</v>
      </c>
      <c r="C220" s="1" t="s">
        <v>476</v>
      </c>
      <c r="D220" s="2">
        <v>42178</v>
      </c>
      <c r="E220" s="1" t="s">
        <v>20</v>
      </c>
      <c r="F220" s="1">
        <v>1800000</v>
      </c>
      <c r="G220" s="1">
        <v>2217200</v>
      </c>
      <c r="H220" s="1">
        <v>0.23177777799999999</v>
      </c>
      <c r="I220" s="1" t="s">
        <v>29</v>
      </c>
      <c r="J220" s="1">
        <v>2</v>
      </c>
      <c r="K220" s="1" t="s">
        <v>38</v>
      </c>
      <c r="L220" s="1">
        <v>2</v>
      </c>
      <c r="M220" s="1" t="s">
        <v>31</v>
      </c>
      <c r="N220" s="1" t="s">
        <v>24</v>
      </c>
      <c r="O220" s="1" t="s">
        <v>25</v>
      </c>
      <c r="P220" s="1">
        <v>2698000</v>
      </c>
      <c r="Q220" s="1">
        <v>898000</v>
      </c>
      <c r="R220" s="1">
        <v>898000</v>
      </c>
      <c r="T220" s="1">
        <v>34422176.598491013</v>
      </c>
      <c r="U220" s="1">
        <f t="shared" si="6"/>
        <v>32622176.598491013</v>
      </c>
      <c r="V220" s="1">
        <f t="shared" si="7"/>
        <v>32622176.598491013</v>
      </c>
    </row>
    <row r="221" spans="1:22" x14ac:dyDescent="0.2">
      <c r="A221" s="1">
        <v>2015</v>
      </c>
      <c r="B221" s="1" t="s">
        <v>477</v>
      </c>
      <c r="C221" s="1" t="s">
        <v>478</v>
      </c>
      <c r="D221" s="2">
        <v>42177</v>
      </c>
      <c r="E221" s="1" t="s">
        <v>20</v>
      </c>
      <c r="F221" s="1">
        <v>6500000</v>
      </c>
      <c r="G221" s="1">
        <v>6374800</v>
      </c>
      <c r="H221" s="1">
        <v>-1.9261538000000002E-2</v>
      </c>
      <c r="I221" s="1" t="s">
        <v>21</v>
      </c>
      <c r="J221" s="1">
        <v>7</v>
      </c>
      <c r="K221" s="1" t="s">
        <v>38</v>
      </c>
      <c r="L221" s="1">
        <v>2</v>
      </c>
      <c r="M221" s="1" t="s">
        <v>31</v>
      </c>
      <c r="N221" s="1" t="s">
        <v>24</v>
      </c>
      <c r="O221" s="1" t="s">
        <v>25</v>
      </c>
      <c r="P221" s="1">
        <v>7497000</v>
      </c>
      <c r="Q221" s="1">
        <v>997000</v>
      </c>
      <c r="R221" s="1">
        <v>997000</v>
      </c>
      <c r="T221" s="1">
        <v>32582877.04314702</v>
      </c>
      <c r="U221" s="1">
        <f t="shared" si="6"/>
        <v>26082877.04314702</v>
      </c>
      <c r="V221" s="1">
        <f t="shared" si="7"/>
        <v>26082877.04314702</v>
      </c>
    </row>
    <row r="222" spans="1:22" x14ac:dyDescent="0.2">
      <c r="A222" s="1">
        <v>2015</v>
      </c>
      <c r="B222" s="1" t="s">
        <v>479</v>
      </c>
      <c r="C222" s="1" t="s">
        <v>480</v>
      </c>
      <c r="D222" s="2">
        <v>42159</v>
      </c>
      <c r="E222" s="1" t="s">
        <v>20</v>
      </c>
      <c r="F222" s="1">
        <v>1600000</v>
      </c>
      <c r="G222" s="1">
        <v>1298005</v>
      </c>
      <c r="H222" s="1">
        <v>-0.18874687500000001</v>
      </c>
      <c r="I222" s="1" t="s">
        <v>21</v>
      </c>
      <c r="J222" s="1">
        <v>6</v>
      </c>
      <c r="K222" s="1" t="s">
        <v>22</v>
      </c>
      <c r="L222" s="1">
        <v>2</v>
      </c>
      <c r="M222" s="1" t="s">
        <v>41</v>
      </c>
      <c r="N222" s="1" t="s">
        <v>24</v>
      </c>
      <c r="O222" s="1" t="s">
        <v>35</v>
      </c>
      <c r="P222" s="1">
        <v>1346150</v>
      </c>
      <c r="Q222" s="1">
        <v>-253850</v>
      </c>
      <c r="R222" s="1">
        <v>253850</v>
      </c>
      <c r="T222" s="1">
        <v>29268922.415865526</v>
      </c>
      <c r="U222" s="1">
        <f t="shared" si="6"/>
        <v>27668922.415865526</v>
      </c>
      <c r="V222" s="1">
        <f t="shared" si="7"/>
        <v>27668922.415865526</v>
      </c>
    </row>
    <row r="223" spans="1:22" x14ac:dyDescent="0.2">
      <c r="A223" s="1">
        <v>2015</v>
      </c>
      <c r="B223" s="1" t="s">
        <v>481</v>
      </c>
      <c r="C223" s="1" t="s">
        <v>482</v>
      </c>
      <c r="D223" s="2">
        <v>42157</v>
      </c>
      <c r="E223" s="1" t="s">
        <v>20</v>
      </c>
      <c r="F223" s="1">
        <v>29100000</v>
      </c>
      <c r="G223" s="1">
        <v>30452500</v>
      </c>
      <c r="H223" s="1">
        <v>4.6477663000000002E-2</v>
      </c>
      <c r="I223" s="1" t="s">
        <v>21</v>
      </c>
      <c r="J223" s="1">
        <v>11</v>
      </c>
      <c r="K223" s="1" t="s">
        <v>30</v>
      </c>
      <c r="L223" s="1">
        <v>2</v>
      </c>
      <c r="M223" s="1" t="s">
        <v>41</v>
      </c>
      <c r="N223" s="1" t="s">
        <v>24</v>
      </c>
      <c r="O223" s="1" t="s">
        <v>25</v>
      </c>
      <c r="P223" s="1">
        <v>31281100</v>
      </c>
      <c r="Q223" s="1">
        <v>2181100</v>
      </c>
      <c r="R223" s="1">
        <v>2181100</v>
      </c>
      <c r="T223" s="1">
        <v>7373432.0021993537</v>
      </c>
      <c r="U223" s="1">
        <f t="shared" si="6"/>
        <v>-21726567.997800648</v>
      </c>
      <c r="V223" s="1">
        <f t="shared" si="7"/>
        <v>21726567.997800648</v>
      </c>
    </row>
    <row r="224" spans="1:22" x14ac:dyDescent="0.2">
      <c r="A224" s="1">
        <v>2015</v>
      </c>
      <c r="B224" s="1" t="s">
        <v>483</v>
      </c>
      <c r="C224" s="1" t="s">
        <v>484</v>
      </c>
      <c r="D224" s="2">
        <v>42145</v>
      </c>
      <c r="E224" s="1" t="s">
        <v>485</v>
      </c>
      <c r="F224" s="1">
        <v>1550000</v>
      </c>
      <c r="G224" s="1">
        <v>2333333.33</v>
      </c>
      <c r="H224" s="1">
        <v>0.50537634200000003</v>
      </c>
      <c r="I224" s="1" t="s">
        <v>29</v>
      </c>
      <c r="J224" s="1">
        <v>2</v>
      </c>
      <c r="K224" s="1" t="s">
        <v>22</v>
      </c>
      <c r="L224" s="1">
        <v>2</v>
      </c>
      <c r="M224" s="1" t="s">
        <v>23</v>
      </c>
      <c r="N224" s="1" t="s">
        <v>24</v>
      </c>
      <c r="O224" s="1" t="s">
        <v>32</v>
      </c>
      <c r="P224" s="1">
        <v>3640000</v>
      </c>
      <c r="Q224" s="1">
        <v>2090000</v>
      </c>
      <c r="R224" s="1">
        <v>2090000</v>
      </c>
      <c r="T224" s="1">
        <v>1890597.9511172036</v>
      </c>
      <c r="U224" s="1">
        <f t="shared" si="6"/>
        <v>340597.95111720357</v>
      </c>
      <c r="V224" s="1">
        <f t="shared" si="7"/>
        <v>340597.95111720357</v>
      </c>
    </row>
    <row r="225" spans="1:22" x14ac:dyDescent="0.2">
      <c r="A225" s="1">
        <v>2015</v>
      </c>
      <c r="B225" s="1" t="s">
        <v>486</v>
      </c>
      <c r="C225" s="1" t="s">
        <v>487</v>
      </c>
      <c r="D225" s="2">
        <v>42145</v>
      </c>
      <c r="E225" s="1" t="s">
        <v>20</v>
      </c>
      <c r="F225" s="1">
        <v>6400000</v>
      </c>
      <c r="G225" s="1">
        <v>5777000</v>
      </c>
      <c r="H225" s="1">
        <v>-9.7343750000000007E-2</v>
      </c>
      <c r="I225" s="1" t="s">
        <v>21</v>
      </c>
      <c r="J225" s="1">
        <v>7</v>
      </c>
      <c r="K225" s="1" t="s">
        <v>30</v>
      </c>
      <c r="L225" s="1">
        <v>2</v>
      </c>
      <c r="M225" s="1" t="s">
        <v>41</v>
      </c>
      <c r="N225" s="1" t="s">
        <v>24</v>
      </c>
      <c r="O225" s="1" t="s">
        <v>25</v>
      </c>
      <c r="P225" s="1">
        <v>6527495</v>
      </c>
      <c r="Q225" s="1">
        <v>127495</v>
      </c>
      <c r="R225" s="1">
        <v>127495</v>
      </c>
      <c r="T225" s="1">
        <v>3393512.8857841478</v>
      </c>
      <c r="U225" s="1">
        <f t="shared" si="6"/>
        <v>-3006487.1142158522</v>
      </c>
      <c r="V225" s="1">
        <f t="shared" si="7"/>
        <v>3006487.1142158522</v>
      </c>
    </row>
    <row r="226" spans="1:22" x14ac:dyDescent="0.2">
      <c r="A226" s="1">
        <v>2015</v>
      </c>
      <c r="B226" s="1" t="s">
        <v>488</v>
      </c>
      <c r="C226" s="1" t="s">
        <v>489</v>
      </c>
      <c r="D226" s="2">
        <v>42144</v>
      </c>
      <c r="E226" s="1" t="s">
        <v>20</v>
      </c>
      <c r="F226" s="1">
        <v>3340000</v>
      </c>
      <c r="G226" s="1">
        <v>4538160</v>
      </c>
      <c r="H226" s="1">
        <v>0.35873053900000001</v>
      </c>
      <c r="I226" s="1" t="s">
        <v>29</v>
      </c>
      <c r="J226" s="1">
        <v>3</v>
      </c>
      <c r="K226" s="1" t="s">
        <v>30</v>
      </c>
      <c r="L226" s="1">
        <v>2</v>
      </c>
      <c r="M226" s="1" t="s">
        <v>50</v>
      </c>
      <c r="N226" s="1" t="s">
        <v>24</v>
      </c>
      <c r="O226" s="1" t="s">
        <v>25</v>
      </c>
      <c r="P226" s="1">
        <v>5887300</v>
      </c>
      <c r="Q226" s="1">
        <v>2547300</v>
      </c>
      <c r="R226" s="1">
        <v>2547300</v>
      </c>
      <c r="T226" s="1">
        <v>7187986.2640277045</v>
      </c>
      <c r="U226" s="1">
        <f t="shared" si="6"/>
        <v>3847986.2640277045</v>
      </c>
      <c r="V226" s="1">
        <f t="shared" si="7"/>
        <v>3847986.2640277045</v>
      </c>
    </row>
    <row r="227" spans="1:22" x14ac:dyDescent="0.2">
      <c r="A227" s="1">
        <v>2015</v>
      </c>
      <c r="B227" s="1" t="s">
        <v>490</v>
      </c>
      <c r="C227" s="1" t="s">
        <v>491</v>
      </c>
      <c r="D227" s="2">
        <v>42143</v>
      </c>
      <c r="E227" s="1" t="s">
        <v>20</v>
      </c>
      <c r="F227" s="1">
        <v>1263000</v>
      </c>
      <c r="G227" s="1">
        <v>930000</v>
      </c>
      <c r="H227" s="1">
        <v>-0.263657957</v>
      </c>
      <c r="I227" s="1" t="s">
        <v>29</v>
      </c>
      <c r="J227" s="1">
        <v>1</v>
      </c>
      <c r="K227" s="1" t="s">
        <v>22</v>
      </c>
      <c r="L227" s="1">
        <v>2</v>
      </c>
      <c r="M227" s="1" t="s">
        <v>23</v>
      </c>
      <c r="N227" s="1" t="s">
        <v>24</v>
      </c>
      <c r="O227" s="1" t="s">
        <v>25</v>
      </c>
      <c r="P227" s="1">
        <v>930000</v>
      </c>
      <c r="Q227" s="1">
        <v>-333000</v>
      </c>
      <c r="R227" s="1">
        <v>333000</v>
      </c>
      <c r="T227" s="1">
        <v>795001.17654921976</v>
      </c>
      <c r="U227" s="1">
        <f t="shared" si="6"/>
        <v>-467998.82345078024</v>
      </c>
      <c r="V227" s="1">
        <f t="shared" si="7"/>
        <v>467998.82345078024</v>
      </c>
    </row>
    <row r="228" spans="1:22" x14ac:dyDescent="0.2">
      <c r="A228" s="1">
        <v>2015</v>
      </c>
      <c r="B228" s="1" t="s">
        <v>492</v>
      </c>
      <c r="C228" s="1" t="s">
        <v>493</v>
      </c>
      <c r="D228" s="2">
        <v>42142</v>
      </c>
      <c r="E228" s="1" t="s">
        <v>485</v>
      </c>
      <c r="F228" s="1">
        <v>830000</v>
      </c>
      <c r="G228" s="1">
        <v>1650000</v>
      </c>
      <c r="H228" s="1">
        <v>0.98795180699999996</v>
      </c>
      <c r="I228" s="1" t="s">
        <v>29</v>
      </c>
      <c r="J228" s="1">
        <v>1</v>
      </c>
      <c r="K228" s="1" t="s">
        <v>38</v>
      </c>
      <c r="L228" s="1">
        <v>2</v>
      </c>
      <c r="M228" s="1" t="s">
        <v>31</v>
      </c>
      <c r="N228" s="1" t="s">
        <v>24</v>
      </c>
      <c r="O228" s="1" t="s">
        <v>25</v>
      </c>
      <c r="P228" s="1">
        <v>1650000</v>
      </c>
      <c r="Q228" s="1">
        <v>820000</v>
      </c>
      <c r="R228" s="1">
        <v>820000</v>
      </c>
      <c r="T228" s="1">
        <v>3195480.3972830381</v>
      </c>
      <c r="U228" s="1">
        <f t="shared" si="6"/>
        <v>2365480.3972830381</v>
      </c>
      <c r="V228" s="1">
        <f t="shared" si="7"/>
        <v>2365480.3972830381</v>
      </c>
    </row>
    <row r="229" spans="1:22" x14ac:dyDescent="0.2">
      <c r="A229" s="1">
        <v>2015</v>
      </c>
      <c r="B229" s="1" t="s">
        <v>494</v>
      </c>
      <c r="C229" s="1" t="s">
        <v>495</v>
      </c>
      <c r="D229" s="2">
        <v>42115</v>
      </c>
      <c r="E229" s="1" t="s">
        <v>20</v>
      </c>
      <c r="F229" s="1">
        <v>735000</v>
      </c>
      <c r="G229" s="1">
        <v>512568</v>
      </c>
      <c r="H229" s="1">
        <v>-0.30262857100000001</v>
      </c>
      <c r="I229" s="1" t="s">
        <v>21</v>
      </c>
      <c r="J229" s="1">
        <v>9</v>
      </c>
      <c r="K229" s="1" t="s">
        <v>30</v>
      </c>
      <c r="L229" s="1">
        <v>2</v>
      </c>
      <c r="M229" s="1" t="s">
        <v>23</v>
      </c>
      <c r="N229" s="1" t="s">
        <v>24</v>
      </c>
      <c r="O229" s="1" t="s">
        <v>25</v>
      </c>
      <c r="P229" s="1">
        <v>537725.67000000004</v>
      </c>
      <c r="Q229" s="1">
        <v>-197274.33</v>
      </c>
      <c r="R229" s="1">
        <v>197274.33</v>
      </c>
      <c r="T229" s="1">
        <v>3471863.1565212226</v>
      </c>
      <c r="U229" s="1">
        <f t="shared" si="6"/>
        <v>2736863.1565212226</v>
      </c>
      <c r="V229" s="1">
        <f t="shared" si="7"/>
        <v>2736863.1565212226</v>
      </c>
    </row>
    <row r="230" spans="1:22" x14ac:dyDescent="0.2">
      <c r="A230" s="1">
        <v>2015</v>
      </c>
      <c r="B230" s="1" t="s">
        <v>496</v>
      </c>
      <c r="C230" s="1" t="s">
        <v>497</v>
      </c>
      <c r="D230" s="2">
        <v>42108</v>
      </c>
      <c r="E230" s="1" t="s">
        <v>20</v>
      </c>
      <c r="F230" s="1">
        <v>2320000</v>
      </c>
      <c r="G230" s="1">
        <v>1550780</v>
      </c>
      <c r="H230" s="1">
        <v>-0.33156034499999998</v>
      </c>
      <c r="I230" s="1" t="s">
        <v>21</v>
      </c>
      <c r="J230" s="1">
        <v>9</v>
      </c>
      <c r="K230" s="1" t="s">
        <v>30</v>
      </c>
      <c r="L230" s="1">
        <v>2</v>
      </c>
      <c r="M230" s="1" t="s">
        <v>41</v>
      </c>
      <c r="N230" s="1" t="s">
        <v>24</v>
      </c>
      <c r="O230" s="1" t="s">
        <v>35</v>
      </c>
      <c r="P230" s="1">
        <v>1631620</v>
      </c>
      <c r="Q230" s="1">
        <v>-688380</v>
      </c>
      <c r="R230" s="1">
        <v>688380</v>
      </c>
      <c r="T230" s="1">
        <v>196450150.4777635</v>
      </c>
      <c r="U230" s="1">
        <f t="shared" si="6"/>
        <v>194130150.4777635</v>
      </c>
      <c r="V230" s="1">
        <f t="shared" si="7"/>
        <v>194130150.4777635</v>
      </c>
    </row>
    <row r="231" spans="1:22" x14ac:dyDescent="0.2">
      <c r="A231" s="1">
        <v>2015</v>
      </c>
      <c r="B231" s="1" t="s">
        <v>498</v>
      </c>
      <c r="C231" s="1" t="s">
        <v>499</v>
      </c>
      <c r="D231" s="2">
        <v>42108</v>
      </c>
      <c r="E231" s="1" t="s">
        <v>53</v>
      </c>
      <c r="F231" s="1">
        <v>521000</v>
      </c>
      <c r="G231" s="1">
        <v>1840000</v>
      </c>
      <c r="H231" s="1">
        <v>2.5316698660000001</v>
      </c>
      <c r="I231" s="1" t="s">
        <v>29</v>
      </c>
      <c r="J231" s="1">
        <v>3</v>
      </c>
      <c r="K231" s="1" t="s">
        <v>38</v>
      </c>
      <c r="L231" s="1">
        <v>2</v>
      </c>
      <c r="M231" s="1" t="s">
        <v>50</v>
      </c>
      <c r="N231" s="1" t="s">
        <v>24</v>
      </c>
      <c r="O231" s="1" t="s">
        <v>25</v>
      </c>
      <c r="P231" s="1">
        <v>1840000</v>
      </c>
      <c r="Q231" s="1">
        <v>1319000</v>
      </c>
      <c r="R231" s="1">
        <v>1319000</v>
      </c>
      <c r="T231" s="1">
        <v>803960.15841182054</v>
      </c>
      <c r="U231" s="1">
        <f t="shared" si="6"/>
        <v>282960.15841182054</v>
      </c>
      <c r="V231" s="1">
        <f t="shared" si="7"/>
        <v>282960.15841182054</v>
      </c>
    </row>
    <row r="232" spans="1:22" x14ac:dyDescent="0.2">
      <c r="A232" s="1">
        <v>2015</v>
      </c>
      <c r="B232" s="1" t="s">
        <v>500</v>
      </c>
      <c r="C232" s="1" t="s">
        <v>501</v>
      </c>
      <c r="D232" s="2">
        <v>42104</v>
      </c>
      <c r="E232" s="1" t="s">
        <v>20</v>
      </c>
      <c r="F232" s="1">
        <v>3760000</v>
      </c>
      <c r="G232" s="1">
        <v>2999293</v>
      </c>
      <c r="H232" s="1">
        <v>-0.20231569099999999</v>
      </c>
      <c r="I232" s="1" t="s">
        <v>21</v>
      </c>
      <c r="J232" s="1">
        <v>10</v>
      </c>
      <c r="K232" s="1" t="s">
        <v>22</v>
      </c>
      <c r="L232" s="1">
        <v>2</v>
      </c>
      <c r="M232" s="1" t="s">
        <v>23</v>
      </c>
      <c r="N232" s="1" t="s">
        <v>24</v>
      </c>
      <c r="O232" s="1" t="s">
        <v>25</v>
      </c>
      <c r="P232" s="1">
        <v>3023651</v>
      </c>
      <c r="Q232" s="1">
        <v>-736349</v>
      </c>
      <c r="R232" s="1">
        <v>736349</v>
      </c>
      <c r="T232" s="1">
        <v>29929835.360306192</v>
      </c>
      <c r="U232" s="1">
        <f t="shared" si="6"/>
        <v>26169835.360306192</v>
      </c>
      <c r="V232" s="1">
        <f t="shared" si="7"/>
        <v>26169835.360306192</v>
      </c>
    </row>
    <row r="233" spans="1:22" x14ac:dyDescent="0.2">
      <c r="A233" s="1">
        <v>2015</v>
      </c>
      <c r="B233" s="1" t="s">
        <v>502</v>
      </c>
      <c r="C233" s="1" t="s">
        <v>503</v>
      </c>
      <c r="D233" s="2">
        <v>42104</v>
      </c>
      <c r="E233" s="1" t="s">
        <v>20</v>
      </c>
      <c r="F233" s="1">
        <v>1770000</v>
      </c>
      <c r="G233" s="1">
        <v>1397380</v>
      </c>
      <c r="H233" s="1">
        <v>-0.21051977399999999</v>
      </c>
      <c r="I233" s="1" t="s">
        <v>21</v>
      </c>
      <c r="J233" s="1">
        <v>10</v>
      </c>
      <c r="K233" s="1" t="s">
        <v>22</v>
      </c>
      <c r="L233" s="1">
        <v>2</v>
      </c>
      <c r="M233" s="1" t="s">
        <v>23</v>
      </c>
      <c r="N233" s="1" t="s">
        <v>24</v>
      </c>
      <c r="O233" s="1" t="s">
        <v>25</v>
      </c>
      <c r="P233" s="1">
        <v>1534115</v>
      </c>
      <c r="Q233" s="1">
        <v>-235885</v>
      </c>
      <c r="R233" s="1">
        <v>235885</v>
      </c>
      <c r="T233" s="1">
        <v>124718645.68195333</v>
      </c>
      <c r="U233" s="1">
        <f t="shared" si="6"/>
        <v>122948645.68195333</v>
      </c>
      <c r="V233" s="1">
        <f t="shared" si="7"/>
        <v>122948645.68195333</v>
      </c>
    </row>
    <row r="234" spans="1:22" x14ac:dyDescent="0.2">
      <c r="A234" s="1">
        <v>2015</v>
      </c>
      <c r="B234" s="1" t="s">
        <v>504</v>
      </c>
      <c r="C234" s="1" t="s">
        <v>505</v>
      </c>
      <c r="D234" s="2">
        <v>42103</v>
      </c>
      <c r="E234" s="1" t="s">
        <v>20</v>
      </c>
      <c r="F234" s="1">
        <v>1850000</v>
      </c>
      <c r="G234" s="1">
        <v>2137550</v>
      </c>
      <c r="H234" s="1">
        <v>0.15543243200000001</v>
      </c>
      <c r="I234" s="1" t="s">
        <v>29</v>
      </c>
      <c r="J234" s="1">
        <v>8</v>
      </c>
      <c r="K234" s="1" t="s">
        <v>22</v>
      </c>
      <c r="L234" s="1">
        <v>2</v>
      </c>
      <c r="M234" s="1" t="s">
        <v>23</v>
      </c>
      <c r="N234" s="1" t="s">
        <v>24</v>
      </c>
      <c r="O234" s="1" t="s">
        <v>32</v>
      </c>
      <c r="P234" s="1">
        <v>2959000</v>
      </c>
      <c r="Q234" s="1">
        <v>1109000</v>
      </c>
      <c r="R234" s="1">
        <v>1109000</v>
      </c>
      <c r="T234" s="1">
        <v>3367791.0396905695</v>
      </c>
      <c r="U234" s="1">
        <f t="shared" si="6"/>
        <v>1517791.0396905695</v>
      </c>
      <c r="V234" s="1">
        <f t="shared" si="7"/>
        <v>1517791.0396905695</v>
      </c>
    </row>
    <row r="235" spans="1:22" x14ac:dyDescent="0.2">
      <c r="A235" s="1">
        <v>2015</v>
      </c>
      <c r="B235" s="1" t="s">
        <v>506</v>
      </c>
      <c r="C235" s="1" t="s">
        <v>507</v>
      </c>
      <c r="D235" s="2">
        <v>42102</v>
      </c>
      <c r="E235" s="1" t="s">
        <v>508</v>
      </c>
      <c r="F235" s="1">
        <v>1300000</v>
      </c>
      <c r="G235" s="1">
        <v>878175</v>
      </c>
      <c r="H235" s="1">
        <v>-0.324480769</v>
      </c>
      <c r="I235" s="1" t="s">
        <v>21</v>
      </c>
      <c r="J235" s="1">
        <v>7</v>
      </c>
      <c r="K235" s="1" t="s">
        <v>30</v>
      </c>
      <c r="L235" s="1">
        <v>2</v>
      </c>
      <c r="M235" s="1" t="s">
        <v>41</v>
      </c>
      <c r="N235" s="1" t="s">
        <v>24</v>
      </c>
      <c r="O235" s="1" t="s">
        <v>35</v>
      </c>
      <c r="P235" s="1">
        <v>1321680</v>
      </c>
      <c r="Q235" s="1">
        <v>21680</v>
      </c>
      <c r="R235" s="1">
        <v>21680</v>
      </c>
      <c r="T235" s="1">
        <v>39582556.738469854</v>
      </c>
      <c r="U235" s="1">
        <f t="shared" si="6"/>
        <v>38282556.738469854</v>
      </c>
      <c r="V235" s="1">
        <f t="shared" si="7"/>
        <v>38282556.738469854</v>
      </c>
    </row>
    <row r="236" spans="1:22" x14ac:dyDescent="0.2">
      <c r="A236" s="1">
        <v>2015</v>
      </c>
      <c r="B236" s="1" t="s">
        <v>509</v>
      </c>
      <c r="C236" s="1" t="s">
        <v>510</v>
      </c>
      <c r="D236" s="2">
        <v>42080</v>
      </c>
      <c r="E236" s="1" t="s">
        <v>53</v>
      </c>
      <c r="F236" s="1">
        <v>4450000</v>
      </c>
      <c r="G236" s="1">
        <v>3620000</v>
      </c>
      <c r="H236" s="1">
        <v>-0.18651685400000001</v>
      </c>
      <c r="I236" s="1" t="s">
        <v>21</v>
      </c>
      <c r="J236" s="1">
        <v>3</v>
      </c>
      <c r="K236" s="1" t="s">
        <v>30</v>
      </c>
      <c r="L236" s="1">
        <v>1</v>
      </c>
      <c r="M236" s="1" t="s">
        <v>50</v>
      </c>
      <c r="N236" s="1" t="s">
        <v>24</v>
      </c>
      <c r="O236" s="1" t="s">
        <v>32</v>
      </c>
      <c r="P236" s="1">
        <v>4298317</v>
      </c>
      <c r="Q236" s="1">
        <v>-151683</v>
      </c>
      <c r="R236" s="1">
        <v>151683</v>
      </c>
      <c r="T236" s="1">
        <v>1780711.6050107097</v>
      </c>
      <c r="U236" s="1">
        <f t="shared" si="6"/>
        <v>-2669288.3949892903</v>
      </c>
      <c r="V236" s="1">
        <f t="shared" si="7"/>
        <v>2669288.3949892903</v>
      </c>
    </row>
    <row r="237" spans="1:22" x14ac:dyDescent="0.2">
      <c r="A237" s="1">
        <v>2015</v>
      </c>
      <c r="B237" s="1" t="s">
        <v>511</v>
      </c>
      <c r="C237" s="1" t="s">
        <v>512</v>
      </c>
      <c r="D237" s="2">
        <v>42072</v>
      </c>
      <c r="E237" s="1" t="s">
        <v>20</v>
      </c>
      <c r="F237" s="1">
        <v>9600000</v>
      </c>
      <c r="G237" s="1">
        <v>6748000</v>
      </c>
      <c r="H237" s="1">
        <v>-0.297083333</v>
      </c>
      <c r="I237" s="1" t="s">
        <v>21</v>
      </c>
      <c r="J237" s="1">
        <v>12</v>
      </c>
      <c r="K237" s="1" t="s">
        <v>30</v>
      </c>
      <c r="L237" s="1">
        <v>1</v>
      </c>
      <c r="M237" s="1" t="s">
        <v>41</v>
      </c>
      <c r="N237" s="1" t="s">
        <v>24</v>
      </c>
      <c r="O237" s="1" t="s">
        <v>25</v>
      </c>
      <c r="P237" s="1">
        <v>7064400</v>
      </c>
      <c r="Q237" s="1">
        <v>-2535600</v>
      </c>
      <c r="R237" s="1">
        <v>2535600</v>
      </c>
      <c r="T237" s="1">
        <v>844688.57171762316</v>
      </c>
      <c r="U237" s="1">
        <f t="shared" si="6"/>
        <v>-8755311.4282823764</v>
      </c>
      <c r="V237" s="1">
        <f t="shared" si="7"/>
        <v>8755311.4282823764</v>
      </c>
    </row>
    <row r="238" spans="1:22" x14ac:dyDescent="0.2">
      <c r="A238" s="1">
        <v>2015</v>
      </c>
      <c r="B238" s="1" t="s">
        <v>513</v>
      </c>
      <c r="C238" s="1" t="s">
        <v>514</v>
      </c>
      <c r="D238" s="2">
        <v>42060</v>
      </c>
      <c r="E238" s="1" t="s">
        <v>444</v>
      </c>
      <c r="F238" s="1">
        <v>640000</v>
      </c>
      <c r="G238" s="1">
        <v>574000</v>
      </c>
      <c r="H238" s="1">
        <v>-0.10312499999999999</v>
      </c>
      <c r="I238" s="1" t="s">
        <v>21</v>
      </c>
      <c r="J238" s="1">
        <v>4</v>
      </c>
      <c r="K238" s="1" t="s">
        <v>22</v>
      </c>
      <c r="L238" s="1">
        <v>1</v>
      </c>
      <c r="M238" s="1" t="s">
        <v>441</v>
      </c>
      <c r="N238" s="1" t="s">
        <v>24</v>
      </c>
      <c r="O238" s="1" t="s">
        <v>25</v>
      </c>
      <c r="P238" s="1">
        <v>610750.86</v>
      </c>
      <c r="Q238" s="1">
        <v>-29249.14</v>
      </c>
      <c r="R238" s="1">
        <v>29249.14</v>
      </c>
      <c r="T238" s="1">
        <v>1792087.4533547263</v>
      </c>
      <c r="U238" s="1">
        <f t="shared" si="6"/>
        <v>1152087.4533547263</v>
      </c>
      <c r="V238" s="1">
        <f t="shared" si="7"/>
        <v>1152087.4533547263</v>
      </c>
    </row>
    <row r="239" spans="1:22" x14ac:dyDescent="0.2">
      <c r="A239" s="1">
        <v>2015</v>
      </c>
      <c r="B239" s="1" t="s">
        <v>515</v>
      </c>
      <c r="C239" s="1" t="s">
        <v>516</v>
      </c>
      <c r="D239" s="2">
        <v>42057</v>
      </c>
      <c r="E239" s="1" t="s">
        <v>53</v>
      </c>
      <c r="F239" s="1">
        <v>9700000</v>
      </c>
      <c r="G239" s="1">
        <v>8742268</v>
      </c>
      <c r="H239" s="1">
        <v>-9.8735258000000006E-2</v>
      </c>
      <c r="I239" s="1" t="s">
        <v>21</v>
      </c>
      <c r="J239" s="1">
        <v>3</v>
      </c>
      <c r="K239" s="1" t="s">
        <v>22</v>
      </c>
      <c r="L239" s="1">
        <v>1</v>
      </c>
      <c r="M239" s="1" t="s">
        <v>23</v>
      </c>
      <c r="N239" s="1" t="s">
        <v>24</v>
      </c>
      <c r="O239" s="1" t="s">
        <v>35</v>
      </c>
      <c r="P239" s="1">
        <v>9825550</v>
      </c>
      <c r="Q239" s="1">
        <v>125550</v>
      </c>
      <c r="R239" s="1">
        <v>125550</v>
      </c>
      <c r="T239" s="1">
        <v>3177034.7606470375</v>
      </c>
      <c r="U239" s="1">
        <f t="shared" si="6"/>
        <v>-6522965.239352962</v>
      </c>
      <c r="V239" s="1">
        <f t="shared" si="7"/>
        <v>6522965.239352962</v>
      </c>
    </row>
    <row r="240" spans="1:22" x14ac:dyDescent="0.2">
      <c r="A240" s="1">
        <v>2015</v>
      </c>
      <c r="B240" s="1" t="s">
        <v>517</v>
      </c>
      <c r="C240" s="1" t="s">
        <v>518</v>
      </c>
      <c r="D240" s="2">
        <v>42038</v>
      </c>
      <c r="E240" s="1" t="s">
        <v>53</v>
      </c>
      <c r="F240" s="1">
        <v>25770000</v>
      </c>
      <c r="G240" s="1">
        <v>28747550</v>
      </c>
      <c r="H240" s="1">
        <v>0.11554326700000001</v>
      </c>
      <c r="I240" s="1" t="s">
        <v>29</v>
      </c>
      <c r="J240" s="1">
        <v>3</v>
      </c>
      <c r="K240" s="1" t="s">
        <v>22</v>
      </c>
      <c r="L240" s="1">
        <v>1</v>
      </c>
      <c r="M240" s="1" t="s">
        <v>23</v>
      </c>
      <c r="N240" s="1" t="s">
        <v>24</v>
      </c>
      <c r="O240" s="1" t="s">
        <v>35</v>
      </c>
      <c r="P240" s="1">
        <v>29484532</v>
      </c>
      <c r="Q240" s="1">
        <v>3714532</v>
      </c>
      <c r="R240" s="1">
        <v>3714532</v>
      </c>
      <c r="T240" s="1">
        <v>3419996.8193697147</v>
      </c>
      <c r="U240" s="1">
        <f t="shared" si="6"/>
        <v>-22350003.180630285</v>
      </c>
      <c r="V240" s="1">
        <f t="shared" si="7"/>
        <v>22350003.180630285</v>
      </c>
    </row>
    <row r="241" spans="6:22" x14ac:dyDescent="0.2">
      <c r="P241" s="1" t="s">
        <v>519</v>
      </c>
      <c r="Q241" s="1" t="s">
        <v>16</v>
      </c>
      <c r="R241" s="1" t="s">
        <v>520</v>
      </c>
    </row>
    <row r="242" spans="6:22" x14ac:dyDescent="0.2">
      <c r="O242" s="1" t="s">
        <v>521</v>
      </c>
      <c r="P242" s="3">
        <f>SUM(P2:P240)</f>
        <v>3567198339.0300002</v>
      </c>
      <c r="Q242" s="3">
        <f t="shared" ref="Q242:V242" si="8">SUM(Q2:Q240)</f>
        <v>-206861614.97</v>
      </c>
      <c r="R242" s="3">
        <f t="shared" si="8"/>
        <v>656100709.97000003</v>
      </c>
      <c r="S242" s="3"/>
      <c r="T242" s="3">
        <f>SUM(T2:T27)</f>
        <v>138126513.37427431</v>
      </c>
      <c r="U242" s="3">
        <f t="shared" si="8"/>
        <v>250604779.61188123</v>
      </c>
      <c r="V242" s="3">
        <f t="shared" si="8"/>
        <v>6521667028.0956373</v>
      </c>
    </row>
    <row r="243" spans="6:22" x14ac:dyDescent="0.2">
      <c r="O243" s="1" t="s">
        <v>522</v>
      </c>
      <c r="P243" s="3">
        <f>AVERAGE(P2:P240)</f>
        <v>14925516.06288703</v>
      </c>
      <c r="Q243" s="3">
        <f t="shared" ref="Q243:R243" si="9">AVERAGE(Q2:Q240)</f>
        <v>-865529.76974895399</v>
      </c>
      <c r="R243" s="3">
        <f t="shared" si="9"/>
        <v>2745191.2551046028</v>
      </c>
    </row>
    <row r="244" spans="6:22" x14ac:dyDescent="0.2">
      <c r="P244" s="3">
        <v>14925516</v>
      </c>
      <c r="Q244" s="3">
        <v>-865530</v>
      </c>
      <c r="R244" s="3">
        <v>2745191</v>
      </c>
    </row>
    <row r="247" spans="6:22" x14ac:dyDescent="0.2">
      <c r="F247" s="4">
        <f t="shared" ref="F247:O247" si="10">MAX(F2:F240)</f>
        <v>479900000</v>
      </c>
      <c r="G247" s="4"/>
      <c r="P247" s="4">
        <f>SUM(P2:P27)</f>
        <v>577027230</v>
      </c>
      <c r="Q247" s="4">
        <f t="shared" ref="Q247:R247" si="11">SUM(Q2:Q27)</f>
        <v>-104735749</v>
      </c>
      <c r="R247" s="4">
        <f t="shared" si="11"/>
        <v>149788967</v>
      </c>
      <c r="S247" s="4"/>
      <c r="T247" s="4">
        <f t="shared" ref="S247:V247" si="12">SUM(T2:T27)</f>
        <v>138126513.37427431</v>
      </c>
      <c r="U247" s="4">
        <f t="shared" si="12"/>
        <v>-543636465.62572563</v>
      </c>
      <c r="V247" s="4">
        <f t="shared" si="12"/>
        <v>700570437.54526913</v>
      </c>
    </row>
    <row r="248" spans="6:22" x14ac:dyDescent="0.2">
      <c r="P248" s="5">
        <f>AVERAGE(P2:P27)</f>
        <v>22193355</v>
      </c>
      <c r="Q248" s="5">
        <f t="shared" ref="Q248:R248" si="13">AVERAGE(Q2:Q27)</f>
        <v>-4028298.0384615385</v>
      </c>
      <c r="R248" s="5">
        <f t="shared" si="13"/>
        <v>5761114.115384615</v>
      </c>
      <c r="S248" s="5"/>
      <c r="T248" s="5">
        <f t="shared" ref="S248:V248" si="14">AVERAGE(T2:T27)</f>
        <v>5312558.2067028582</v>
      </c>
      <c r="U248" s="5">
        <f t="shared" si="14"/>
        <v>-20909094.831758678</v>
      </c>
      <c r="V248" s="5">
        <f t="shared" si="14"/>
        <v>26945016.828664199</v>
      </c>
    </row>
    <row r="249" spans="6:22" x14ac:dyDescent="0.2">
      <c r="M249" s="1" t="s">
        <v>523</v>
      </c>
      <c r="N249" s="1" t="s">
        <v>524</v>
      </c>
    </row>
    <row r="250" spans="6:22" x14ac:dyDescent="0.2">
      <c r="M250" s="1">
        <v>1</v>
      </c>
      <c r="N250" s="5">
        <v>1444444</v>
      </c>
    </row>
    <row r="251" spans="6:22" x14ac:dyDescent="0.2">
      <c r="M251" s="1">
        <v>2</v>
      </c>
      <c r="N251" s="5">
        <v>2475475</v>
      </c>
    </row>
    <row r="252" spans="6:22" x14ac:dyDescent="0.2">
      <c r="M252" s="1">
        <v>3</v>
      </c>
      <c r="N252" s="5">
        <v>4649000</v>
      </c>
    </row>
    <row r="253" spans="6:22" x14ac:dyDescent="0.2">
      <c r="M253" s="1">
        <v>4</v>
      </c>
      <c r="N253" s="5">
        <v>13320000</v>
      </c>
    </row>
    <row r="254" spans="6:22" x14ac:dyDescent="0.2">
      <c r="M254" s="1">
        <v>5</v>
      </c>
      <c r="N254" s="5">
        <v>479645000</v>
      </c>
    </row>
  </sheetData>
  <pageMargins left="0.7" right="0.7" top="0.75" bottom="0.75" header="0.3" footer="0.3"/>
  <pageSetup orientation="portrait" r:id="rId1"/>
  <ignoredErrors>
    <ignoredError sqref="P247:R248 T242:T24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data 2019q3_tables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Eshleman, Christopher</cp:lastModifiedBy>
  <dcterms:created xsi:type="dcterms:W3CDTF">2019-11-20T17:33:17Z</dcterms:created>
  <dcterms:modified xsi:type="dcterms:W3CDTF">2019-11-20T20:21:12Z</dcterms:modified>
</cp:coreProperties>
</file>