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construction_bids/"/>
    </mc:Choice>
  </mc:AlternateContent>
  <xr:revisionPtr revIDLastSave="0" documentId="13_ncr:40009_{31D82C86-2D6A-4A4E-B19E-9225F02D6AB6}" xr6:coauthVersionLast="45" xr6:coauthVersionMax="45" xr10:uidLastSave="{00000000-0000-0000-0000-000000000000}"/>
  <bookViews>
    <workbookView xWindow="780" yWindow="460" windowWidth="26260" windowHeight="14420"/>
  </bookViews>
  <sheets>
    <sheet name="Bid data 2019q3" sheetId="1" r:id="rId1"/>
    <sheet name="Sheet1" sheetId="2" r:id="rId2"/>
  </sheets>
  <externalReferences>
    <externalReference r:id="rId3"/>
  </externalReferences>
  <definedNames>
    <definedName name="newdata">Sheet1!$D$7:$BQ$392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4" i="2" l="1"/>
  <c r="F305" i="2" s="1"/>
  <c r="F306" i="2" s="1"/>
  <c r="F308" i="2" s="1"/>
  <c r="Y286" i="2"/>
  <c r="Z286" i="2" s="1"/>
  <c r="W286" i="2"/>
  <c r="V286" i="2"/>
  <c r="M286" i="2"/>
  <c r="L286" i="2"/>
  <c r="K286" i="2"/>
  <c r="I286" i="2"/>
  <c r="H286" i="2"/>
  <c r="G286" i="2"/>
  <c r="F286" i="2"/>
  <c r="E286" i="2"/>
  <c r="D286" i="2"/>
  <c r="V285" i="2"/>
  <c r="M285" i="2"/>
  <c r="L285" i="2"/>
  <c r="K285" i="2"/>
  <c r="I285" i="2"/>
  <c r="Y285" i="2" s="1"/>
  <c r="Z285" i="2" s="1"/>
  <c r="H285" i="2"/>
  <c r="G285" i="2"/>
  <c r="F285" i="2"/>
  <c r="E285" i="2"/>
  <c r="D285" i="2"/>
  <c r="V284" i="2"/>
  <c r="M284" i="2"/>
  <c r="L284" i="2"/>
  <c r="K284" i="2"/>
  <c r="I284" i="2"/>
  <c r="H284" i="2"/>
  <c r="G284" i="2"/>
  <c r="F284" i="2"/>
  <c r="E284" i="2"/>
  <c r="D284" i="2"/>
  <c r="V283" i="2"/>
  <c r="M283" i="2"/>
  <c r="L283" i="2"/>
  <c r="K283" i="2"/>
  <c r="I283" i="2"/>
  <c r="Y283" i="2" s="1"/>
  <c r="Z283" i="2" s="1"/>
  <c r="H283" i="2"/>
  <c r="G283" i="2"/>
  <c r="F283" i="2"/>
  <c r="E283" i="2"/>
  <c r="D283" i="2"/>
  <c r="Y282" i="2"/>
  <c r="Z282" i="2" s="1"/>
  <c r="W282" i="2"/>
  <c r="V282" i="2"/>
  <c r="M282" i="2"/>
  <c r="L282" i="2"/>
  <c r="B286" i="2" s="1"/>
  <c r="K282" i="2"/>
  <c r="I282" i="2"/>
  <c r="H282" i="2"/>
  <c r="G282" i="2"/>
  <c r="F282" i="2"/>
  <c r="E282" i="2"/>
  <c r="D282" i="2"/>
  <c r="V280" i="2"/>
  <c r="M280" i="2"/>
  <c r="L280" i="2"/>
  <c r="K280" i="2"/>
  <c r="I280" i="2"/>
  <c r="H280" i="2"/>
  <c r="G280" i="2"/>
  <c r="F280" i="2"/>
  <c r="E280" i="2"/>
  <c r="D280" i="2"/>
  <c r="M279" i="2"/>
  <c r="G279" i="2"/>
  <c r="F279" i="2"/>
  <c r="E279" i="2"/>
  <c r="D279" i="2"/>
  <c r="W278" i="2"/>
  <c r="V278" i="2"/>
  <c r="M278" i="2"/>
  <c r="L278" i="2"/>
  <c r="K278" i="2"/>
  <c r="I278" i="2"/>
  <c r="H278" i="2"/>
  <c r="G278" i="2"/>
  <c r="F278" i="2"/>
  <c r="E278" i="2"/>
  <c r="D278" i="2"/>
  <c r="W277" i="2"/>
  <c r="V277" i="2"/>
  <c r="M277" i="2"/>
  <c r="L277" i="2"/>
  <c r="K277" i="2"/>
  <c r="I277" i="2"/>
  <c r="H277" i="2"/>
  <c r="G277" i="2"/>
  <c r="F277" i="2"/>
  <c r="E277" i="2"/>
  <c r="D277" i="2"/>
  <c r="W276" i="2"/>
  <c r="V276" i="2"/>
  <c r="M276" i="2"/>
  <c r="L276" i="2"/>
  <c r="K276" i="2"/>
  <c r="I276" i="2"/>
  <c r="H276" i="2"/>
  <c r="G276" i="2"/>
  <c r="F276" i="2"/>
  <c r="E276" i="2"/>
  <c r="D276" i="2"/>
  <c r="W275" i="2"/>
  <c r="V275" i="2"/>
  <c r="M275" i="2"/>
  <c r="L275" i="2"/>
  <c r="K275" i="2"/>
  <c r="I275" i="2"/>
  <c r="H275" i="2"/>
  <c r="G275" i="2"/>
  <c r="F275" i="2"/>
  <c r="E275" i="2"/>
  <c r="D275" i="2"/>
  <c r="W274" i="2"/>
  <c r="V274" i="2"/>
  <c r="M274" i="2"/>
  <c r="L274" i="2"/>
  <c r="K274" i="2"/>
  <c r="I274" i="2"/>
  <c r="H274" i="2"/>
  <c r="G274" i="2"/>
  <c r="F274" i="2"/>
  <c r="E274" i="2"/>
  <c r="D274" i="2"/>
  <c r="W273" i="2"/>
  <c r="V273" i="2"/>
  <c r="M273" i="2"/>
  <c r="L273" i="2"/>
  <c r="K273" i="2"/>
  <c r="I273" i="2"/>
  <c r="H273" i="2"/>
  <c r="G273" i="2"/>
  <c r="F273" i="2"/>
  <c r="E273" i="2"/>
  <c r="D273" i="2"/>
  <c r="W272" i="2"/>
  <c r="V272" i="2"/>
  <c r="M272" i="2"/>
  <c r="L272" i="2"/>
  <c r="K272" i="2"/>
  <c r="I272" i="2"/>
  <c r="H272" i="2"/>
  <c r="G272" i="2"/>
  <c r="F272" i="2"/>
  <c r="E272" i="2"/>
  <c r="D272" i="2"/>
  <c r="W271" i="2"/>
  <c r="V271" i="2"/>
  <c r="M271" i="2"/>
  <c r="L271" i="2"/>
  <c r="K271" i="2"/>
  <c r="I271" i="2"/>
  <c r="H271" i="2"/>
  <c r="G271" i="2"/>
  <c r="F271" i="2"/>
  <c r="E271" i="2"/>
  <c r="D271" i="2"/>
  <c r="W270" i="2"/>
  <c r="V270" i="2"/>
  <c r="M270" i="2"/>
  <c r="L270" i="2"/>
  <c r="K270" i="2"/>
  <c r="I270" i="2"/>
  <c r="H270" i="2"/>
  <c r="G270" i="2"/>
  <c r="F270" i="2"/>
  <c r="E270" i="2"/>
  <c r="D270" i="2"/>
  <c r="W269" i="2"/>
  <c r="V269" i="2"/>
  <c r="M269" i="2"/>
  <c r="L269" i="2"/>
  <c r="K269" i="2"/>
  <c r="I269" i="2"/>
  <c r="H269" i="2"/>
  <c r="G269" i="2"/>
  <c r="F269" i="2"/>
  <c r="E269" i="2"/>
  <c r="D269" i="2"/>
  <c r="W268" i="2"/>
  <c r="V268" i="2"/>
  <c r="M268" i="2"/>
  <c r="L268" i="2"/>
  <c r="K268" i="2"/>
  <c r="I268" i="2"/>
  <c r="H268" i="2"/>
  <c r="G268" i="2"/>
  <c r="F268" i="2"/>
  <c r="E268" i="2"/>
  <c r="D268" i="2"/>
  <c r="W267" i="2"/>
  <c r="V267" i="2"/>
  <c r="M267" i="2"/>
  <c r="L267" i="2"/>
  <c r="K267" i="2"/>
  <c r="I267" i="2"/>
  <c r="H267" i="2"/>
  <c r="G267" i="2"/>
  <c r="F267" i="2"/>
  <c r="E267" i="2"/>
  <c r="D267" i="2"/>
  <c r="W266" i="2"/>
  <c r="V266" i="2"/>
  <c r="M266" i="2"/>
  <c r="L266" i="2"/>
  <c r="K266" i="2"/>
  <c r="I266" i="2"/>
  <c r="H266" i="2"/>
  <c r="G266" i="2"/>
  <c r="F266" i="2"/>
  <c r="E266" i="2"/>
  <c r="D266" i="2"/>
  <c r="W265" i="2"/>
  <c r="V265" i="2"/>
  <c r="M265" i="2"/>
  <c r="L265" i="2"/>
  <c r="K265" i="2"/>
  <c r="I265" i="2"/>
  <c r="H265" i="2"/>
  <c r="G265" i="2"/>
  <c r="F265" i="2"/>
  <c r="E265" i="2"/>
  <c r="D265" i="2"/>
  <c r="V264" i="2"/>
  <c r="M264" i="2"/>
  <c r="L264" i="2"/>
  <c r="B280" i="2" s="1"/>
  <c r="K264" i="2"/>
  <c r="I264" i="2"/>
  <c r="H264" i="2"/>
  <c r="G264" i="2"/>
  <c r="F264" i="2"/>
  <c r="E264" i="2"/>
  <c r="D264" i="2"/>
  <c r="M262" i="2"/>
  <c r="G262" i="2"/>
  <c r="F262" i="2"/>
  <c r="E262" i="2"/>
  <c r="D262" i="2"/>
  <c r="V261" i="2"/>
  <c r="M261" i="2"/>
  <c r="L261" i="2"/>
  <c r="K261" i="2"/>
  <c r="I261" i="2"/>
  <c r="H261" i="2"/>
  <c r="G261" i="2"/>
  <c r="F261" i="2"/>
  <c r="E261" i="2"/>
  <c r="D261" i="2"/>
  <c r="W260" i="2"/>
  <c r="V260" i="2"/>
  <c r="M260" i="2"/>
  <c r="L260" i="2"/>
  <c r="K260" i="2"/>
  <c r="I260" i="2"/>
  <c r="H260" i="2"/>
  <c r="G260" i="2"/>
  <c r="F260" i="2"/>
  <c r="E260" i="2"/>
  <c r="D260" i="2"/>
  <c r="V259" i="2"/>
  <c r="M259" i="2"/>
  <c r="L259" i="2"/>
  <c r="K259" i="2"/>
  <c r="I259" i="2"/>
  <c r="Y259" i="2" s="1"/>
  <c r="Z259" i="2" s="1"/>
  <c r="H259" i="2"/>
  <c r="G259" i="2"/>
  <c r="F259" i="2"/>
  <c r="E259" i="2"/>
  <c r="D259" i="2"/>
  <c r="W258" i="2"/>
  <c r="V258" i="2"/>
  <c r="M258" i="2"/>
  <c r="L258" i="2"/>
  <c r="K258" i="2"/>
  <c r="I258" i="2"/>
  <c r="H258" i="2"/>
  <c r="G258" i="2"/>
  <c r="F258" i="2"/>
  <c r="E258" i="2"/>
  <c r="D258" i="2"/>
  <c r="V257" i="2"/>
  <c r="M257" i="2"/>
  <c r="L257" i="2"/>
  <c r="K257" i="2"/>
  <c r="I257" i="2"/>
  <c r="H257" i="2"/>
  <c r="G257" i="2"/>
  <c r="F257" i="2"/>
  <c r="E257" i="2"/>
  <c r="D257" i="2"/>
  <c r="Y256" i="2"/>
  <c r="Z256" i="2" s="1"/>
  <c r="W256" i="2"/>
  <c r="V256" i="2"/>
  <c r="M256" i="2"/>
  <c r="L256" i="2"/>
  <c r="B262" i="2" s="1"/>
  <c r="K256" i="2"/>
  <c r="I256" i="2"/>
  <c r="H256" i="2"/>
  <c r="G256" i="2"/>
  <c r="F256" i="2"/>
  <c r="E256" i="2"/>
  <c r="D256" i="2"/>
  <c r="Z254" i="2"/>
  <c r="V254" i="2"/>
  <c r="M254" i="2"/>
  <c r="L254" i="2"/>
  <c r="K254" i="2"/>
  <c r="I254" i="2"/>
  <c r="H254" i="2"/>
  <c r="Y254" i="2" s="1"/>
  <c r="G254" i="2"/>
  <c r="F254" i="2"/>
  <c r="E254" i="2"/>
  <c r="D254" i="2"/>
  <c r="W253" i="2"/>
  <c r="V253" i="2"/>
  <c r="M253" i="2"/>
  <c r="L253" i="2"/>
  <c r="K253" i="2"/>
  <c r="I253" i="2"/>
  <c r="H253" i="2"/>
  <c r="G253" i="2"/>
  <c r="F253" i="2"/>
  <c r="E253" i="2"/>
  <c r="D253" i="2"/>
  <c r="M252" i="2"/>
  <c r="G252" i="2"/>
  <c r="F252" i="2"/>
  <c r="E252" i="2"/>
  <c r="D252" i="2"/>
  <c r="W251" i="2"/>
  <c r="V251" i="2"/>
  <c r="M251" i="2"/>
  <c r="L251" i="2"/>
  <c r="K251" i="2"/>
  <c r="I251" i="2"/>
  <c r="H251" i="2"/>
  <c r="G251" i="2"/>
  <c r="F251" i="2"/>
  <c r="E251" i="2"/>
  <c r="D251" i="2"/>
  <c r="M250" i="2"/>
  <c r="G250" i="2"/>
  <c r="F250" i="2"/>
  <c r="E250" i="2"/>
  <c r="D250" i="2"/>
  <c r="V249" i="2"/>
  <c r="M249" i="2"/>
  <c r="L249" i="2"/>
  <c r="K249" i="2"/>
  <c r="I249" i="2"/>
  <c r="H249" i="2"/>
  <c r="G249" i="2"/>
  <c r="F249" i="2"/>
  <c r="E249" i="2"/>
  <c r="D249" i="2"/>
  <c r="W248" i="2"/>
  <c r="V248" i="2"/>
  <c r="M248" i="2"/>
  <c r="L248" i="2"/>
  <c r="K248" i="2"/>
  <c r="I248" i="2"/>
  <c r="H248" i="2"/>
  <c r="G248" i="2"/>
  <c r="F248" i="2"/>
  <c r="E248" i="2"/>
  <c r="D248" i="2"/>
  <c r="V247" i="2"/>
  <c r="M247" i="2"/>
  <c r="L247" i="2"/>
  <c r="K247" i="2"/>
  <c r="I247" i="2"/>
  <c r="H247" i="2"/>
  <c r="G247" i="2"/>
  <c r="F247" i="2"/>
  <c r="E247" i="2"/>
  <c r="D247" i="2"/>
  <c r="Z246" i="2"/>
  <c r="W246" i="2"/>
  <c r="V246" i="2"/>
  <c r="T246" i="2"/>
  <c r="M246" i="2"/>
  <c r="L246" i="2"/>
  <c r="K246" i="2"/>
  <c r="I246" i="2"/>
  <c r="Y246" i="2" s="1"/>
  <c r="H246" i="2"/>
  <c r="G246" i="2"/>
  <c r="F246" i="2"/>
  <c r="E246" i="2"/>
  <c r="D246" i="2"/>
  <c r="Y245" i="2"/>
  <c r="Z245" i="2" s="1"/>
  <c r="V245" i="2"/>
  <c r="M245" i="2"/>
  <c r="L245" i="2"/>
  <c r="K245" i="2"/>
  <c r="I245" i="2"/>
  <c r="W245" i="2" s="1"/>
  <c r="H245" i="2"/>
  <c r="G245" i="2"/>
  <c r="F245" i="2"/>
  <c r="E245" i="2"/>
  <c r="D245" i="2"/>
  <c r="Y244" i="2"/>
  <c r="Z244" i="2" s="1"/>
  <c r="V244" i="2"/>
  <c r="M244" i="2"/>
  <c r="L244" i="2"/>
  <c r="B254" i="2" s="1"/>
  <c r="K244" i="2"/>
  <c r="I244" i="2"/>
  <c r="H244" i="2"/>
  <c r="G244" i="2"/>
  <c r="F244" i="2"/>
  <c r="E244" i="2"/>
  <c r="D244" i="2"/>
  <c r="T243" i="2"/>
  <c r="M243" i="2"/>
  <c r="G243" i="2"/>
  <c r="F243" i="2"/>
  <c r="E243" i="2"/>
  <c r="D243" i="2"/>
  <c r="T241" i="2"/>
  <c r="M241" i="2"/>
  <c r="G241" i="2"/>
  <c r="F241" i="2"/>
  <c r="E241" i="2"/>
  <c r="D241" i="2"/>
  <c r="Y240" i="2"/>
  <c r="Z240" i="2" s="1"/>
  <c r="V240" i="2"/>
  <c r="W240" i="2" s="1"/>
  <c r="T240" i="2"/>
  <c r="M240" i="2"/>
  <c r="L240" i="2"/>
  <c r="K240" i="2"/>
  <c r="I240" i="2"/>
  <c r="H240" i="2"/>
  <c r="G240" i="2"/>
  <c r="F240" i="2"/>
  <c r="E240" i="2"/>
  <c r="D240" i="2"/>
  <c r="V239" i="2"/>
  <c r="T239" i="2"/>
  <c r="M239" i="2"/>
  <c r="L239" i="2"/>
  <c r="K239" i="2"/>
  <c r="I239" i="2"/>
  <c r="H239" i="2"/>
  <c r="G239" i="2"/>
  <c r="F239" i="2"/>
  <c r="E239" i="2"/>
  <c r="D239" i="2"/>
  <c r="Y238" i="2"/>
  <c r="Z238" i="2" s="1"/>
  <c r="V238" i="2"/>
  <c r="T238" i="2"/>
  <c r="M238" i="2"/>
  <c r="L238" i="2"/>
  <c r="K238" i="2"/>
  <c r="I238" i="2"/>
  <c r="H238" i="2"/>
  <c r="G238" i="2"/>
  <c r="F238" i="2"/>
  <c r="E238" i="2"/>
  <c r="D238" i="2"/>
  <c r="W237" i="2"/>
  <c r="V237" i="2"/>
  <c r="T237" i="2"/>
  <c r="M237" i="2"/>
  <c r="L237" i="2"/>
  <c r="K237" i="2"/>
  <c r="I237" i="2"/>
  <c r="H237" i="2"/>
  <c r="G237" i="2"/>
  <c r="F237" i="2"/>
  <c r="E237" i="2"/>
  <c r="D237" i="2"/>
  <c r="Y236" i="2"/>
  <c r="Z236" i="2" s="1"/>
  <c r="V236" i="2"/>
  <c r="W236" i="2" s="1"/>
  <c r="T236" i="2"/>
  <c r="M236" i="2"/>
  <c r="L236" i="2"/>
  <c r="K236" i="2"/>
  <c r="I236" i="2"/>
  <c r="H236" i="2"/>
  <c r="G236" i="2"/>
  <c r="F236" i="2"/>
  <c r="E236" i="2"/>
  <c r="D236" i="2"/>
  <c r="V235" i="2"/>
  <c r="T235" i="2"/>
  <c r="M235" i="2"/>
  <c r="L235" i="2"/>
  <c r="K235" i="2"/>
  <c r="I235" i="2"/>
  <c r="H235" i="2"/>
  <c r="G235" i="2"/>
  <c r="F235" i="2"/>
  <c r="E235" i="2"/>
  <c r="D235" i="2"/>
  <c r="V234" i="2"/>
  <c r="T234" i="2"/>
  <c r="M234" i="2"/>
  <c r="L234" i="2"/>
  <c r="K234" i="2"/>
  <c r="I234" i="2"/>
  <c r="H234" i="2"/>
  <c r="G234" i="2"/>
  <c r="F234" i="2"/>
  <c r="E234" i="2"/>
  <c r="D234" i="2"/>
  <c r="V233" i="2"/>
  <c r="T233" i="2"/>
  <c r="M233" i="2"/>
  <c r="L233" i="2"/>
  <c r="K233" i="2"/>
  <c r="I233" i="2"/>
  <c r="H233" i="2"/>
  <c r="G233" i="2"/>
  <c r="F233" i="2"/>
  <c r="E233" i="2"/>
  <c r="D233" i="2"/>
  <c r="W232" i="2"/>
  <c r="V232" i="2"/>
  <c r="T232" i="2"/>
  <c r="M232" i="2"/>
  <c r="L232" i="2"/>
  <c r="K232" i="2"/>
  <c r="I232" i="2"/>
  <c r="Y232" i="2" s="1"/>
  <c r="Z232" i="2" s="1"/>
  <c r="H232" i="2"/>
  <c r="G232" i="2"/>
  <c r="F232" i="2"/>
  <c r="E232" i="2"/>
  <c r="D232" i="2"/>
  <c r="V231" i="2"/>
  <c r="T231" i="2"/>
  <c r="M231" i="2"/>
  <c r="L231" i="2"/>
  <c r="K231" i="2"/>
  <c r="I231" i="2"/>
  <c r="H231" i="2"/>
  <c r="G231" i="2"/>
  <c r="F231" i="2"/>
  <c r="E231" i="2"/>
  <c r="D231" i="2"/>
  <c r="Y229" i="2"/>
  <c r="Z229" i="2" s="1"/>
  <c r="V229" i="2"/>
  <c r="T229" i="2"/>
  <c r="M229" i="2"/>
  <c r="L229" i="2"/>
  <c r="K229" i="2"/>
  <c r="I229" i="2"/>
  <c r="H229" i="2"/>
  <c r="G229" i="2"/>
  <c r="F229" i="2"/>
  <c r="E229" i="2"/>
  <c r="D229" i="2"/>
  <c r="Y228" i="2"/>
  <c r="Z228" i="2" s="1"/>
  <c r="V228" i="2"/>
  <c r="T228" i="2"/>
  <c r="M228" i="2"/>
  <c r="L228" i="2"/>
  <c r="K228" i="2"/>
  <c r="I228" i="2"/>
  <c r="H228" i="2"/>
  <c r="G228" i="2"/>
  <c r="F228" i="2"/>
  <c r="E228" i="2"/>
  <c r="D228" i="2"/>
  <c r="W227" i="2"/>
  <c r="V227" i="2"/>
  <c r="T227" i="2"/>
  <c r="M227" i="2"/>
  <c r="L227" i="2"/>
  <c r="K227" i="2"/>
  <c r="I227" i="2"/>
  <c r="Y227" i="2" s="1"/>
  <c r="Z227" i="2" s="1"/>
  <c r="H227" i="2"/>
  <c r="G227" i="2"/>
  <c r="F227" i="2"/>
  <c r="E227" i="2"/>
  <c r="D227" i="2"/>
  <c r="V226" i="2"/>
  <c r="W226" i="2" s="1"/>
  <c r="T226" i="2"/>
  <c r="M226" i="2"/>
  <c r="L226" i="2"/>
  <c r="K226" i="2"/>
  <c r="I226" i="2"/>
  <c r="H226" i="2"/>
  <c r="Y226" i="2" s="1"/>
  <c r="Z226" i="2" s="1"/>
  <c r="G226" i="2"/>
  <c r="F226" i="2"/>
  <c r="E226" i="2"/>
  <c r="D226" i="2"/>
  <c r="V225" i="2"/>
  <c r="T225" i="2"/>
  <c r="M225" i="2"/>
  <c r="L225" i="2"/>
  <c r="K225" i="2"/>
  <c r="I225" i="2"/>
  <c r="H225" i="2"/>
  <c r="G225" i="2"/>
  <c r="F225" i="2"/>
  <c r="E225" i="2"/>
  <c r="D225" i="2"/>
  <c r="V224" i="2"/>
  <c r="T224" i="2"/>
  <c r="M224" i="2"/>
  <c r="L224" i="2"/>
  <c r="K224" i="2"/>
  <c r="I224" i="2"/>
  <c r="H224" i="2"/>
  <c r="G224" i="2"/>
  <c r="F224" i="2"/>
  <c r="E224" i="2"/>
  <c r="D224" i="2"/>
  <c r="W223" i="2"/>
  <c r="V223" i="2"/>
  <c r="T223" i="2"/>
  <c r="M223" i="2"/>
  <c r="L223" i="2"/>
  <c r="K223" i="2"/>
  <c r="I223" i="2"/>
  <c r="H223" i="2"/>
  <c r="G223" i="2"/>
  <c r="F223" i="2"/>
  <c r="E223" i="2"/>
  <c r="D223" i="2"/>
  <c r="T222" i="2"/>
  <c r="M222" i="2"/>
  <c r="G222" i="2"/>
  <c r="F222" i="2"/>
  <c r="E222" i="2"/>
  <c r="D222" i="2"/>
  <c r="W221" i="2"/>
  <c r="V221" i="2"/>
  <c r="T221" i="2"/>
  <c r="M221" i="2"/>
  <c r="L221" i="2"/>
  <c r="K221" i="2"/>
  <c r="I221" i="2"/>
  <c r="Y221" i="2" s="1"/>
  <c r="Z221" i="2" s="1"/>
  <c r="H221" i="2"/>
  <c r="G221" i="2"/>
  <c r="F221" i="2"/>
  <c r="E221" i="2"/>
  <c r="D221" i="2"/>
  <c r="V220" i="2"/>
  <c r="W220" i="2" s="1"/>
  <c r="T220" i="2"/>
  <c r="M220" i="2"/>
  <c r="L220" i="2"/>
  <c r="K220" i="2"/>
  <c r="I220" i="2"/>
  <c r="H220" i="2"/>
  <c r="Y220" i="2" s="1"/>
  <c r="Z220" i="2" s="1"/>
  <c r="G220" i="2"/>
  <c r="F220" i="2"/>
  <c r="E220" i="2"/>
  <c r="D220" i="2"/>
  <c r="V219" i="2"/>
  <c r="T219" i="2"/>
  <c r="M219" i="2"/>
  <c r="L219" i="2"/>
  <c r="K219" i="2"/>
  <c r="I219" i="2"/>
  <c r="H219" i="2"/>
  <c r="G219" i="2"/>
  <c r="F219" i="2"/>
  <c r="E219" i="2"/>
  <c r="D219" i="2"/>
  <c r="V218" i="2"/>
  <c r="T218" i="2"/>
  <c r="M218" i="2"/>
  <c r="L218" i="2"/>
  <c r="K218" i="2"/>
  <c r="I218" i="2"/>
  <c r="H218" i="2"/>
  <c r="G218" i="2"/>
  <c r="F218" i="2"/>
  <c r="E218" i="2"/>
  <c r="D218" i="2"/>
  <c r="W217" i="2"/>
  <c r="V217" i="2"/>
  <c r="T217" i="2"/>
  <c r="M217" i="2"/>
  <c r="L217" i="2"/>
  <c r="K217" i="2"/>
  <c r="I217" i="2"/>
  <c r="Y217" i="2" s="1"/>
  <c r="Z217" i="2" s="1"/>
  <c r="H217" i="2"/>
  <c r="G217" i="2"/>
  <c r="F217" i="2"/>
  <c r="E217" i="2"/>
  <c r="D217" i="2"/>
  <c r="V215" i="2"/>
  <c r="T215" i="2"/>
  <c r="M215" i="2"/>
  <c r="L215" i="2"/>
  <c r="K215" i="2"/>
  <c r="I215" i="2"/>
  <c r="Y215" i="2" s="1"/>
  <c r="Z215" i="2" s="1"/>
  <c r="H215" i="2"/>
  <c r="G215" i="2"/>
  <c r="F215" i="2"/>
  <c r="E215" i="2"/>
  <c r="D215" i="2"/>
  <c r="V214" i="2"/>
  <c r="T214" i="2"/>
  <c r="M214" i="2"/>
  <c r="L214" i="2"/>
  <c r="K214" i="2"/>
  <c r="I214" i="2"/>
  <c r="Y214" i="2" s="1"/>
  <c r="Z214" i="2" s="1"/>
  <c r="H214" i="2"/>
  <c r="G214" i="2"/>
  <c r="F214" i="2"/>
  <c r="E214" i="2"/>
  <c r="D214" i="2"/>
  <c r="V213" i="2"/>
  <c r="T213" i="2"/>
  <c r="M213" i="2"/>
  <c r="L213" i="2"/>
  <c r="K213" i="2"/>
  <c r="I213" i="2"/>
  <c r="H213" i="2"/>
  <c r="G213" i="2"/>
  <c r="F213" i="2"/>
  <c r="E213" i="2"/>
  <c r="D213" i="2"/>
  <c r="T212" i="2"/>
  <c r="M212" i="2"/>
  <c r="F212" i="2"/>
  <c r="E212" i="2"/>
  <c r="D212" i="2"/>
  <c r="V211" i="2"/>
  <c r="T211" i="2"/>
  <c r="M211" i="2"/>
  <c r="L211" i="2"/>
  <c r="K211" i="2"/>
  <c r="I211" i="2"/>
  <c r="H211" i="2"/>
  <c r="G211" i="2"/>
  <c r="F211" i="2"/>
  <c r="E211" i="2"/>
  <c r="D211" i="2"/>
  <c r="W210" i="2"/>
  <c r="V210" i="2"/>
  <c r="T210" i="2"/>
  <c r="M210" i="2"/>
  <c r="L210" i="2"/>
  <c r="K210" i="2"/>
  <c r="I210" i="2"/>
  <c r="Y210" i="2" s="1"/>
  <c r="Z210" i="2" s="1"/>
  <c r="H210" i="2"/>
  <c r="G210" i="2"/>
  <c r="F210" i="2"/>
  <c r="E210" i="2"/>
  <c r="D210" i="2"/>
  <c r="V209" i="2"/>
  <c r="T209" i="2"/>
  <c r="M209" i="2"/>
  <c r="L209" i="2"/>
  <c r="K209" i="2"/>
  <c r="I209" i="2"/>
  <c r="Y209" i="2" s="1"/>
  <c r="Z209" i="2" s="1"/>
  <c r="H209" i="2"/>
  <c r="G209" i="2"/>
  <c r="F209" i="2"/>
  <c r="E209" i="2"/>
  <c r="D209" i="2"/>
  <c r="V208" i="2"/>
  <c r="T208" i="2"/>
  <c r="M208" i="2"/>
  <c r="L208" i="2"/>
  <c r="K208" i="2"/>
  <c r="I208" i="2"/>
  <c r="H208" i="2"/>
  <c r="G208" i="2"/>
  <c r="F208" i="2"/>
  <c r="E208" i="2"/>
  <c r="D208" i="2"/>
  <c r="V207" i="2"/>
  <c r="T207" i="2"/>
  <c r="M207" i="2"/>
  <c r="L207" i="2"/>
  <c r="K207" i="2"/>
  <c r="I207" i="2"/>
  <c r="H207" i="2"/>
  <c r="G207" i="2"/>
  <c r="F207" i="2"/>
  <c r="E207" i="2"/>
  <c r="D207" i="2"/>
  <c r="W205" i="2"/>
  <c r="V205" i="2"/>
  <c r="T205" i="2"/>
  <c r="M205" i="2"/>
  <c r="L205" i="2"/>
  <c r="K205" i="2"/>
  <c r="I205" i="2"/>
  <c r="Y205" i="2" s="1"/>
  <c r="Z205" i="2" s="1"/>
  <c r="H205" i="2"/>
  <c r="G205" i="2"/>
  <c r="F205" i="2"/>
  <c r="E205" i="2"/>
  <c r="D205" i="2"/>
  <c r="W204" i="2"/>
  <c r="V204" i="2"/>
  <c r="T204" i="2"/>
  <c r="M204" i="2"/>
  <c r="L204" i="2"/>
  <c r="K204" i="2"/>
  <c r="I204" i="2"/>
  <c r="Y204" i="2" s="1"/>
  <c r="Z204" i="2" s="1"/>
  <c r="H204" i="2"/>
  <c r="G204" i="2"/>
  <c r="F204" i="2"/>
  <c r="E204" i="2"/>
  <c r="D204" i="2"/>
  <c r="V203" i="2"/>
  <c r="T203" i="2"/>
  <c r="M203" i="2"/>
  <c r="L203" i="2"/>
  <c r="K203" i="2"/>
  <c r="I203" i="2"/>
  <c r="H203" i="2"/>
  <c r="G203" i="2"/>
  <c r="F203" i="2"/>
  <c r="E203" i="2"/>
  <c r="D203" i="2"/>
  <c r="Y202" i="2"/>
  <c r="Z202" i="2" s="1"/>
  <c r="V202" i="2"/>
  <c r="T202" i="2"/>
  <c r="M202" i="2"/>
  <c r="L202" i="2"/>
  <c r="K202" i="2"/>
  <c r="I202" i="2"/>
  <c r="H202" i="2"/>
  <c r="G202" i="2"/>
  <c r="F202" i="2"/>
  <c r="E202" i="2"/>
  <c r="D202" i="2"/>
  <c r="W201" i="2"/>
  <c r="V201" i="2"/>
  <c r="T201" i="2"/>
  <c r="M201" i="2"/>
  <c r="L201" i="2"/>
  <c r="K201" i="2"/>
  <c r="I201" i="2"/>
  <c r="Y201" i="2" s="1"/>
  <c r="Z201" i="2" s="1"/>
  <c r="H201" i="2"/>
  <c r="G201" i="2"/>
  <c r="F201" i="2"/>
  <c r="E201" i="2"/>
  <c r="D201" i="2"/>
  <c r="V200" i="2"/>
  <c r="W200" i="2" s="1"/>
  <c r="T200" i="2"/>
  <c r="M200" i="2"/>
  <c r="L200" i="2"/>
  <c r="K200" i="2"/>
  <c r="I200" i="2"/>
  <c r="H200" i="2"/>
  <c r="Y200" i="2" s="1"/>
  <c r="Z200" i="2" s="1"/>
  <c r="G200" i="2"/>
  <c r="F200" i="2"/>
  <c r="E200" i="2"/>
  <c r="D200" i="2"/>
  <c r="T199" i="2"/>
  <c r="F199" i="2"/>
  <c r="E199" i="2"/>
  <c r="D199" i="2"/>
  <c r="V198" i="2"/>
  <c r="T198" i="2"/>
  <c r="M198" i="2"/>
  <c r="L198" i="2"/>
  <c r="K198" i="2"/>
  <c r="I198" i="2"/>
  <c r="H198" i="2"/>
  <c r="G198" i="2"/>
  <c r="F198" i="2"/>
  <c r="E198" i="2"/>
  <c r="D198" i="2"/>
  <c r="W197" i="2"/>
  <c r="V197" i="2"/>
  <c r="T197" i="2"/>
  <c r="M197" i="2"/>
  <c r="L197" i="2"/>
  <c r="K197" i="2"/>
  <c r="I197" i="2"/>
  <c r="Y197" i="2" s="1"/>
  <c r="Z197" i="2" s="1"/>
  <c r="H197" i="2"/>
  <c r="G197" i="2"/>
  <c r="F197" i="2"/>
  <c r="E197" i="2"/>
  <c r="D197" i="2"/>
  <c r="V196" i="2"/>
  <c r="W196" i="2" s="1"/>
  <c r="T196" i="2"/>
  <c r="M196" i="2"/>
  <c r="L196" i="2"/>
  <c r="K196" i="2"/>
  <c r="I196" i="2"/>
  <c r="H196" i="2"/>
  <c r="Y196" i="2" s="1"/>
  <c r="Z196" i="2" s="1"/>
  <c r="G196" i="2"/>
  <c r="F196" i="2"/>
  <c r="E196" i="2"/>
  <c r="D196" i="2"/>
  <c r="V195" i="2"/>
  <c r="T195" i="2"/>
  <c r="M195" i="2"/>
  <c r="L195" i="2"/>
  <c r="K195" i="2"/>
  <c r="I195" i="2"/>
  <c r="H195" i="2"/>
  <c r="G195" i="2"/>
  <c r="F195" i="2"/>
  <c r="E195" i="2"/>
  <c r="D195" i="2"/>
  <c r="T194" i="2"/>
  <c r="F194" i="2"/>
  <c r="E194" i="2"/>
  <c r="D194" i="2"/>
  <c r="W193" i="2"/>
  <c r="V193" i="2"/>
  <c r="T193" i="2"/>
  <c r="M193" i="2"/>
  <c r="L193" i="2"/>
  <c r="K193" i="2"/>
  <c r="I193" i="2"/>
  <c r="Y193" i="2" s="1"/>
  <c r="Z193" i="2" s="1"/>
  <c r="H193" i="2"/>
  <c r="G193" i="2"/>
  <c r="F193" i="2"/>
  <c r="E193" i="2"/>
  <c r="D193" i="2"/>
  <c r="V192" i="2"/>
  <c r="W192" i="2" s="1"/>
  <c r="T192" i="2"/>
  <c r="M192" i="2"/>
  <c r="L192" i="2"/>
  <c r="B205" i="2" s="1"/>
  <c r="K192" i="2"/>
  <c r="I192" i="2"/>
  <c r="H192" i="2"/>
  <c r="Y192" i="2" s="1"/>
  <c r="Z192" i="2" s="1"/>
  <c r="G192" i="2"/>
  <c r="F192" i="2"/>
  <c r="E192" i="2"/>
  <c r="D192" i="2"/>
  <c r="W190" i="2"/>
  <c r="V190" i="2"/>
  <c r="T190" i="2"/>
  <c r="M190" i="2"/>
  <c r="L190" i="2"/>
  <c r="K190" i="2"/>
  <c r="I190" i="2"/>
  <c r="Y190" i="2" s="1"/>
  <c r="Z190" i="2" s="1"/>
  <c r="H190" i="2"/>
  <c r="G190" i="2"/>
  <c r="F190" i="2"/>
  <c r="E190" i="2"/>
  <c r="D190" i="2"/>
  <c r="W189" i="2"/>
  <c r="V189" i="2"/>
  <c r="T189" i="2"/>
  <c r="M189" i="2"/>
  <c r="L189" i="2"/>
  <c r="K189" i="2"/>
  <c r="I189" i="2"/>
  <c r="Y189" i="2" s="1"/>
  <c r="Z189" i="2" s="1"/>
  <c r="H189" i="2"/>
  <c r="G189" i="2"/>
  <c r="F189" i="2"/>
  <c r="E189" i="2"/>
  <c r="D189" i="2"/>
  <c r="V188" i="2"/>
  <c r="W188" i="2" s="1"/>
  <c r="T188" i="2"/>
  <c r="M188" i="2"/>
  <c r="L188" i="2"/>
  <c r="K188" i="2"/>
  <c r="I188" i="2"/>
  <c r="H188" i="2"/>
  <c r="Y188" i="2" s="1"/>
  <c r="Z188" i="2" s="1"/>
  <c r="G188" i="2"/>
  <c r="F188" i="2"/>
  <c r="E188" i="2"/>
  <c r="D188" i="2"/>
  <c r="V187" i="2"/>
  <c r="T187" i="2"/>
  <c r="M187" i="2"/>
  <c r="L187" i="2"/>
  <c r="K187" i="2"/>
  <c r="I187" i="2"/>
  <c r="H187" i="2"/>
  <c r="G187" i="2"/>
  <c r="F187" i="2"/>
  <c r="E187" i="2"/>
  <c r="D187" i="2"/>
  <c r="V186" i="2"/>
  <c r="T186" i="2"/>
  <c r="M186" i="2"/>
  <c r="L186" i="2"/>
  <c r="K186" i="2"/>
  <c r="I186" i="2"/>
  <c r="H186" i="2"/>
  <c r="G186" i="2"/>
  <c r="F186" i="2"/>
  <c r="E186" i="2"/>
  <c r="D186" i="2"/>
  <c r="W185" i="2"/>
  <c r="V185" i="2"/>
  <c r="T185" i="2"/>
  <c r="M185" i="2"/>
  <c r="L185" i="2"/>
  <c r="K185" i="2"/>
  <c r="I185" i="2"/>
  <c r="Y185" i="2" s="1"/>
  <c r="Z185" i="2" s="1"/>
  <c r="H185" i="2"/>
  <c r="G185" i="2"/>
  <c r="F185" i="2"/>
  <c r="E185" i="2"/>
  <c r="D185" i="2"/>
  <c r="V184" i="2"/>
  <c r="W184" i="2" s="1"/>
  <c r="T184" i="2"/>
  <c r="M184" i="2"/>
  <c r="L184" i="2"/>
  <c r="K184" i="2"/>
  <c r="I184" i="2"/>
  <c r="H184" i="2"/>
  <c r="Y184" i="2" s="1"/>
  <c r="Z184" i="2" s="1"/>
  <c r="G184" i="2"/>
  <c r="F184" i="2"/>
  <c r="E184" i="2"/>
  <c r="D184" i="2"/>
  <c r="T183" i="2"/>
  <c r="F183" i="2"/>
  <c r="E183" i="2"/>
  <c r="D183" i="2"/>
  <c r="Y182" i="2"/>
  <c r="Z182" i="2" s="1"/>
  <c r="V182" i="2"/>
  <c r="T182" i="2"/>
  <c r="M182" i="2"/>
  <c r="L182" i="2"/>
  <c r="K182" i="2"/>
  <c r="I182" i="2"/>
  <c r="H182" i="2"/>
  <c r="G182" i="2"/>
  <c r="F182" i="2"/>
  <c r="E182" i="2"/>
  <c r="D182" i="2"/>
  <c r="W181" i="2"/>
  <c r="V181" i="2"/>
  <c r="T181" i="2"/>
  <c r="M181" i="2"/>
  <c r="L181" i="2"/>
  <c r="K181" i="2"/>
  <c r="I181" i="2"/>
  <c r="Y181" i="2" s="1"/>
  <c r="Z181" i="2" s="1"/>
  <c r="H181" i="2"/>
  <c r="G181" i="2"/>
  <c r="F181" i="2"/>
  <c r="E181" i="2"/>
  <c r="D181" i="2"/>
  <c r="V180" i="2"/>
  <c r="W180" i="2" s="1"/>
  <c r="T180" i="2"/>
  <c r="M180" i="2"/>
  <c r="L180" i="2"/>
  <c r="K180" i="2"/>
  <c r="I180" i="2"/>
  <c r="H180" i="2"/>
  <c r="Y180" i="2" s="1"/>
  <c r="Z180" i="2" s="1"/>
  <c r="G180" i="2"/>
  <c r="F180" i="2"/>
  <c r="E180" i="2"/>
  <c r="D180" i="2"/>
  <c r="V179" i="2"/>
  <c r="T179" i="2"/>
  <c r="M179" i="2"/>
  <c r="L179" i="2"/>
  <c r="K179" i="2"/>
  <c r="I179" i="2"/>
  <c r="H179" i="2"/>
  <c r="G179" i="2"/>
  <c r="F179" i="2"/>
  <c r="E179" i="2"/>
  <c r="D179" i="2"/>
  <c r="V178" i="2"/>
  <c r="T178" i="2"/>
  <c r="M178" i="2"/>
  <c r="L178" i="2"/>
  <c r="K178" i="2"/>
  <c r="I178" i="2"/>
  <c r="H178" i="2"/>
  <c r="G178" i="2"/>
  <c r="F178" i="2"/>
  <c r="E178" i="2"/>
  <c r="D178" i="2"/>
  <c r="W177" i="2"/>
  <c r="V177" i="2"/>
  <c r="T177" i="2"/>
  <c r="M177" i="2"/>
  <c r="L177" i="2"/>
  <c r="K177" i="2"/>
  <c r="I177" i="2"/>
  <c r="Y177" i="2" s="1"/>
  <c r="Z177" i="2" s="1"/>
  <c r="H177" i="2"/>
  <c r="G177" i="2"/>
  <c r="F177" i="2"/>
  <c r="E177" i="2"/>
  <c r="D177" i="2"/>
  <c r="V176" i="2"/>
  <c r="W176" i="2" s="1"/>
  <c r="T176" i="2"/>
  <c r="M176" i="2"/>
  <c r="L176" i="2"/>
  <c r="K176" i="2"/>
  <c r="I176" i="2"/>
  <c r="H176" i="2"/>
  <c r="Y176" i="2" s="1"/>
  <c r="Z176" i="2" s="1"/>
  <c r="G176" i="2"/>
  <c r="F176" i="2"/>
  <c r="E176" i="2"/>
  <c r="D176" i="2"/>
  <c r="V175" i="2"/>
  <c r="T175" i="2"/>
  <c r="M175" i="2"/>
  <c r="L175" i="2"/>
  <c r="K175" i="2"/>
  <c r="I175" i="2"/>
  <c r="H175" i="2"/>
  <c r="G175" i="2"/>
  <c r="F175" i="2"/>
  <c r="E175" i="2"/>
  <c r="D175" i="2"/>
  <c r="Y174" i="2"/>
  <c r="Z174" i="2" s="1"/>
  <c r="V174" i="2"/>
  <c r="T174" i="2"/>
  <c r="M174" i="2"/>
  <c r="L174" i="2"/>
  <c r="K174" i="2"/>
  <c r="I174" i="2"/>
  <c r="H174" i="2"/>
  <c r="G174" i="2"/>
  <c r="F174" i="2"/>
  <c r="E174" i="2"/>
  <c r="D174" i="2"/>
  <c r="W173" i="2"/>
  <c r="V173" i="2"/>
  <c r="T173" i="2"/>
  <c r="M173" i="2"/>
  <c r="L173" i="2"/>
  <c r="B190" i="2" s="1"/>
  <c r="K173" i="2"/>
  <c r="I173" i="2"/>
  <c r="H173" i="2"/>
  <c r="G173" i="2"/>
  <c r="F173" i="2"/>
  <c r="E173" i="2"/>
  <c r="D173" i="2"/>
  <c r="V171" i="2"/>
  <c r="T171" i="2"/>
  <c r="M171" i="2"/>
  <c r="L171" i="2"/>
  <c r="K171" i="2"/>
  <c r="I171" i="2"/>
  <c r="H171" i="2"/>
  <c r="G171" i="2"/>
  <c r="F171" i="2"/>
  <c r="E171" i="2"/>
  <c r="D171" i="2"/>
  <c r="V170" i="2"/>
  <c r="T170" i="2"/>
  <c r="M170" i="2"/>
  <c r="L170" i="2"/>
  <c r="K170" i="2"/>
  <c r="I170" i="2"/>
  <c r="H170" i="2"/>
  <c r="G170" i="2"/>
  <c r="F170" i="2"/>
  <c r="E170" i="2"/>
  <c r="D170" i="2"/>
  <c r="Y169" i="2"/>
  <c r="Z169" i="2" s="1"/>
  <c r="V169" i="2"/>
  <c r="T169" i="2"/>
  <c r="M169" i="2"/>
  <c r="L169" i="2"/>
  <c r="K169" i="2"/>
  <c r="I169" i="2"/>
  <c r="H169" i="2"/>
  <c r="G169" i="2"/>
  <c r="F169" i="2"/>
  <c r="E169" i="2"/>
  <c r="D169" i="2"/>
  <c r="W168" i="2"/>
  <c r="V168" i="2"/>
  <c r="T168" i="2"/>
  <c r="M168" i="2"/>
  <c r="L168" i="2"/>
  <c r="K168" i="2"/>
  <c r="I168" i="2"/>
  <c r="Y168" i="2" s="1"/>
  <c r="Z168" i="2" s="1"/>
  <c r="H168" i="2"/>
  <c r="G168" i="2"/>
  <c r="F168" i="2"/>
  <c r="E168" i="2"/>
  <c r="D168" i="2"/>
  <c r="V167" i="2"/>
  <c r="W167" i="2" s="1"/>
  <c r="T167" i="2"/>
  <c r="M167" i="2"/>
  <c r="L167" i="2"/>
  <c r="K167" i="2"/>
  <c r="I167" i="2"/>
  <c r="H167" i="2"/>
  <c r="Y167" i="2" s="1"/>
  <c r="Z167" i="2" s="1"/>
  <c r="G167" i="2"/>
  <c r="F167" i="2"/>
  <c r="E167" i="2"/>
  <c r="D167" i="2"/>
  <c r="V166" i="2"/>
  <c r="T166" i="2"/>
  <c r="M166" i="2"/>
  <c r="L166" i="2"/>
  <c r="K166" i="2"/>
  <c r="I166" i="2"/>
  <c r="H166" i="2"/>
  <c r="G166" i="2"/>
  <c r="F166" i="2"/>
  <c r="E166" i="2"/>
  <c r="D166" i="2"/>
  <c r="V165" i="2"/>
  <c r="T165" i="2"/>
  <c r="M165" i="2"/>
  <c r="L165" i="2"/>
  <c r="K165" i="2"/>
  <c r="I165" i="2"/>
  <c r="H165" i="2"/>
  <c r="G165" i="2"/>
  <c r="F165" i="2"/>
  <c r="E165" i="2"/>
  <c r="D165" i="2"/>
  <c r="W164" i="2"/>
  <c r="V164" i="2"/>
  <c r="T164" i="2"/>
  <c r="M164" i="2"/>
  <c r="L164" i="2"/>
  <c r="K164" i="2"/>
  <c r="I164" i="2"/>
  <c r="Y164" i="2" s="1"/>
  <c r="Z164" i="2" s="1"/>
  <c r="H164" i="2"/>
  <c r="G164" i="2"/>
  <c r="F164" i="2"/>
  <c r="E164" i="2"/>
  <c r="D164" i="2"/>
  <c r="V163" i="2"/>
  <c r="W163" i="2" s="1"/>
  <c r="T163" i="2"/>
  <c r="M163" i="2"/>
  <c r="L163" i="2"/>
  <c r="K163" i="2"/>
  <c r="I163" i="2"/>
  <c r="H163" i="2"/>
  <c r="Y163" i="2" s="1"/>
  <c r="Z163" i="2" s="1"/>
  <c r="G163" i="2"/>
  <c r="F163" i="2"/>
  <c r="E163" i="2"/>
  <c r="D163" i="2"/>
  <c r="V162" i="2"/>
  <c r="T162" i="2"/>
  <c r="M162" i="2"/>
  <c r="L162" i="2"/>
  <c r="K162" i="2"/>
  <c r="I162" i="2"/>
  <c r="H162" i="2"/>
  <c r="G162" i="2"/>
  <c r="F162" i="2"/>
  <c r="E162" i="2"/>
  <c r="D162" i="2"/>
  <c r="Y161" i="2"/>
  <c r="Z161" i="2" s="1"/>
  <c r="V161" i="2"/>
  <c r="T161" i="2"/>
  <c r="M161" i="2"/>
  <c r="L161" i="2"/>
  <c r="K161" i="2"/>
  <c r="I161" i="2"/>
  <c r="H161" i="2"/>
  <c r="G161" i="2"/>
  <c r="F161" i="2"/>
  <c r="E161" i="2"/>
  <c r="D161" i="2"/>
  <c r="W160" i="2"/>
  <c r="V160" i="2"/>
  <c r="T160" i="2"/>
  <c r="M160" i="2"/>
  <c r="L160" i="2"/>
  <c r="K160" i="2"/>
  <c r="I160" i="2"/>
  <c r="Y160" i="2" s="1"/>
  <c r="Z160" i="2" s="1"/>
  <c r="H160" i="2"/>
  <c r="G160" i="2"/>
  <c r="F160" i="2"/>
  <c r="E160" i="2"/>
  <c r="D160" i="2"/>
  <c r="V159" i="2"/>
  <c r="W159" i="2" s="1"/>
  <c r="T159" i="2"/>
  <c r="M159" i="2"/>
  <c r="L159" i="2"/>
  <c r="K159" i="2"/>
  <c r="I159" i="2"/>
  <c r="H159" i="2"/>
  <c r="Y159" i="2" s="1"/>
  <c r="Z159" i="2" s="1"/>
  <c r="G159" i="2"/>
  <c r="F159" i="2"/>
  <c r="E159" i="2"/>
  <c r="D159" i="2"/>
  <c r="V158" i="2"/>
  <c r="T158" i="2"/>
  <c r="M158" i="2"/>
  <c r="L158" i="2"/>
  <c r="K158" i="2"/>
  <c r="I158" i="2"/>
  <c r="H158" i="2"/>
  <c r="G158" i="2"/>
  <c r="F158" i="2"/>
  <c r="E158" i="2"/>
  <c r="D158" i="2"/>
  <c r="Y157" i="2"/>
  <c r="Z157" i="2" s="1"/>
  <c r="V157" i="2"/>
  <c r="T157" i="2"/>
  <c r="M157" i="2"/>
  <c r="L157" i="2"/>
  <c r="K157" i="2"/>
  <c r="I157" i="2"/>
  <c r="H157" i="2"/>
  <c r="G157" i="2"/>
  <c r="F157" i="2"/>
  <c r="E157" i="2"/>
  <c r="D157" i="2"/>
  <c r="W156" i="2"/>
  <c r="V156" i="2"/>
  <c r="T156" i="2"/>
  <c r="M156" i="2"/>
  <c r="L156" i="2"/>
  <c r="K156" i="2"/>
  <c r="I156" i="2"/>
  <c r="Y156" i="2" s="1"/>
  <c r="Z156" i="2" s="1"/>
  <c r="H156" i="2"/>
  <c r="G156" i="2"/>
  <c r="F156" i="2"/>
  <c r="E156" i="2"/>
  <c r="D156" i="2"/>
  <c r="V155" i="2"/>
  <c r="T155" i="2"/>
  <c r="M155" i="2"/>
  <c r="L155" i="2"/>
  <c r="K155" i="2"/>
  <c r="I155" i="2"/>
  <c r="H155" i="2"/>
  <c r="Y155" i="2" s="1"/>
  <c r="Z155" i="2" s="1"/>
  <c r="G155" i="2"/>
  <c r="F155" i="2"/>
  <c r="E155" i="2"/>
  <c r="D155" i="2"/>
  <c r="V154" i="2"/>
  <c r="T154" i="2"/>
  <c r="M154" i="2"/>
  <c r="L154" i="2"/>
  <c r="K154" i="2"/>
  <c r="I154" i="2"/>
  <c r="H154" i="2"/>
  <c r="G154" i="2"/>
  <c r="F154" i="2"/>
  <c r="E154" i="2"/>
  <c r="D154" i="2"/>
  <c r="Y153" i="2"/>
  <c r="Z153" i="2" s="1"/>
  <c r="V153" i="2"/>
  <c r="T153" i="2"/>
  <c r="M153" i="2"/>
  <c r="L153" i="2"/>
  <c r="K153" i="2"/>
  <c r="I153" i="2"/>
  <c r="H153" i="2"/>
  <c r="G153" i="2"/>
  <c r="F153" i="2"/>
  <c r="E153" i="2"/>
  <c r="D153" i="2"/>
  <c r="W152" i="2"/>
  <c r="V152" i="2"/>
  <c r="T152" i="2"/>
  <c r="M152" i="2"/>
  <c r="L152" i="2"/>
  <c r="K152" i="2"/>
  <c r="I152" i="2"/>
  <c r="H152" i="2"/>
  <c r="G152" i="2"/>
  <c r="F152" i="2"/>
  <c r="E152" i="2"/>
  <c r="D152" i="2"/>
  <c r="V150" i="2"/>
  <c r="T150" i="2"/>
  <c r="M150" i="2"/>
  <c r="L150" i="2"/>
  <c r="K150" i="2"/>
  <c r="I150" i="2"/>
  <c r="H150" i="2"/>
  <c r="G150" i="2"/>
  <c r="F150" i="2"/>
  <c r="E150" i="2"/>
  <c r="D150" i="2"/>
  <c r="V149" i="2"/>
  <c r="T149" i="2"/>
  <c r="M149" i="2"/>
  <c r="L149" i="2"/>
  <c r="K149" i="2"/>
  <c r="I149" i="2"/>
  <c r="H149" i="2"/>
  <c r="G149" i="2"/>
  <c r="F149" i="2"/>
  <c r="E149" i="2"/>
  <c r="D149" i="2"/>
  <c r="Y148" i="2"/>
  <c r="Z148" i="2" s="1"/>
  <c r="V148" i="2"/>
  <c r="T148" i="2"/>
  <c r="M148" i="2"/>
  <c r="L148" i="2"/>
  <c r="K148" i="2"/>
  <c r="I148" i="2"/>
  <c r="H148" i="2"/>
  <c r="G148" i="2"/>
  <c r="F148" i="2"/>
  <c r="E148" i="2"/>
  <c r="D148" i="2"/>
  <c r="W147" i="2"/>
  <c r="V147" i="2"/>
  <c r="T147" i="2"/>
  <c r="M147" i="2"/>
  <c r="L147" i="2"/>
  <c r="K147" i="2"/>
  <c r="I147" i="2"/>
  <c r="Y147" i="2" s="1"/>
  <c r="Z147" i="2" s="1"/>
  <c r="H147" i="2"/>
  <c r="G147" i="2"/>
  <c r="F147" i="2"/>
  <c r="E147" i="2"/>
  <c r="D147" i="2"/>
  <c r="V146" i="2"/>
  <c r="T146" i="2"/>
  <c r="M146" i="2"/>
  <c r="L146" i="2"/>
  <c r="K146" i="2"/>
  <c r="I146" i="2"/>
  <c r="Y146" i="2" s="1"/>
  <c r="Z146" i="2" s="1"/>
  <c r="H146" i="2"/>
  <c r="G146" i="2"/>
  <c r="F146" i="2"/>
  <c r="E146" i="2"/>
  <c r="D146" i="2"/>
  <c r="V145" i="2"/>
  <c r="T145" i="2"/>
  <c r="M145" i="2"/>
  <c r="L145" i="2"/>
  <c r="K145" i="2"/>
  <c r="I145" i="2"/>
  <c r="H145" i="2"/>
  <c r="G145" i="2"/>
  <c r="F145" i="2"/>
  <c r="E145" i="2"/>
  <c r="D145" i="2"/>
  <c r="Y144" i="2"/>
  <c r="Z144" i="2" s="1"/>
  <c r="V144" i="2"/>
  <c r="T144" i="2"/>
  <c r="M144" i="2"/>
  <c r="L144" i="2"/>
  <c r="K144" i="2"/>
  <c r="I144" i="2"/>
  <c r="H144" i="2"/>
  <c r="G144" i="2"/>
  <c r="F144" i="2"/>
  <c r="E144" i="2"/>
  <c r="D144" i="2"/>
  <c r="W143" i="2"/>
  <c r="V143" i="2"/>
  <c r="T143" i="2"/>
  <c r="M143" i="2"/>
  <c r="L143" i="2"/>
  <c r="K143" i="2"/>
  <c r="I143" i="2"/>
  <c r="Y143" i="2" s="1"/>
  <c r="Z143" i="2" s="1"/>
  <c r="H143" i="2"/>
  <c r="G143" i="2"/>
  <c r="F143" i="2"/>
  <c r="E143" i="2"/>
  <c r="D143" i="2"/>
  <c r="V142" i="2"/>
  <c r="T142" i="2"/>
  <c r="M142" i="2"/>
  <c r="L142" i="2"/>
  <c r="K142" i="2"/>
  <c r="I142" i="2"/>
  <c r="Y142" i="2" s="1"/>
  <c r="Z142" i="2" s="1"/>
  <c r="H142" i="2"/>
  <c r="G142" i="2"/>
  <c r="F142" i="2"/>
  <c r="E142" i="2"/>
  <c r="D142" i="2"/>
  <c r="V141" i="2"/>
  <c r="T141" i="2"/>
  <c r="M141" i="2"/>
  <c r="L141" i="2"/>
  <c r="K141" i="2"/>
  <c r="I141" i="2"/>
  <c r="H141" i="2"/>
  <c r="G141" i="2"/>
  <c r="F141" i="2"/>
  <c r="E141" i="2"/>
  <c r="D141" i="2"/>
  <c r="Y140" i="2"/>
  <c r="Z140" i="2" s="1"/>
  <c r="V140" i="2"/>
  <c r="T140" i="2"/>
  <c r="M140" i="2"/>
  <c r="L140" i="2"/>
  <c r="K140" i="2"/>
  <c r="I140" i="2"/>
  <c r="H140" i="2"/>
  <c r="G140" i="2"/>
  <c r="F140" i="2"/>
  <c r="E140" i="2"/>
  <c r="D140" i="2"/>
  <c r="W139" i="2"/>
  <c r="V139" i="2"/>
  <c r="T139" i="2"/>
  <c r="M139" i="2"/>
  <c r="L139" i="2"/>
  <c r="B150" i="2" s="1"/>
  <c r="K139" i="2"/>
  <c r="I139" i="2"/>
  <c r="H139" i="2"/>
  <c r="G139" i="2"/>
  <c r="F139" i="2"/>
  <c r="E139" i="2"/>
  <c r="D139" i="2"/>
  <c r="V137" i="2"/>
  <c r="T137" i="2"/>
  <c r="M137" i="2"/>
  <c r="L137" i="2"/>
  <c r="K137" i="2"/>
  <c r="I137" i="2"/>
  <c r="H137" i="2"/>
  <c r="G137" i="2"/>
  <c r="F137" i="2"/>
  <c r="E137" i="2"/>
  <c r="D137" i="2"/>
  <c r="V136" i="2"/>
  <c r="T136" i="2"/>
  <c r="M136" i="2"/>
  <c r="L136" i="2"/>
  <c r="K136" i="2"/>
  <c r="I136" i="2"/>
  <c r="H136" i="2"/>
  <c r="G136" i="2"/>
  <c r="F136" i="2"/>
  <c r="E136" i="2"/>
  <c r="D136" i="2"/>
  <c r="V135" i="2"/>
  <c r="T135" i="2"/>
  <c r="M135" i="2"/>
  <c r="L135" i="2"/>
  <c r="K135" i="2"/>
  <c r="I135" i="2"/>
  <c r="H135" i="2"/>
  <c r="G135" i="2"/>
  <c r="F135" i="2"/>
  <c r="E135" i="2"/>
  <c r="D135" i="2"/>
  <c r="W134" i="2"/>
  <c r="V134" i="2"/>
  <c r="T134" i="2"/>
  <c r="M134" i="2"/>
  <c r="L134" i="2"/>
  <c r="K134" i="2"/>
  <c r="I134" i="2"/>
  <c r="Y134" i="2" s="1"/>
  <c r="Z134" i="2" s="1"/>
  <c r="H134" i="2"/>
  <c r="G134" i="2"/>
  <c r="F134" i="2"/>
  <c r="E134" i="2"/>
  <c r="D134" i="2"/>
  <c r="V133" i="2"/>
  <c r="T133" i="2"/>
  <c r="M133" i="2"/>
  <c r="L133" i="2"/>
  <c r="K133" i="2"/>
  <c r="I133" i="2"/>
  <c r="Y133" i="2" s="1"/>
  <c r="Z133" i="2" s="1"/>
  <c r="H133" i="2"/>
  <c r="G133" i="2"/>
  <c r="F133" i="2"/>
  <c r="E133" i="2"/>
  <c r="D133" i="2"/>
  <c r="V132" i="2"/>
  <c r="T132" i="2"/>
  <c r="M132" i="2"/>
  <c r="L132" i="2"/>
  <c r="K132" i="2"/>
  <c r="I132" i="2"/>
  <c r="H132" i="2"/>
  <c r="G132" i="2"/>
  <c r="F132" i="2"/>
  <c r="E132" i="2"/>
  <c r="D132" i="2"/>
  <c r="V131" i="2"/>
  <c r="T131" i="2"/>
  <c r="M131" i="2"/>
  <c r="L131" i="2"/>
  <c r="K131" i="2"/>
  <c r="I131" i="2"/>
  <c r="H131" i="2"/>
  <c r="G131" i="2"/>
  <c r="F131" i="2"/>
  <c r="E131" i="2"/>
  <c r="D131" i="2"/>
  <c r="W130" i="2"/>
  <c r="V130" i="2"/>
  <c r="T130" i="2"/>
  <c r="M130" i="2"/>
  <c r="L130" i="2"/>
  <c r="K130" i="2"/>
  <c r="I130" i="2"/>
  <c r="Y130" i="2" s="1"/>
  <c r="Z130" i="2" s="1"/>
  <c r="H130" i="2"/>
  <c r="G130" i="2"/>
  <c r="F130" i="2"/>
  <c r="E130" i="2"/>
  <c r="D130" i="2"/>
  <c r="V129" i="2"/>
  <c r="T129" i="2"/>
  <c r="M129" i="2"/>
  <c r="L129" i="2"/>
  <c r="K129" i="2"/>
  <c r="I129" i="2"/>
  <c r="Y129" i="2" s="1"/>
  <c r="Z129" i="2" s="1"/>
  <c r="H129" i="2"/>
  <c r="G129" i="2"/>
  <c r="F129" i="2"/>
  <c r="E129" i="2"/>
  <c r="D129" i="2"/>
  <c r="V128" i="2"/>
  <c r="T128" i="2"/>
  <c r="M128" i="2"/>
  <c r="L128" i="2"/>
  <c r="K128" i="2"/>
  <c r="I128" i="2"/>
  <c r="H128" i="2"/>
  <c r="G128" i="2"/>
  <c r="F128" i="2"/>
  <c r="E128" i="2"/>
  <c r="D128" i="2"/>
  <c r="V127" i="2"/>
  <c r="T127" i="2"/>
  <c r="M127" i="2"/>
  <c r="L127" i="2"/>
  <c r="K127" i="2"/>
  <c r="I127" i="2"/>
  <c r="H127" i="2"/>
  <c r="G127" i="2"/>
  <c r="F127" i="2"/>
  <c r="E127" i="2"/>
  <c r="D127" i="2"/>
  <c r="W126" i="2"/>
  <c r="V126" i="2"/>
  <c r="T126" i="2"/>
  <c r="M126" i="2"/>
  <c r="L126" i="2"/>
  <c r="K126" i="2"/>
  <c r="I126" i="2"/>
  <c r="Y126" i="2" s="1"/>
  <c r="Z126" i="2" s="1"/>
  <c r="H126" i="2"/>
  <c r="G126" i="2"/>
  <c r="F126" i="2"/>
  <c r="E126" i="2"/>
  <c r="D126" i="2"/>
  <c r="V125" i="2"/>
  <c r="T125" i="2"/>
  <c r="M125" i="2"/>
  <c r="L125" i="2"/>
  <c r="K125" i="2"/>
  <c r="I125" i="2"/>
  <c r="Y125" i="2" s="1"/>
  <c r="Z125" i="2" s="1"/>
  <c r="H125" i="2"/>
  <c r="G125" i="2"/>
  <c r="F125" i="2"/>
  <c r="E125" i="2"/>
  <c r="D125" i="2"/>
  <c r="V124" i="2"/>
  <c r="T124" i="2"/>
  <c r="M124" i="2"/>
  <c r="L124" i="2"/>
  <c r="K124" i="2"/>
  <c r="I124" i="2"/>
  <c r="H124" i="2"/>
  <c r="G124" i="2"/>
  <c r="F124" i="2"/>
  <c r="E124" i="2"/>
  <c r="D124" i="2"/>
  <c r="T123" i="2"/>
  <c r="F123" i="2"/>
  <c r="E123" i="2"/>
  <c r="D123" i="2"/>
  <c r="V122" i="2"/>
  <c r="T122" i="2"/>
  <c r="M122" i="2"/>
  <c r="L122" i="2"/>
  <c r="K122" i="2"/>
  <c r="I122" i="2"/>
  <c r="Y122" i="2" s="1"/>
  <c r="Z122" i="2" s="1"/>
  <c r="H122" i="2"/>
  <c r="G122" i="2"/>
  <c r="F122" i="2"/>
  <c r="E122" i="2"/>
  <c r="D122" i="2"/>
  <c r="V121" i="2"/>
  <c r="T121" i="2"/>
  <c r="M121" i="2"/>
  <c r="L121" i="2"/>
  <c r="B137" i="2" s="1"/>
  <c r="K121" i="2"/>
  <c r="I121" i="2"/>
  <c r="H121" i="2"/>
  <c r="G121" i="2"/>
  <c r="F121" i="2"/>
  <c r="E121" i="2"/>
  <c r="D121" i="2"/>
  <c r="Y119" i="2"/>
  <c r="Z119" i="2" s="1"/>
  <c r="V119" i="2"/>
  <c r="T119" i="2"/>
  <c r="M119" i="2"/>
  <c r="L119" i="2"/>
  <c r="K119" i="2"/>
  <c r="I119" i="2"/>
  <c r="W119" i="2" s="1"/>
  <c r="H119" i="2"/>
  <c r="G119" i="2"/>
  <c r="F119" i="2"/>
  <c r="E119" i="2"/>
  <c r="D119" i="2"/>
  <c r="V118" i="2"/>
  <c r="W118" i="2" s="1"/>
  <c r="T118" i="2"/>
  <c r="M118" i="2"/>
  <c r="L118" i="2"/>
  <c r="K118" i="2"/>
  <c r="I118" i="2"/>
  <c r="H118" i="2"/>
  <c r="G118" i="2"/>
  <c r="F118" i="2"/>
  <c r="E118" i="2"/>
  <c r="D118" i="2"/>
  <c r="F117" i="2"/>
  <c r="E117" i="2"/>
  <c r="D117" i="2"/>
  <c r="V116" i="2"/>
  <c r="T116" i="2"/>
  <c r="M116" i="2"/>
  <c r="L116" i="2"/>
  <c r="K116" i="2"/>
  <c r="I116" i="2"/>
  <c r="H116" i="2"/>
  <c r="Y116" i="2" s="1"/>
  <c r="Z116" i="2" s="1"/>
  <c r="G116" i="2"/>
  <c r="F116" i="2"/>
  <c r="E116" i="2"/>
  <c r="D116" i="2"/>
  <c r="V115" i="2"/>
  <c r="T115" i="2"/>
  <c r="M115" i="2"/>
  <c r="L115" i="2"/>
  <c r="K115" i="2"/>
  <c r="I115" i="2"/>
  <c r="H115" i="2"/>
  <c r="G115" i="2"/>
  <c r="F115" i="2"/>
  <c r="E115" i="2"/>
  <c r="D115" i="2"/>
  <c r="V114" i="2"/>
  <c r="T114" i="2"/>
  <c r="M114" i="2"/>
  <c r="L114" i="2"/>
  <c r="K114" i="2"/>
  <c r="I114" i="2"/>
  <c r="H114" i="2"/>
  <c r="G114" i="2"/>
  <c r="F114" i="2"/>
  <c r="E114" i="2"/>
  <c r="D114" i="2"/>
  <c r="W113" i="2"/>
  <c r="V113" i="2"/>
  <c r="T113" i="2"/>
  <c r="M113" i="2"/>
  <c r="L113" i="2"/>
  <c r="K113" i="2"/>
  <c r="I113" i="2"/>
  <c r="Y113" i="2" s="1"/>
  <c r="Z113" i="2" s="1"/>
  <c r="H113" i="2"/>
  <c r="G113" i="2"/>
  <c r="F113" i="2"/>
  <c r="E113" i="2"/>
  <c r="D113" i="2"/>
  <c r="V112" i="2"/>
  <c r="T112" i="2"/>
  <c r="M112" i="2"/>
  <c r="L112" i="2"/>
  <c r="K112" i="2"/>
  <c r="I112" i="2"/>
  <c r="H112" i="2"/>
  <c r="Y112" i="2" s="1"/>
  <c r="Z112" i="2" s="1"/>
  <c r="G112" i="2"/>
  <c r="F112" i="2"/>
  <c r="E112" i="2"/>
  <c r="D112" i="2"/>
  <c r="V111" i="2"/>
  <c r="T111" i="2"/>
  <c r="M111" i="2"/>
  <c r="L111" i="2"/>
  <c r="K111" i="2"/>
  <c r="I111" i="2"/>
  <c r="H111" i="2"/>
  <c r="G111" i="2"/>
  <c r="F111" i="2"/>
  <c r="E111" i="2"/>
  <c r="D111" i="2"/>
  <c r="V110" i="2"/>
  <c r="T110" i="2"/>
  <c r="M110" i="2"/>
  <c r="L110" i="2"/>
  <c r="K110" i="2"/>
  <c r="I110" i="2"/>
  <c r="H110" i="2"/>
  <c r="G110" i="2"/>
  <c r="F110" i="2"/>
  <c r="E110" i="2"/>
  <c r="D110" i="2"/>
  <c r="W109" i="2"/>
  <c r="V109" i="2"/>
  <c r="T109" i="2"/>
  <c r="M109" i="2"/>
  <c r="L109" i="2"/>
  <c r="K109" i="2"/>
  <c r="I109" i="2"/>
  <c r="Y109" i="2" s="1"/>
  <c r="Z109" i="2" s="1"/>
  <c r="H109" i="2"/>
  <c r="G109" i="2"/>
  <c r="F109" i="2"/>
  <c r="E109" i="2"/>
  <c r="D109" i="2"/>
  <c r="V108" i="2"/>
  <c r="T108" i="2"/>
  <c r="M108" i="2"/>
  <c r="L108" i="2"/>
  <c r="K108" i="2"/>
  <c r="I108" i="2"/>
  <c r="H108" i="2"/>
  <c r="Y108" i="2" s="1"/>
  <c r="Z108" i="2" s="1"/>
  <c r="G108" i="2"/>
  <c r="F108" i="2"/>
  <c r="E108" i="2"/>
  <c r="D108" i="2"/>
  <c r="V107" i="2"/>
  <c r="T107" i="2"/>
  <c r="M107" i="2"/>
  <c r="L107" i="2"/>
  <c r="K107" i="2"/>
  <c r="I107" i="2"/>
  <c r="H107" i="2"/>
  <c r="G107" i="2"/>
  <c r="F107" i="2"/>
  <c r="E107" i="2"/>
  <c r="D107" i="2"/>
  <c r="V106" i="2"/>
  <c r="T106" i="2"/>
  <c r="M106" i="2"/>
  <c r="L106" i="2"/>
  <c r="K106" i="2"/>
  <c r="I106" i="2"/>
  <c r="H106" i="2"/>
  <c r="G106" i="2"/>
  <c r="F106" i="2"/>
  <c r="E106" i="2"/>
  <c r="D106" i="2"/>
  <c r="W105" i="2"/>
  <c r="V105" i="2"/>
  <c r="T105" i="2"/>
  <c r="M105" i="2"/>
  <c r="L105" i="2"/>
  <c r="K105" i="2"/>
  <c r="I105" i="2"/>
  <c r="Y105" i="2" s="1"/>
  <c r="Z105" i="2" s="1"/>
  <c r="H105" i="2"/>
  <c r="G105" i="2"/>
  <c r="F105" i="2"/>
  <c r="E105" i="2"/>
  <c r="D105" i="2"/>
  <c r="V104" i="2"/>
  <c r="T104" i="2"/>
  <c r="M104" i="2"/>
  <c r="L104" i="2"/>
  <c r="K104" i="2"/>
  <c r="I104" i="2"/>
  <c r="H104" i="2"/>
  <c r="G104" i="2"/>
  <c r="F104" i="2"/>
  <c r="E104" i="2"/>
  <c r="D104" i="2"/>
  <c r="Y102" i="2"/>
  <c r="Z102" i="2" s="1"/>
  <c r="V102" i="2"/>
  <c r="T102" i="2"/>
  <c r="M102" i="2"/>
  <c r="L102" i="2"/>
  <c r="K102" i="2"/>
  <c r="I102" i="2"/>
  <c r="W102" i="2" s="1"/>
  <c r="H102" i="2"/>
  <c r="G102" i="2"/>
  <c r="F102" i="2"/>
  <c r="E102" i="2"/>
  <c r="D102" i="2"/>
  <c r="W101" i="2"/>
  <c r="V101" i="2"/>
  <c r="T101" i="2"/>
  <c r="M101" i="2"/>
  <c r="L101" i="2"/>
  <c r="K101" i="2"/>
  <c r="I101" i="2"/>
  <c r="H101" i="2"/>
  <c r="G101" i="2"/>
  <c r="F101" i="2"/>
  <c r="E101" i="2"/>
  <c r="D101" i="2"/>
  <c r="W100" i="2"/>
  <c r="V100" i="2"/>
  <c r="T100" i="2"/>
  <c r="M100" i="2"/>
  <c r="L100" i="2"/>
  <c r="K100" i="2"/>
  <c r="I100" i="2"/>
  <c r="Y100" i="2" s="1"/>
  <c r="Z100" i="2" s="1"/>
  <c r="H100" i="2"/>
  <c r="G100" i="2"/>
  <c r="F100" i="2"/>
  <c r="E100" i="2"/>
  <c r="D100" i="2"/>
  <c r="F99" i="2"/>
  <c r="E99" i="2"/>
  <c r="D99" i="2"/>
  <c r="V98" i="2"/>
  <c r="T98" i="2"/>
  <c r="M98" i="2"/>
  <c r="L98" i="2"/>
  <c r="K98" i="2"/>
  <c r="I98" i="2"/>
  <c r="H98" i="2"/>
  <c r="G98" i="2"/>
  <c r="F98" i="2"/>
  <c r="E98" i="2"/>
  <c r="D98" i="2"/>
  <c r="W97" i="2"/>
  <c r="V97" i="2"/>
  <c r="T97" i="2"/>
  <c r="M97" i="2"/>
  <c r="L97" i="2"/>
  <c r="K97" i="2"/>
  <c r="I97" i="2"/>
  <c r="H97" i="2"/>
  <c r="G97" i="2"/>
  <c r="F97" i="2"/>
  <c r="E97" i="2"/>
  <c r="D97" i="2"/>
  <c r="F96" i="2"/>
  <c r="E96" i="2"/>
  <c r="D96" i="2"/>
  <c r="V95" i="2"/>
  <c r="T95" i="2"/>
  <c r="M95" i="2"/>
  <c r="L95" i="2"/>
  <c r="K95" i="2"/>
  <c r="I95" i="2"/>
  <c r="Y95" i="2" s="1"/>
  <c r="Z95" i="2" s="1"/>
  <c r="H95" i="2"/>
  <c r="G95" i="2"/>
  <c r="F95" i="2"/>
  <c r="E95" i="2"/>
  <c r="D95" i="2"/>
  <c r="V94" i="2"/>
  <c r="T94" i="2"/>
  <c r="M94" i="2"/>
  <c r="L94" i="2"/>
  <c r="K94" i="2"/>
  <c r="I94" i="2"/>
  <c r="H94" i="2"/>
  <c r="G94" i="2"/>
  <c r="F94" i="2"/>
  <c r="E94" i="2"/>
  <c r="D94" i="2"/>
  <c r="V93" i="2"/>
  <c r="T93" i="2"/>
  <c r="M93" i="2"/>
  <c r="L93" i="2"/>
  <c r="K93" i="2"/>
  <c r="I93" i="2"/>
  <c r="H93" i="2"/>
  <c r="G93" i="2"/>
  <c r="F93" i="2"/>
  <c r="E93" i="2"/>
  <c r="D93" i="2"/>
  <c r="W92" i="2"/>
  <c r="V92" i="2"/>
  <c r="T92" i="2"/>
  <c r="M92" i="2"/>
  <c r="L92" i="2"/>
  <c r="B102" i="2" s="1"/>
  <c r="K92" i="2"/>
  <c r="I92" i="2"/>
  <c r="H92" i="2"/>
  <c r="G92" i="2"/>
  <c r="F92" i="2"/>
  <c r="E92" i="2"/>
  <c r="D92" i="2"/>
  <c r="V90" i="2"/>
  <c r="T90" i="2"/>
  <c r="M90" i="2"/>
  <c r="L90" i="2"/>
  <c r="K90" i="2"/>
  <c r="I90" i="2"/>
  <c r="H90" i="2"/>
  <c r="G90" i="2"/>
  <c r="F90" i="2"/>
  <c r="E90" i="2"/>
  <c r="D90" i="2"/>
  <c r="Y89" i="2"/>
  <c r="Z89" i="2" s="1"/>
  <c r="V89" i="2"/>
  <c r="T89" i="2"/>
  <c r="M89" i="2"/>
  <c r="L89" i="2"/>
  <c r="K89" i="2"/>
  <c r="I89" i="2"/>
  <c r="H89" i="2"/>
  <c r="G89" i="2"/>
  <c r="F89" i="2"/>
  <c r="E89" i="2"/>
  <c r="D89" i="2"/>
  <c r="W88" i="2"/>
  <c r="V88" i="2"/>
  <c r="T88" i="2"/>
  <c r="M88" i="2"/>
  <c r="L88" i="2"/>
  <c r="K88" i="2"/>
  <c r="I88" i="2"/>
  <c r="Y88" i="2" s="1"/>
  <c r="Z88" i="2" s="1"/>
  <c r="H88" i="2"/>
  <c r="G88" i="2"/>
  <c r="F88" i="2"/>
  <c r="E88" i="2"/>
  <c r="D88" i="2"/>
  <c r="V87" i="2"/>
  <c r="T87" i="2"/>
  <c r="M87" i="2"/>
  <c r="L87" i="2"/>
  <c r="K87" i="2"/>
  <c r="I87" i="2"/>
  <c r="Y87" i="2" s="1"/>
  <c r="Z87" i="2" s="1"/>
  <c r="H87" i="2"/>
  <c r="G87" i="2"/>
  <c r="F87" i="2"/>
  <c r="E87" i="2"/>
  <c r="D87" i="2"/>
  <c r="V86" i="2"/>
  <c r="T86" i="2"/>
  <c r="M86" i="2"/>
  <c r="L86" i="2"/>
  <c r="K86" i="2"/>
  <c r="I86" i="2"/>
  <c r="H86" i="2"/>
  <c r="G86" i="2"/>
  <c r="F86" i="2"/>
  <c r="E86" i="2"/>
  <c r="D86" i="2"/>
  <c r="Y85" i="2"/>
  <c r="Z85" i="2" s="1"/>
  <c r="V85" i="2"/>
  <c r="T85" i="2"/>
  <c r="M85" i="2"/>
  <c r="L85" i="2"/>
  <c r="K85" i="2"/>
  <c r="I85" i="2"/>
  <c r="H85" i="2"/>
  <c r="G85" i="2"/>
  <c r="F85" i="2"/>
  <c r="E85" i="2"/>
  <c r="D85" i="2"/>
  <c r="W84" i="2"/>
  <c r="V84" i="2"/>
  <c r="T84" i="2"/>
  <c r="M84" i="2"/>
  <c r="L84" i="2"/>
  <c r="K84" i="2"/>
  <c r="I84" i="2"/>
  <c r="Y84" i="2" s="1"/>
  <c r="Z84" i="2" s="1"/>
  <c r="H84" i="2"/>
  <c r="G84" i="2"/>
  <c r="F84" i="2"/>
  <c r="E84" i="2"/>
  <c r="D84" i="2"/>
  <c r="F83" i="2"/>
  <c r="E83" i="2"/>
  <c r="D83" i="2"/>
  <c r="W82" i="2"/>
  <c r="V82" i="2"/>
  <c r="T82" i="2"/>
  <c r="M82" i="2"/>
  <c r="L82" i="2"/>
  <c r="K82" i="2"/>
  <c r="I82" i="2"/>
  <c r="Y82" i="2" s="1"/>
  <c r="Z82" i="2" s="1"/>
  <c r="H82" i="2"/>
  <c r="G82" i="2"/>
  <c r="F82" i="2"/>
  <c r="E82" i="2"/>
  <c r="D82" i="2"/>
  <c r="V81" i="2"/>
  <c r="T81" i="2"/>
  <c r="M81" i="2"/>
  <c r="L81" i="2"/>
  <c r="K81" i="2"/>
  <c r="I81" i="2"/>
  <c r="Y81" i="2" s="1"/>
  <c r="Z81" i="2" s="1"/>
  <c r="H81" i="2"/>
  <c r="G81" i="2"/>
  <c r="F81" i="2"/>
  <c r="E81" i="2"/>
  <c r="D81" i="2"/>
  <c r="V80" i="2"/>
  <c r="T80" i="2"/>
  <c r="M80" i="2"/>
  <c r="L80" i="2"/>
  <c r="K80" i="2"/>
  <c r="I80" i="2"/>
  <c r="H80" i="2"/>
  <c r="G80" i="2"/>
  <c r="F80" i="2"/>
  <c r="E80" i="2"/>
  <c r="D80" i="2"/>
  <c r="V79" i="2"/>
  <c r="T79" i="2"/>
  <c r="M79" i="2"/>
  <c r="L79" i="2"/>
  <c r="K79" i="2"/>
  <c r="I79" i="2"/>
  <c r="H79" i="2"/>
  <c r="G79" i="2"/>
  <c r="F79" i="2"/>
  <c r="E79" i="2"/>
  <c r="D79" i="2"/>
  <c r="W78" i="2"/>
  <c r="V78" i="2"/>
  <c r="T78" i="2"/>
  <c r="M78" i="2"/>
  <c r="L78" i="2"/>
  <c r="K78" i="2"/>
  <c r="I78" i="2"/>
  <c r="Y78" i="2" s="1"/>
  <c r="Z78" i="2" s="1"/>
  <c r="H78" i="2"/>
  <c r="G78" i="2"/>
  <c r="F78" i="2"/>
  <c r="E78" i="2"/>
  <c r="D78" i="2"/>
  <c r="V77" i="2"/>
  <c r="T77" i="2"/>
  <c r="M77" i="2"/>
  <c r="L77" i="2"/>
  <c r="K77" i="2"/>
  <c r="I77" i="2"/>
  <c r="H77" i="2"/>
  <c r="G77" i="2"/>
  <c r="F77" i="2"/>
  <c r="E77" i="2"/>
  <c r="D77" i="2"/>
  <c r="W75" i="2"/>
  <c r="V75" i="2"/>
  <c r="T75" i="2"/>
  <c r="M75" i="2"/>
  <c r="L75" i="2"/>
  <c r="K75" i="2"/>
  <c r="I75" i="2"/>
  <c r="Y75" i="2" s="1"/>
  <c r="Z75" i="2" s="1"/>
  <c r="H75" i="2"/>
  <c r="G75" i="2"/>
  <c r="F75" i="2"/>
  <c r="E75" i="2"/>
  <c r="D75" i="2"/>
  <c r="F74" i="2"/>
  <c r="E74" i="2"/>
  <c r="D74" i="2"/>
  <c r="V73" i="2"/>
  <c r="T73" i="2"/>
  <c r="M73" i="2"/>
  <c r="L73" i="2"/>
  <c r="K73" i="2"/>
  <c r="I73" i="2"/>
  <c r="H73" i="2"/>
  <c r="G73" i="2"/>
  <c r="F73" i="2"/>
  <c r="E73" i="2"/>
  <c r="D73" i="2"/>
  <c r="F72" i="2"/>
  <c r="E72" i="2"/>
  <c r="D72" i="2"/>
  <c r="V71" i="2"/>
  <c r="T71" i="2"/>
  <c r="M71" i="2"/>
  <c r="L71" i="2"/>
  <c r="K71" i="2"/>
  <c r="I71" i="2"/>
  <c r="Y71" i="2" s="1"/>
  <c r="Z71" i="2" s="1"/>
  <c r="H71" i="2"/>
  <c r="G71" i="2"/>
  <c r="F71" i="2"/>
  <c r="E71" i="2"/>
  <c r="D71" i="2"/>
  <c r="V70" i="2"/>
  <c r="T70" i="2"/>
  <c r="M70" i="2"/>
  <c r="L70" i="2"/>
  <c r="K70" i="2"/>
  <c r="I70" i="2"/>
  <c r="H70" i="2"/>
  <c r="G70" i="2"/>
  <c r="F70" i="2"/>
  <c r="E70" i="2"/>
  <c r="D70" i="2"/>
  <c r="V69" i="2"/>
  <c r="T69" i="2"/>
  <c r="M69" i="2"/>
  <c r="L69" i="2"/>
  <c r="K69" i="2"/>
  <c r="I69" i="2"/>
  <c r="H69" i="2"/>
  <c r="G69" i="2"/>
  <c r="F69" i="2"/>
  <c r="E69" i="2"/>
  <c r="D69" i="2"/>
  <c r="F68" i="2"/>
  <c r="E68" i="2"/>
  <c r="D68" i="2"/>
  <c r="V67" i="2"/>
  <c r="T67" i="2"/>
  <c r="M67" i="2"/>
  <c r="L67" i="2"/>
  <c r="K67" i="2"/>
  <c r="I67" i="2"/>
  <c r="Y67" i="2" s="1"/>
  <c r="Z67" i="2" s="1"/>
  <c r="H67" i="2"/>
  <c r="G67" i="2"/>
  <c r="F67" i="2"/>
  <c r="E67" i="2"/>
  <c r="D67" i="2"/>
  <c r="V66" i="2"/>
  <c r="T66" i="2"/>
  <c r="M66" i="2"/>
  <c r="L66" i="2"/>
  <c r="K66" i="2"/>
  <c r="I66" i="2"/>
  <c r="H66" i="2"/>
  <c r="G66" i="2"/>
  <c r="F66" i="2"/>
  <c r="E66" i="2"/>
  <c r="D66" i="2"/>
  <c r="V65" i="2"/>
  <c r="T65" i="2"/>
  <c r="M65" i="2"/>
  <c r="L65" i="2"/>
  <c r="K65" i="2"/>
  <c r="I65" i="2"/>
  <c r="H65" i="2"/>
  <c r="G65" i="2"/>
  <c r="F65" i="2"/>
  <c r="E65" i="2"/>
  <c r="D65" i="2"/>
  <c r="F64" i="2"/>
  <c r="E64" i="2"/>
  <c r="D64" i="2"/>
  <c r="V63" i="2"/>
  <c r="T63" i="2"/>
  <c r="M63" i="2"/>
  <c r="L63" i="2"/>
  <c r="K63" i="2"/>
  <c r="I63" i="2"/>
  <c r="Y63" i="2" s="1"/>
  <c r="Z63" i="2" s="1"/>
  <c r="H63" i="2"/>
  <c r="G63" i="2"/>
  <c r="F63" i="2"/>
  <c r="E63" i="2"/>
  <c r="D63" i="2"/>
  <c r="V62" i="2"/>
  <c r="T62" i="2"/>
  <c r="M62" i="2"/>
  <c r="L62" i="2"/>
  <c r="K62" i="2"/>
  <c r="I62" i="2"/>
  <c r="H62" i="2"/>
  <c r="G62" i="2"/>
  <c r="F62" i="2"/>
  <c r="E62" i="2"/>
  <c r="D62" i="2"/>
  <c r="V61" i="2"/>
  <c r="T61" i="2"/>
  <c r="M61" i="2"/>
  <c r="L61" i="2"/>
  <c r="K61" i="2"/>
  <c r="I61" i="2"/>
  <c r="H61" i="2"/>
  <c r="G61" i="2"/>
  <c r="F61" i="2"/>
  <c r="E61" i="2"/>
  <c r="D61" i="2"/>
  <c r="W60" i="2"/>
  <c r="V60" i="2"/>
  <c r="T60" i="2"/>
  <c r="M60" i="2"/>
  <c r="L60" i="2"/>
  <c r="K60" i="2"/>
  <c r="I60" i="2"/>
  <c r="Y60" i="2" s="1"/>
  <c r="Z60" i="2" s="1"/>
  <c r="H60" i="2"/>
  <c r="G60" i="2"/>
  <c r="F60" i="2"/>
  <c r="E60" i="2"/>
  <c r="D60" i="2"/>
  <c r="V59" i="2"/>
  <c r="T59" i="2"/>
  <c r="M59" i="2"/>
  <c r="L59" i="2"/>
  <c r="K59" i="2"/>
  <c r="I59" i="2"/>
  <c r="Y59" i="2" s="1"/>
  <c r="Z59" i="2" s="1"/>
  <c r="H59" i="2"/>
  <c r="G59" i="2"/>
  <c r="F59" i="2"/>
  <c r="E59" i="2"/>
  <c r="D59" i="2"/>
  <c r="V58" i="2"/>
  <c r="T58" i="2"/>
  <c r="M58" i="2"/>
  <c r="L58" i="2"/>
  <c r="K58" i="2"/>
  <c r="I58" i="2"/>
  <c r="H58" i="2"/>
  <c r="G58" i="2"/>
  <c r="F58" i="2"/>
  <c r="E58" i="2"/>
  <c r="D58" i="2"/>
  <c r="V57" i="2"/>
  <c r="T57" i="2"/>
  <c r="M57" i="2"/>
  <c r="L57" i="2"/>
  <c r="K57" i="2"/>
  <c r="I57" i="2"/>
  <c r="H57" i="2"/>
  <c r="G57" i="2"/>
  <c r="F57" i="2"/>
  <c r="E57" i="2"/>
  <c r="D57" i="2"/>
  <c r="W56" i="2"/>
  <c r="V56" i="2"/>
  <c r="T56" i="2"/>
  <c r="M56" i="2"/>
  <c r="L56" i="2"/>
  <c r="B75" i="2" s="1"/>
  <c r="K56" i="2"/>
  <c r="I56" i="2"/>
  <c r="Y56" i="2" s="1"/>
  <c r="Z56" i="2" s="1"/>
  <c r="H56" i="2"/>
  <c r="G56" i="2"/>
  <c r="F56" i="2"/>
  <c r="E56" i="2"/>
  <c r="D56" i="2"/>
  <c r="V55" i="2"/>
  <c r="T55" i="2"/>
  <c r="M55" i="2"/>
  <c r="L55" i="2"/>
  <c r="K55" i="2"/>
  <c r="I55" i="2"/>
  <c r="Y55" i="2" s="1"/>
  <c r="Z55" i="2" s="1"/>
  <c r="H55" i="2"/>
  <c r="G55" i="2"/>
  <c r="F55" i="2"/>
  <c r="E55" i="2"/>
  <c r="D55" i="2"/>
  <c r="V54" i="2"/>
  <c r="T54" i="2"/>
  <c r="M54" i="2"/>
  <c r="L54" i="2"/>
  <c r="K54" i="2"/>
  <c r="I54" i="2"/>
  <c r="W54" i="2" s="1"/>
  <c r="H54" i="2"/>
  <c r="G54" i="2"/>
  <c r="F54" i="2"/>
  <c r="E54" i="2"/>
  <c r="D54" i="2"/>
  <c r="F52" i="2"/>
  <c r="E52" i="2"/>
  <c r="D52" i="2"/>
  <c r="W51" i="2"/>
  <c r="V51" i="2"/>
  <c r="T51" i="2"/>
  <c r="M51" i="2"/>
  <c r="L51" i="2"/>
  <c r="K51" i="2"/>
  <c r="I51" i="2"/>
  <c r="Y51" i="2" s="1"/>
  <c r="Z51" i="2" s="1"/>
  <c r="H51" i="2"/>
  <c r="G51" i="2"/>
  <c r="F51" i="2"/>
  <c r="E51" i="2"/>
  <c r="D51" i="2"/>
  <c r="V50" i="2"/>
  <c r="T50" i="2"/>
  <c r="M50" i="2"/>
  <c r="L50" i="2"/>
  <c r="K50" i="2"/>
  <c r="I50" i="2"/>
  <c r="H50" i="2"/>
  <c r="Y50" i="2" s="1"/>
  <c r="Z50" i="2" s="1"/>
  <c r="G50" i="2"/>
  <c r="F50" i="2"/>
  <c r="E50" i="2"/>
  <c r="D50" i="2"/>
  <c r="V49" i="2"/>
  <c r="T49" i="2"/>
  <c r="M49" i="2"/>
  <c r="L49" i="2"/>
  <c r="K49" i="2"/>
  <c r="I49" i="2"/>
  <c r="Y49" i="2" s="1"/>
  <c r="Z49" i="2" s="1"/>
  <c r="H49" i="2"/>
  <c r="G49" i="2"/>
  <c r="F49" i="2"/>
  <c r="E49" i="2"/>
  <c r="D49" i="2"/>
  <c r="V48" i="2"/>
  <c r="T48" i="2"/>
  <c r="M48" i="2"/>
  <c r="L48" i="2"/>
  <c r="K48" i="2"/>
  <c r="I48" i="2"/>
  <c r="H48" i="2"/>
  <c r="G48" i="2"/>
  <c r="F48" i="2"/>
  <c r="E48" i="2"/>
  <c r="D48" i="2"/>
  <c r="W47" i="2"/>
  <c r="V47" i="2"/>
  <c r="T47" i="2"/>
  <c r="M47" i="2"/>
  <c r="L47" i="2"/>
  <c r="K47" i="2"/>
  <c r="I47" i="2"/>
  <c r="Y47" i="2" s="1"/>
  <c r="Z47" i="2" s="1"/>
  <c r="H47" i="2"/>
  <c r="G47" i="2"/>
  <c r="F47" i="2"/>
  <c r="E47" i="2"/>
  <c r="D47" i="2"/>
  <c r="V46" i="2"/>
  <c r="T46" i="2"/>
  <c r="M46" i="2"/>
  <c r="L46" i="2"/>
  <c r="K46" i="2"/>
  <c r="I46" i="2"/>
  <c r="H46" i="2"/>
  <c r="Y46" i="2" s="1"/>
  <c r="Z46" i="2" s="1"/>
  <c r="G46" i="2"/>
  <c r="F46" i="2"/>
  <c r="E46" i="2"/>
  <c r="D46" i="2"/>
  <c r="V45" i="2"/>
  <c r="T45" i="2"/>
  <c r="M45" i="2"/>
  <c r="L45" i="2"/>
  <c r="K45" i="2"/>
  <c r="I45" i="2"/>
  <c r="Y45" i="2" s="1"/>
  <c r="Z45" i="2" s="1"/>
  <c r="H45" i="2"/>
  <c r="G45" i="2"/>
  <c r="F45" i="2"/>
  <c r="E45" i="2"/>
  <c r="D45" i="2"/>
  <c r="V44" i="2"/>
  <c r="T44" i="2"/>
  <c r="M44" i="2"/>
  <c r="L44" i="2"/>
  <c r="K44" i="2"/>
  <c r="I44" i="2"/>
  <c r="H44" i="2"/>
  <c r="G44" i="2"/>
  <c r="F44" i="2"/>
  <c r="E44" i="2"/>
  <c r="D44" i="2"/>
  <c r="W43" i="2"/>
  <c r="V43" i="2"/>
  <c r="T43" i="2"/>
  <c r="M43" i="2"/>
  <c r="L43" i="2"/>
  <c r="K43" i="2"/>
  <c r="I43" i="2"/>
  <c r="Y43" i="2" s="1"/>
  <c r="Z43" i="2" s="1"/>
  <c r="H43" i="2"/>
  <c r="G43" i="2"/>
  <c r="F43" i="2"/>
  <c r="E43" i="2"/>
  <c r="D43" i="2"/>
  <c r="V42" i="2"/>
  <c r="T42" i="2"/>
  <c r="M42" i="2"/>
  <c r="L42" i="2"/>
  <c r="K42" i="2"/>
  <c r="I42" i="2"/>
  <c r="H42" i="2"/>
  <c r="Y42" i="2" s="1"/>
  <c r="Z42" i="2" s="1"/>
  <c r="G42" i="2"/>
  <c r="F42" i="2"/>
  <c r="E42" i="2"/>
  <c r="D42" i="2"/>
  <c r="V41" i="2"/>
  <c r="T41" i="2"/>
  <c r="M41" i="2"/>
  <c r="L41" i="2"/>
  <c r="K41" i="2"/>
  <c r="I41" i="2"/>
  <c r="Y41" i="2" s="1"/>
  <c r="Z41" i="2" s="1"/>
  <c r="H41" i="2"/>
  <c r="G41" i="2"/>
  <c r="F41" i="2"/>
  <c r="E41" i="2"/>
  <c r="D41" i="2"/>
  <c r="V40" i="2"/>
  <c r="T40" i="2"/>
  <c r="M40" i="2"/>
  <c r="L40" i="2"/>
  <c r="K40" i="2"/>
  <c r="I40" i="2"/>
  <c r="H40" i="2"/>
  <c r="Y40" i="2" s="1"/>
  <c r="Z40" i="2" s="1"/>
  <c r="G40" i="2"/>
  <c r="F40" i="2"/>
  <c r="E40" i="2"/>
  <c r="D40" i="2"/>
  <c r="W39" i="2"/>
  <c r="V39" i="2"/>
  <c r="T39" i="2"/>
  <c r="M39" i="2"/>
  <c r="L39" i="2"/>
  <c r="B52" i="2" s="1"/>
  <c r="K39" i="2"/>
  <c r="I39" i="2"/>
  <c r="Y39" i="2" s="1"/>
  <c r="Z39" i="2" s="1"/>
  <c r="H39" i="2"/>
  <c r="G39" i="2"/>
  <c r="F39" i="2"/>
  <c r="E39" i="2"/>
  <c r="D39" i="2"/>
  <c r="V38" i="2"/>
  <c r="T38" i="2"/>
  <c r="M38" i="2"/>
  <c r="L38" i="2"/>
  <c r="K38" i="2"/>
  <c r="I38" i="2"/>
  <c r="H38" i="2"/>
  <c r="Y38" i="2" s="1"/>
  <c r="Z38" i="2" s="1"/>
  <c r="G38" i="2"/>
  <c r="F38" i="2"/>
  <c r="E38" i="2"/>
  <c r="D38" i="2"/>
  <c r="W36" i="2"/>
  <c r="V36" i="2"/>
  <c r="T36" i="2"/>
  <c r="M36" i="2"/>
  <c r="L36" i="2"/>
  <c r="K36" i="2"/>
  <c r="I36" i="2"/>
  <c r="Y36" i="2" s="1"/>
  <c r="Z36" i="2" s="1"/>
  <c r="H36" i="2"/>
  <c r="G36" i="2"/>
  <c r="F36" i="2"/>
  <c r="E36" i="2"/>
  <c r="D36" i="2"/>
  <c r="W35" i="2"/>
  <c r="V35" i="2"/>
  <c r="T35" i="2"/>
  <c r="M35" i="2"/>
  <c r="L35" i="2"/>
  <c r="K35" i="2"/>
  <c r="I35" i="2"/>
  <c r="Y35" i="2" s="1"/>
  <c r="Z35" i="2" s="1"/>
  <c r="H35" i="2"/>
  <c r="G35" i="2"/>
  <c r="F35" i="2"/>
  <c r="E35" i="2"/>
  <c r="D35" i="2"/>
  <c r="V34" i="2"/>
  <c r="T34" i="2"/>
  <c r="M34" i="2"/>
  <c r="L34" i="2"/>
  <c r="K34" i="2"/>
  <c r="I34" i="2"/>
  <c r="H34" i="2"/>
  <c r="Y34" i="2" s="1"/>
  <c r="Z34" i="2" s="1"/>
  <c r="G34" i="2"/>
  <c r="F34" i="2"/>
  <c r="E34" i="2"/>
  <c r="D34" i="2"/>
  <c r="V33" i="2"/>
  <c r="T33" i="2"/>
  <c r="M33" i="2"/>
  <c r="L33" i="2"/>
  <c r="K33" i="2"/>
  <c r="I33" i="2"/>
  <c r="Y33" i="2" s="1"/>
  <c r="Z33" i="2" s="1"/>
  <c r="H33" i="2"/>
  <c r="G33" i="2"/>
  <c r="F33" i="2"/>
  <c r="E33" i="2"/>
  <c r="D33" i="2"/>
  <c r="V32" i="2"/>
  <c r="T32" i="2"/>
  <c r="M32" i="2"/>
  <c r="L32" i="2"/>
  <c r="K32" i="2"/>
  <c r="I32" i="2"/>
  <c r="H32" i="2"/>
  <c r="G32" i="2"/>
  <c r="F32" i="2"/>
  <c r="E32" i="2"/>
  <c r="D32" i="2"/>
  <c r="W31" i="2"/>
  <c r="V31" i="2"/>
  <c r="T31" i="2"/>
  <c r="M31" i="2"/>
  <c r="L31" i="2"/>
  <c r="K31" i="2"/>
  <c r="I31" i="2"/>
  <c r="Y31" i="2" s="1"/>
  <c r="Z31" i="2" s="1"/>
  <c r="H31" i="2"/>
  <c r="G31" i="2"/>
  <c r="F31" i="2"/>
  <c r="E31" i="2"/>
  <c r="D31" i="2"/>
  <c r="V30" i="2"/>
  <c r="T30" i="2"/>
  <c r="M30" i="2"/>
  <c r="L30" i="2"/>
  <c r="K30" i="2"/>
  <c r="I30" i="2"/>
  <c r="H30" i="2"/>
  <c r="Y30" i="2" s="1"/>
  <c r="Z30" i="2" s="1"/>
  <c r="G30" i="2"/>
  <c r="F30" i="2"/>
  <c r="E30" i="2"/>
  <c r="D30" i="2"/>
  <c r="V29" i="2"/>
  <c r="T29" i="2"/>
  <c r="M29" i="2"/>
  <c r="L29" i="2"/>
  <c r="K29" i="2"/>
  <c r="I29" i="2"/>
  <c r="Y29" i="2" s="1"/>
  <c r="Z29" i="2" s="1"/>
  <c r="H29" i="2"/>
  <c r="G29" i="2"/>
  <c r="F29" i="2"/>
  <c r="E29" i="2"/>
  <c r="D29" i="2"/>
  <c r="V28" i="2"/>
  <c r="T28" i="2"/>
  <c r="M28" i="2"/>
  <c r="L28" i="2"/>
  <c r="K28" i="2"/>
  <c r="I28" i="2"/>
  <c r="H28" i="2"/>
  <c r="G28" i="2"/>
  <c r="F28" i="2"/>
  <c r="E28" i="2"/>
  <c r="D28" i="2"/>
  <c r="W27" i="2"/>
  <c r="V27" i="2"/>
  <c r="T27" i="2"/>
  <c r="M27" i="2"/>
  <c r="L27" i="2"/>
  <c r="B36" i="2" s="1"/>
  <c r="K27" i="2"/>
  <c r="I27" i="2"/>
  <c r="Y27" i="2" s="1"/>
  <c r="Z27" i="2" s="1"/>
  <c r="H27" i="2"/>
  <c r="G27" i="2"/>
  <c r="F27" i="2"/>
  <c r="E27" i="2"/>
  <c r="D27" i="2"/>
  <c r="V26" i="2"/>
  <c r="T26" i="2"/>
  <c r="M26" i="2"/>
  <c r="L26" i="2"/>
  <c r="K26" i="2"/>
  <c r="I26" i="2"/>
  <c r="H26" i="2"/>
  <c r="Y26" i="2" s="1"/>
  <c r="Z26" i="2" s="1"/>
  <c r="G26" i="2"/>
  <c r="F26" i="2"/>
  <c r="E26" i="2"/>
  <c r="D26" i="2"/>
  <c r="V25" i="2"/>
  <c r="T25" i="2"/>
  <c r="M25" i="2"/>
  <c r="L25" i="2"/>
  <c r="K25" i="2"/>
  <c r="I25" i="2"/>
  <c r="H25" i="2"/>
  <c r="G25" i="2"/>
  <c r="F25" i="2"/>
  <c r="E25" i="2"/>
  <c r="D25" i="2"/>
  <c r="V23" i="2"/>
  <c r="T23" i="2"/>
  <c r="M23" i="2"/>
  <c r="L23" i="2"/>
  <c r="K23" i="2"/>
  <c r="I23" i="2"/>
  <c r="H23" i="2"/>
  <c r="Y23" i="2" s="1"/>
  <c r="Z23" i="2" s="1"/>
  <c r="G23" i="2"/>
  <c r="F23" i="2"/>
  <c r="E23" i="2"/>
  <c r="D23" i="2"/>
  <c r="V22" i="2"/>
  <c r="T22" i="2"/>
  <c r="M22" i="2"/>
  <c r="L22" i="2"/>
  <c r="K22" i="2"/>
  <c r="I22" i="2"/>
  <c r="H22" i="2"/>
  <c r="Y22" i="2" s="1"/>
  <c r="Z22" i="2" s="1"/>
  <c r="G22" i="2"/>
  <c r="F22" i="2"/>
  <c r="E22" i="2"/>
  <c r="D22" i="2"/>
  <c r="V21" i="2"/>
  <c r="T21" i="2"/>
  <c r="M21" i="2"/>
  <c r="L21" i="2"/>
  <c r="K21" i="2"/>
  <c r="I21" i="2"/>
  <c r="Y21" i="2" s="1"/>
  <c r="Z21" i="2" s="1"/>
  <c r="H21" i="2"/>
  <c r="G21" i="2"/>
  <c r="F21" i="2"/>
  <c r="E21" i="2"/>
  <c r="D21" i="2"/>
  <c r="V20" i="2"/>
  <c r="T20" i="2"/>
  <c r="M20" i="2"/>
  <c r="L20" i="2"/>
  <c r="K20" i="2"/>
  <c r="I20" i="2"/>
  <c r="H20" i="2"/>
  <c r="Y20" i="2" s="1"/>
  <c r="Z20" i="2" s="1"/>
  <c r="G20" i="2"/>
  <c r="F20" i="2"/>
  <c r="E20" i="2"/>
  <c r="D20" i="2"/>
  <c r="W19" i="2"/>
  <c r="V19" i="2"/>
  <c r="T19" i="2"/>
  <c r="M19" i="2"/>
  <c r="L19" i="2"/>
  <c r="K19" i="2"/>
  <c r="I19" i="2"/>
  <c r="Y19" i="2" s="1"/>
  <c r="Z19" i="2" s="1"/>
  <c r="H19" i="2"/>
  <c r="G19" i="2"/>
  <c r="F19" i="2"/>
  <c r="E19" i="2"/>
  <c r="D19" i="2"/>
  <c r="V18" i="2"/>
  <c r="W18" i="2" s="1"/>
  <c r="T18" i="2"/>
  <c r="M18" i="2"/>
  <c r="L18" i="2"/>
  <c r="K18" i="2"/>
  <c r="I18" i="2"/>
  <c r="H18" i="2"/>
  <c r="Y18" i="2" s="1"/>
  <c r="Z18" i="2" s="1"/>
  <c r="G18" i="2"/>
  <c r="F18" i="2"/>
  <c r="E18" i="2"/>
  <c r="D18" i="2"/>
  <c r="V17" i="2"/>
  <c r="T17" i="2"/>
  <c r="M17" i="2"/>
  <c r="L17" i="2"/>
  <c r="K17" i="2"/>
  <c r="I17" i="2"/>
  <c r="Y17" i="2" s="1"/>
  <c r="Z17" i="2" s="1"/>
  <c r="H17" i="2"/>
  <c r="G17" i="2"/>
  <c r="F17" i="2"/>
  <c r="E17" i="2"/>
  <c r="D17" i="2"/>
  <c r="V16" i="2"/>
  <c r="T16" i="2"/>
  <c r="M16" i="2"/>
  <c r="L16" i="2"/>
  <c r="K16" i="2"/>
  <c r="I16" i="2"/>
  <c r="H16" i="2"/>
  <c r="Y16" i="2" s="1"/>
  <c r="Z16" i="2" s="1"/>
  <c r="G16" i="2"/>
  <c r="F16" i="2"/>
  <c r="E16" i="2"/>
  <c r="D16" i="2"/>
  <c r="W15" i="2"/>
  <c r="V15" i="2"/>
  <c r="T15" i="2"/>
  <c r="M15" i="2"/>
  <c r="L15" i="2"/>
  <c r="K15" i="2"/>
  <c r="I15" i="2"/>
  <c r="Y15" i="2" s="1"/>
  <c r="Z15" i="2" s="1"/>
  <c r="H15" i="2"/>
  <c r="G15" i="2"/>
  <c r="F15" i="2"/>
  <c r="E15" i="2"/>
  <c r="D15" i="2"/>
  <c r="V14" i="2"/>
  <c r="W14" i="2" s="1"/>
  <c r="T14" i="2"/>
  <c r="M14" i="2"/>
  <c r="L14" i="2"/>
  <c r="K14" i="2"/>
  <c r="I14" i="2"/>
  <c r="H14" i="2"/>
  <c r="Y14" i="2" s="1"/>
  <c r="Z14" i="2" s="1"/>
  <c r="G14" i="2"/>
  <c r="F14" i="2"/>
  <c r="E14" i="2"/>
  <c r="D14" i="2"/>
  <c r="V13" i="2"/>
  <c r="T13" i="2"/>
  <c r="M13" i="2"/>
  <c r="L13" i="2"/>
  <c r="K13" i="2"/>
  <c r="I13" i="2"/>
  <c r="Y13" i="2" s="1"/>
  <c r="Z13" i="2" s="1"/>
  <c r="H13" i="2"/>
  <c r="G13" i="2"/>
  <c r="F13" i="2"/>
  <c r="E13" i="2"/>
  <c r="D13" i="2"/>
  <c r="V12" i="2"/>
  <c r="T12" i="2"/>
  <c r="M12" i="2"/>
  <c r="L12" i="2"/>
  <c r="K12" i="2"/>
  <c r="I12" i="2"/>
  <c r="H12" i="2"/>
  <c r="G12" i="2"/>
  <c r="F12" i="2"/>
  <c r="E12" i="2"/>
  <c r="D12" i="2"/>
  <c r="W11" i="2"/>
  <c r="V11" i="2"/>
  <c r="T11" i="2"/>
  <c r="M11" i="2"/>
  <c r="L11" i="2"/>
  <c r="K11" i="2"/>
  <c r="I11" i="2"/>
  <c r="Y11" i="2" s="1"/>
  <c r="Z11" i="2" s="1"/>
  <c r="H11" i="2"/>
  <c r="G11" i="2"/>
  <c r="F11" i="2"/>
  <c r="E11" i="2"/>
  <c r="D11" i="2"/>
  <c r="V10" i="2"/>
  <c r="T10" i="2"/>
  <c r="M10" i="2"/>
  <c r="L10" i="2"/>
  <c r="B23" i="2" s="1"/>
  <c r="K10" i="2"/>
  <c r="I10" i="2"/>
  <c r="H10" i="2"/>
  <c r="G10" i="2"/>
  <c r="F10" i="2"/>
  <c r="E10" i="2"/>
  <c r="D10" i="2"/>
  <c r="W8" i="2"/>
  <c r="V8" i="2"/>
  <c r="T8" i="2"/>
  <c r="M8" i="2"/>
  <c r="L8" i="2"/>
  <c r="K8" i="2"/>
  <c r="I8" i="2"/>
  <c r="Y8" i="2" s="1"/>
  <c r="Z8" i="2" s="1"/>
  <c r="H8" i="2"/>
  <c r="G8" i="2"/>
  <c r="F8" i="2"/>
  <c r="E8" i="2"/>
  <c r="D8" i="2"/>
  <c r="W7" i="2"/>
  <c r="V7" i="2"/>
  <c r="T7" i="2"/>
  <c r="M7" i="2"/>
  <c r="L7" i="2"/>
  <c r="B8" i="2" s="1"/>
  <c r="K7" i="2"/>
  <c r="I7" i="2"/>
  <c r="H7" i="2"/>
  <c r="G7" i="2"/>
  <c r="F7" i="2"/>
  <c r="E7" i="2"/>
  <c r="D7" i="2"/>
  <c r="Y12" i="2" l="1"/>
  <c r="Z12" i="2" s="1"/>
  <c r="Y32" i="2"/>
  <c r="Z32" i="2" s="1"/>
  <c r="Y44" i="2"/>
  <c r="Z44" i="2" s="1"/>
  <c r="Y48" i="2"/>
  <c r="Z48" i="2" s="1"/>
  <c r="Y66" i="2"/>
  <c r="Z66" i="2" s="1"/>
  <c r="W66" i="2"/>
  <c r="Y162" i="2"/>
  <c r="Z162" i="2" s="1"/>
  <c r="W162" i="2"/>
  <c r="Y7" i="2"/>
  <c r="Z7" i="2" s="1"/>
  <c r="W10" i="2"/>
  <c r="W22" i="2"/>
  <c r="W23" i="2"/>
  <c r="W26" i="2"/>
  <c r="W30" i="2"/>
  <c r="W34" i="2"/>
  <c r="W38" i="2"/>
  <c r="W42" i="2"/>
  <c r="W46" i="2"/>
  <c r="W50" i="2"/>
  <c r="Y65" i="2"/>
  <c r="Z65" i="2" s="1"/>
  <c r="Y73" i="2"/>
  <c r="Z73" i="2" s="1"/>
  <c r="B90" i="2"/>
  <c r="Y90" i="2"/>
  <c r="Z90" i="2" s="1"/>
  <c r="Y93" i="2"/>
  <c r="Z93" i="2" s="1"/>
  <c r="B119" i="2"/>
  <c r="Y118" i="2"/>
  <c r="Z118" i="2" s="1"/>
  <c r="Y135" i="2"/>
  <c r="Z135" i="2" s="1"/>
  <c r="Y150" i="2"/>
  <c r="Z150" i="2" s="1"/>
  <c r="W150" i="2"/>
  <c r="Y28" i="2"/>
  <c r="Z28" i="2" s="1"/>
  <c r="Y101" i="2"/>
  <c r="Z101" i="2" s="1"/>
  <c r="Y131" i="2"/>
  <c r="Z131" i="2" s="1"/>
  <c r="W17" i="2"/>
  <c r="W21" i="2"/>
  <c r="W25" i="2"/>
  <c r="W29" i="2"/>
  <c r="W33" i="2"/>
  <c r="W41" i="2"/>
  <c r="W45" i="2"/>
  <c r="W49" i="2"/>
  <c r="Y54" i="2"/>
  <c r="Z54" i="2" s="1"/>
  <c r="Y58" i="2"/>
  <c r="Z58" i="2" s="1"/>
  <c r="W58" i="2"/>
  <c r="Y62" i="2"/>
  <c r="Z62" i="2" s="1"/>
  <c r="W62" i="2"/>
  <c r="Y70" i="2"/>
  <c r="Z70" i="2" s="1"/>
  <c r="W70" i="2"/>
  <c r="Y80" i="2"/>
  <c r="Z80" i="2" s="1"/>
  <c r="W80" i="2"/>
  <c r="Y107" i="2"/>
  <c r="Z107" i="2" s="1"/>
  <c r="W107" i="2"/>
  <c r="Y111" i="2"/>
  <c r="Z111" i="2" s="1"/>
  <c r="W111" i="2"/>
  <c r="Y115" i="2"/>
  <c r="Z115" i="2" s="1"/>
  <c r="W115" i="2"/>
  <c r="Y121" i="2"/>
  <c r="Z121" i="2" s="1"/>
  <c r="W121" i="2"/>
  <c r="Y124" i="2"/>
  <c r="Z124" i="2" s="1"/>
  <c r="Y154" i="2"/>
  <c r="Z154" i="2" s="1"/>
  <c r="W154" i="2"/>
  <c r="Y165" i="2"/>
  <c r="Z165" i="2" s="1"/>
  <c r="Y94" i="2"/>
  <c r="Z94" i="2" s="1"/>
  <c r="W94" i="2"/>
  <c r="Y97" i="2"/>
  <c r="Z97" i="2" s="1"/>
  <c r="Y10" i="2"/>
  <c r="Z10" i="2" s="1"/>
  <c r="W13" i="2"/>
  <c r="W12" i="2"/>
  <c r="W16" i="2"/>
  <c r="W20" i="2"/>
  <c r="Y25" i="2"/>
  <c r="Z25" i="2" s="1"/>
  <c r="W28" i="2"/>
  <c r="W32" i="2"/>
  <c r="W40" i="2"/>
  <c r="W44" i="2"/>
  <c r="W48" i="2"/>
  <c r="Y57" i="2"/>
  <c r="Z57" i="2" s="1"/>
  <c r="Y61" i="2"/>
  <c r="Z61" i="2" s="1"/>
  <c r="Y69" i="2"/>
  <c r="Z69" i="2" s="1"/>
  <c r="Y79" i="2"/>
  <c r="Z79" i="2" s="1"/>
  <c r="Y86" i="2"/>
  <c r="Z86" i="2" s="1"/>
  <c r="W86" i="2"/>
  <c r="Y98" i="2"/>
  <c r="Z98" i="2" s="1"/>
  <c r="W98" i="2"/>
  <c r="Y106" i="2"/>
  <c r="Z106" i="2" s="1"/>
  <c r="Y110" i="2"/>
  <c r="Z110" i="2" s="1"/>
  <c r="Y114" i="2"/>
  <c r="Z114" i="2" s="1"/>
  <c r="Y127" i="2"/>
  <c r="Z127" i="2" s="1"/>
  <c r="B171" i="2"/>
  <c r="Y158" i="2"/>
  <c r="Z158" i="2" s="1"/>
  <c r="W158" i="2"/>
  <c r="Y170" i="2"/>
  <c r="Z170" i="2" s="1"/>
  <c r="W170" i="2"/>
  <c r="W55" i="2"/>
  <c r="W59" i="2"/>
  <c r="W63" i="2"/>
  <c r="W67" i="2"/>
  <c r="W71" i="2"/>
  <c r="W77" i="2"/>
  <c r="W81" i="2"/>
  <c r="W87" i="2"/>
  <c r="Y92" i="2"/>
  <c r="Z92" i="2" s="1"/>
  <c r="W95" i="2"/>
  <c r="W104" i="2"/>
  <c r="W108" i="2"/>
  <c r="W112" i="2"/>
  <c r="W116" i="2"/>
  <c r="W122" i="2"/>
  <c r="W124" i="2"/>
  <c r="Y179" i="2"/>
  <c r="Z179" i="2" s="1"/>
  <c r="W179" i="2"/>
  <c r="Y187" i="2"/>
  <c r="Z187" i="2" s="1"/>
  <c r="W187" i="2"/>
  <c r="Y224" i="2"/>
  <c r="Z224" i="2" s="1"/>
  <c r="Y77" i="2"/>
  <c r="Z77" i="2" s="1"/>
  <c r="Y104" i="2"/>
  <c r="Z104" i="2" s="1"/>
  <c r="Y128" i="2"/>
  <c r="Z128" i="2" s="1"/>
  <c r="W128" i="2"/>
  <c r="Y132" i="2"/>
  <c r="Z132" i="2" s="1"/>
  <c r="W132" i="2"/>
  <c r="Y136" i="2"/>
  <c r="Z136" i="2" s="1"/>
  <c r="W136" i="2"/>
  <c r="Y166" i="2"/>
  <c r="Z166" i="2" s="1"/>
  <c r="W166" i="2"/>
  <c r="Y171" i="2"/>
  <c r="Z171" i="2" s="1"/>
  <c r="W171" i="2"/>
  <c r="Y178" i="2"/>
  <c r="Z178" i="2" s="1"/>
  <c r="Y186" i="2"/>
  <c r="Z186" i="2" s="1"/>
  <c r="Y198" i="2"/>
  <c r="Z198" i="2" s="1"/>
  <c r="Y207" i="2"/>
  <c r="Z207" i="2" s="1"/>
  <c r="Y233" i="2"/>
  <c r="Z233" i="2" s="1"/>
  <c r="W57" i="2"/>
  <c r="W61" i="2"/>
  <c r="W65" i="2"/>
  <c r="W69" i="2"/>
  <c r="W73" i="2"/>
  <c r="W79" i="2"/>
  <c r="W85" i="2"/>
  <c r="W89" i="2"/>
  <c r="W90" i="2"/>
  <c r="W93" i="2"/>
  <c r="W106" i="2"/>
  <c r="W110" i="2"/>
  <c r="W114" i="2"/>
  <c r="Y137" i="2"/>
  <c r="Z137" i="2" s="1"/>
  <c r="W137" i="2"/>
  <c r="Y141" i="2"/>
  <c r="Z141" i="2" s="1"/>
  <c r="W141" i="2"/>
  <c r="Y145" i="2"/>
  <c r="Z145" i="2" s="1"/>
  <c r="W145" i="2"/>
  <c r="Y149" i="2"/>
  <c r="Z149" i="2" s="1"/>
  <c r="W149" i="2"/>
  <c r="Y175" i="2"/>
  <c r="Z175" i="2" s="1"/>
  <c r="W175" i="2"/>
  <c r="Y195" i="2"/>
  <c r="Z195" i="2" s="1"/>
  <c r="W195" i="2"/>
  <c r="Y203" i="2"/>
  <c r="Z203" i="2" s="1"/>
  <c r="W203" i="2"/>
  <c r="Y211" i="2"/>
  <c r="Z211" i="2" s="1"/>
  <c r="Y218" i="2"/>
  <c r="Z218" i="2" s="1"/>
  <c r="W125" i="2"/>
  <c r="W129" i="2"/>
  <c r="W133" i="2"/>
  <c r="Y139" i="2"/>
  <c r="Z139" i="2" s="1"/>
  <c r="W142" i="2"/>
  <c r="W146" i="2"/>
  <c r="Y152" i="2"/>
  <c r="Z152" i="2" s="1"/>
  <c r="W155" i="2"/>
  <c r="Y173" i="2"/>
  <c r="Z173" i="2" s="1"/>
  <c r="Y213" i="2"/>
  <c r="Z213" i="2" s="1"/>
  <c r="W213" i="2"/>
  <c r="Y231" i="2"/>
  <c r="Z231" i="2" s="1"/>
  <c r="W231" i="2"/>
  <c r="Y261" i="2"/>
  <c r="Z261" i="2" s="1"/>
  <c r="W261" i="2"/>
  <c r="Y264" i="2"/>
  <c r="Z264" i="2" s="1"/>
  <c r="Y208" i="2"/>
  <c r="Z208" i="2" s="1"/>
  <c r="W208" i="2"/>
  <c r="B229" i="2"/>
  <c r="Y219" i="2"/>
  <c r="Z219" i="2" s="1"/>
  <c r="W219" i="2"/>
  <c r="Y225" i="2"/>
  <c r="Z225" i="2" s="1"/>
  <c r="W225" i="2"/>
  <c r="Y235" i="2"/>
  <c r="Z235" i="2" s="1"/>
  <c r="W235" i="2"/>
  <c r="Y239" i="2"/>
  <c r="Z239" i="2" s="1"/>
  <c r="W239" i="2"/>
  <c r="W127" i="2"/>
  <c r="W131" i="2"/>
  <c r="W135" i="2"/>
  <c r="W140" i="2"/>
  <c r="W144" i="2"/>
  <c r="W148" i="2"/>
  <c r="W153" i="2"/>
  <c r="W157" i="2"/>
  <c r="W161" i="2"/>
  <c r="W165" i="2"/>
  <c r="W169" i="2"/>
  <c r="W174" i="2"/>
  <c r="W178" i="2"/>
  <c r="W182" i="2"/>
  <c r="W186" i="2"/>
  <c r="W198" i="2"/>
  <c r="W202" i="2"/>
  <c r="B215" i="2"/>
  <c r="B241" i="2"/>
  <c r="Y257" i="2"/>
  <c r="Z257" i="2" s="1"/>
  <c r="W257" i="2"/>
  <c r="W209" i="2"/>
  <c r="W214" i="2"/>
  <c r="W215" i="2"/>
  <c r="Y223" i="2"/>
  <c r="Z223" i="2" s="1"/>
  <c r="Y234" i="2"/>
  <c r="Z234" i="2" s="1"/>
  <c r="Y237" i="2"/>
  <c r="Z237" i="2" s="1"/>
  <c r="Y247" i="2"/>
  <c r="Z247" i="2" s="1"/>
  <c r="Y249" i="2"/>
  <c r="Z249" i="2" s="1"/>
  <c r="Y253" i="2"/>
  <c r="Z253" i="2" s="1"/>
  <c r="W247" i="2"/>
  <c r="Y248" i="2"/>
  <c r="Z248" i="2" s="1"/>
  <c r="W249" i="2"/>
  <c r="W207" i="2"/>
  <c r="W211" i="2"/>
  <c r="W218" i="2"/>
  <c r="W224" i="2"/>
  <c r="W228" i="2"/>
  <c r="W229" i="2"/>
  <c r="W233" i="2"/>
  <c r="W234" i="2"/>
  <c r="W238" i="2"/>
  <c r="W244" i="2"/>
  <c r="W259" i="2"/>
  <c r="Y280" i="2"/>
  <c r="Z280" i="2" s="1"/>
  <c r="W280" i="2"/>
  <c r="Y251" i="2"/>
  <c r="Z251" i="2" s="1"/>
  <c r="W254" i="2"/>
  <c r="Y258" i="2"/>
  <c r="Z258" i="2" s="1"/>
  <c r="Y260" i="2"/>
  <c r="Z260" i="2" s="1"/>
  <c r="W264" i="2"/>
  <c r="Y265" i="2"/>
  <c r="Z265" i="2" s="1"/>
  <c r="Y267" i="2"/>
  <c r="Z267" i="2" s="1"/>
  <c r="Y269" i="2"/>
  <c r="Z269" i="2" s="1"/>
  <c r="Y271" i="2"/>
  <c r="Z271" i="2" s="1"/>
  <c r="Y273" i="2"/>
  <c r="Z273" i="2" s="1"/>
  <c r="Y275" i="2"/>
  <c r="Z275" i="2" s="1"/>
  <c r="Y277" i="2"/>
  <c r="Z277" i="2" s="1"/>
  <c r="Y284" i="2"/>
  <c r="Z284" i="2" s="1"/>
  <c r="Y266" i="2"/>
  <c r="Z266" i="2" s="1"/>
  <c r="Y268" i="2"/>
  <c r="Z268" i="2" s="1"/>
  <c r="Y270" i="2"/>
  <c r="Z270" i="2" s="1"/>
  <c r="Y272" i="2"/>
  <c r="Z272" i="2" s="1"/>
  <c r="Y274" i="2"/>
  <c r="Z274" i="2" s="1"/>
  <c r="Y276" i="2"/>
  <c r="Z276" i="2" s="1"/>
  <c r="Y278" i="2"/>
  <c r="Z278" i="2" s="1"/>
  <c r="W283" i="2"/>
  <c r="W285" i="2"/>
  <c r="W284" i="2"/>
</calcChain>
</file>

<file path=xl/sharedStrings.xml><?xml version="1.0" encoding="utf-8"?>
<sst xmlns="http://schemas.openxmlformats.org/spreadsheetml/2006/main" count="4878" uniqueCount="624">
  <si>
    <t>Year</t>
  </si>
  <si>
    <t>Proj</t>
  </si>
  <si>
    <t>Proj Name</t>
  </si>
  <si>
    <t>Date</t>
  </si>
  <si>
    <t>Format</t>
  </si>
  <si>
    <t>Engr Est</t>
  </si>
  <si>
    <t>Low Bid</t>
  </si>
  <si>
    <t>Var</t>
  </si>
  <si>
    <t>Result</t>
  </si>
  <si>
    <t>Bids</t>
  </si>
  <si>
    <t>Loc</t>
  </si>
  <si>
    <t>Qtr</t>
  </si>
  <si>
    <t>LD</t>
  </si>
  <si>
    <t>Lead</t>
  </si>
  <si>
    <t>Typeology</t>
  </si>
  <si>
    <t>JFK-944.805</t>
  </si>
  <si>
    <t>Replace Switch House #1 Emergency Generator</t>
  </si>
  <si>
    <t>Public</t>
  </si>
  <si>
    <t>GOOD</t>
  </si>
  <si>
    <t>NY</t>
  </si>
  <si>
    <t>Avi</t>
  </si>
  <si>
    <t>Z</t>
  </si>
  <si>
    <t>Infra</t>
  </si>
  <si>
    <t>HT-924.110A</t>
  </si>
  <si>
    <t>HT Admin Bldg - Second Means of Egress</t>
  </si>
  <si>
    <t>SBE</t>
  </si>
  <si>
    <t>FAIL</t>
  </si>
  <si>
    <t>NJ</t>
  </si>
  <si>
    <t>TB&amp;T</t>
  </si>
  <si>
    <t>Building</t>
  </si>
  <si>
    <t>JFK-1078</t>
  </si>
  <si>
    <t>Landside Asphalt Repairs via Work Order</t>
  </si>
  <si>
    <t>Paving</t>
  </si>
  <si>
    <t>MF-234.217</t>
  </si>
  <si>
    <t>HT &amp; LT - Ventilation Buildings CCTV Cameras</t>
  </si>
  <si>
    <t>Both</t>
  </si>
  <si>
    <t>PJ-664.537</t>
  </si>
  <si>
    <t>Upgrade Electrical Infrastructure - Service Drops for 13.2kV Loop</t>
  </si>
  <si>
    <t>Ports</t>
  </si>
  <si>
    <t>EWR-154.224A</t>
  </si>
  <si>
    <t>Terminal B Exterior Wall Glass Upgrade</t>
  </si>
  <si>
    <t>GWB-244.112</t>
  </si>
  <si>
    <t>Lower Level Steel, Paint and Traveller</t>
  </si>
  <si>
    <t>LGA-984.315</t>
  </si>
  <si>
    <t>Landside Paving via Classified Work Order</t>
  </si>
  <si>
    <t>PAT-784.166</t>
  </si>
  <si>
    <t>Tracks G &amp; H Permanent Flood Protection</t>
  </si>
  <si>
    <t>PATH</t>
  </si>
  <si>
    <t>HT-924.152A</t>
  </si>
  <si>
    <t>Maintenance Pavement Repairs via Work Order</t>
  </si>
  <si>
    <t>PQL</t>
  </si>
  <si>
    <t>HT-224.130</t>
  </si>
  <si>
    <t>Latent Salt Damage Repairs and Mitigation</t>
  </si>
  <si>
    <t>PJ-664.532</t>
  </si>
  <si>
    <t>Construct Second Lead Track</t>
  </si>
  <si>
    <t>HT-224.121</t>
  </si>
  <si>
    <t>Roof Replacement at NJ Service Garage</t>
  </si>
  <si>
    <t>HT-944.004</t>
  </si>
  <si>
    <t>Repair of Collapsed Drain Pipe at NY Land Vent Bldg</t>
  </si>
  <si>
    <t>PN-654.072</t>
  </si>
  <si>
    <t>Corbin St. &amp; Reconstruction of Berth 3 Culvert</t>
  </si>
  <si>
    <t>LT-234.181</t>
  </si>
  <si>
    <t>Admin Bldg HVAC Rehab Phase 2</t>
  </si>
  <si>
    <t>HT-224.134</t>
  </si>
  <si>
    <t>Flood Protection for Ventilation Buildings</t>
  </si>
  <si>
    <t>LGA-124.266</t>
  </si>
  <si>
    <t>Repl Taxiway A between K to E</t>
  </si>
  <si>
    <t>PAT-784.165</t>
  </si>
  <si>
    <t>HCMF Permanent Flood Protection</t>
  </si>
  <si>
    <t>PAT-774.216</t>
  </si>
  <si>
    <t>Replacement of Substation 8</t>
  </si>
  <si>
    <t>PAT-774.217</t>
  </si>
  <si>
    <t>Replacement of Substation 14</t>
  </si>
  <si>
    <t>JFK-154.020</t>
  </si>
  <si>
    <t>Cut &amp; Cover Tunnel Power Distribution Vault &amp; Pump Station Repairs</t>
  </si>
  <si>
    <t>LT-535</t>
  </si>
  <si>
    <t>Rock Slope Priority Repairs for Slope A</t>
  </si>
  <si>
    <t>LGA-124.248</t>
  </si>
  <si>
    <t>Pugsley Creek Wetland Mitigation</t>
  </si>
  <si>
    <t>PAT-084.064</t>
  </si>
  <si>
    <t>C-Yard CCTV</t>
  </si>
  <si>
    <t>PAT-774.179</t>
  </si>
  <si>
    <t>HCMF Sewage Ejection Pit Rehabilitation</t>
  </si>
  <si>
    <t>GWB-934.137A</t>
  </si>
  <si>
    <t>NJ Admin Bldg Sprinkler System Rehabilitation</t>
  </si>
  <si>
    <t>JFK-184.676</t>
  </si>
  <si>
    <t>Building 111 Interim Unified Operations Center</t>
  </si>
  <si>
    <t>LGA-124.256</t>
  </si>
  <si>
    <t>Rehab of Fuel Farm Substation</t>
  </si>
  <si>
    <t>JFK-184.043</t>
  </si>
  <si>
    <t>Taxiways CA and CB Paving &amp; Enhancements</t>
  </si>
  <si>
    <t>PN-654.566</t>
  </si>
  <si>
    <t>Rehab of Berth 25 and East End Bulkhead Extension (Grouting)</t>
  </si>
  <si>
    <t>GWB-984.205</t>
  </si>
  <si>
    <t>GWB - Maintenance Pavement Repairs via Work Order</t>
  </si>
  <si>
    <t>AK-196A</t>
  </si>
  <si>
    <t>SI Bridges - Maintenance Pavement Repairs via Work Order</t>
  </si>
  <si>
    <t>GWB-934.046</t>
  </si>
  <si>
    <t>Flag Hoist System Upgrade</t>
  </si>
  <si>
    <t>LGA-124.270</t>
  </si>
  <si>
    <t>Replace West Field Lighting Vault Emergency Generator</t>
  </si>
  <si>
    <t>MFP-994.679</t>
  </si>
  <si>
    <t>NJ - Maintenance Dredging via Work Order</t>
  </si>
  <si>
    <t>GWB-244.260</t>
  </si>
  <si>
    <t>Main Span Upper Level Struct Stl Rehab (Phase 2) &amp; Appurtenances</t>
  </si>
  <si>
    <t>EWR-154.306A</t>
  </si>
  <si>
    <t>Rehab of Runway 11-29</t>
  </si>
  <si>
    <t>GWB-244.236</t>
  </si>
  <si>
    <t>Intelligent Transportation System Repl Signs and Field Devices</t>
  </si>
  <si>
    <t>JFK-174.016</t>
  </si>
  <si>
    <t>Bridges J31 &amp; J32 Rehab - Aqueduct Road</t>
  </si>
  <si>
    <t>EWR-154.360</t>
  </si>
  <si>
    <t>Bldg 76 Underground Storage Tank Repl</t>
  </si>
  <si>
    <t>TEB-144.055</t>
  </si>
  <si>
    <t>Rehab of Taxiways G, L and P</t>
  </si>
  <si>
    <t>PAT-774.176</t>
  </si>
  <si>
    <t>HCMF-Replace Track Slab and Rehab of Parking Lots &amp; Roads</t>
  </si>
  <si>
    <t>PAT-214.013</t>
  </si>
  <si>
    <t>JSQ - Public Restroom Rehabilitation</t>
  </si>
  <si>
    <t>EWR-154.386</t>
  </si>
  <si>
    <t>Term A Redev - Airside Utilities and Paving South phase 2</t>
  </si>
  <si>
    <t>LGA-124.269</t>
  </si>
  <si>
    <t>Hangar 7S Drainage Rehabilitation</t>
  </si>
  <si>
    <t>LGA-124.268</t>
  </si>
  <si>
    <t>Patrol Road Drainage Rehabilitation</t>
  </si>
  <si>
    <t>EWR-154.299</t>
  </si>
  <si>
    <t>Repl CHIRP North Electric Substation and Chiller Upgrades</t>
  </si>
  <si>
    <t>JFK-164.020</t>
  </si>
  <si>
    <t>Reconstruct Runway 13L-31R and Associated Taxiways</t>
  </si>
  <si>
    <t>LGA-924.120</t>
  </si>
  <si>
    <t>Runway Instrument Landing &amp; Approach Lighting Pier Repairs</t>
  </si>
  <si>
    <t>PAT-024.200</t>
  </si>
  <si>
    <t>Upgrade of Fire Supression System</t>
  </si>
  <si>
    <t>HT-224.125</t>
  </si>
  <si>
    <t>NY Emergency Garage Bldg - Parapet Repairs and Roof Replacement</t>
  </si>
  <si>
    <t>PAT-774.174</t>
  </si>
  <si>
    <t>Grove Street Headhouse Permanent Flood Protection</t>
  </si>
  <si>
    <t>PAT-784.175</t>
  </si>
  <si>
    <t>Extend C-Yard Rail Bridge over Waldo Tunnel Portal</t>
  </si>
  <si>
    <t>PAT-630</t>
  </si>
  <si>
    <t>South Street Compressor Upgrade</t>
  </si>
  <si>
    <t>BT-254.153</t>
  </si>
  <si>
    <t>Partial South Wing 3rd Flr Wearing Course and Waterproof Membrane</t>
  </si>
  <si>
    <t>JFK-174.017</t>
  </si>
  <si>
    <t>Replacement of 86 Pad Substation</t>
  </si>
  <si>
    <t>GWB-924.168</t>
  </si>
  <si>
    <t>Rock Slope Priority Repairs</t>
  </si>
  <si>
    <t>PAT-784.169</t>
  </si>
  <si>
    <t>Exchange Place and Newport Head House Flood Protection</t>
  </si>
  <si>
    <t>GWB-244.204A</t>
  </si>
  <si>
    <t>Rehab Center and Lemoine Avenue Bridges</t>
  </si>
  <si>
    <t>EWR-154.348</t>
  </si>
  <si>
    <t>Airtrain Station P4 Elev Shaft Glass Replacement</t>
  </si>
  <si>
    <t>PAT-024.203</t>
  </si>
  <si>
    <t>Redundant Fluid Cooler at PATH Train Control Center</t>
  </si>
  <si>
    <t>PAT-784.162</t>
  </si>
  <si>
    <t>Hoboken Flood Resiliency</t>
  </si>
  <si>
    <t>SWF-164.032</t>
  </si>
  <si>
    <t>Terminal Expansion - Federal Inspection Services Facility</t>
  </si>
  <si>
    <t>LT-944.096B</t>
  </si>
  <si>
    <t>Replacement of Aboveground Storage Tanks</t>
  </si>
  <si>
    <t>LT-924.183</t>
  </si>
  <si>
    <t>South Tube Pavement Fine Milling</t>
  </si>
  <si>
    <t>GWB-244.049</t>
  </si>
  <si>
    <t>Trans-Manhattan Expressway Median Barriers and Water Mains</t>
  </si>
  <si>
    <t>PN-654.562A</t>
  </si>
  <si>
    <t>Bldg 267 Roof Collapse Repair</t>
  </si>
  <si>
    <t>MFA-924.454</t>
  </si>
  <si>
    <t>EWR and TEB - Asphalt Repairs via Work Order</t>
  </si>
  <si>
    <t>LGA-124.260</t>
  </si>
  <si>
    <t>Rehab of Runway 4-22 and Associated Taxiways</t>
  </si>
  <si>
    <t>HT-224.082</t>
  </si>
  <si>
    <t>Repl Bulkhead Doors in Ventilation Buildings</t>
  </si>
  <si>
    <t>EWR-154.308 bafo</t>
  </si>
  <si>
    <t>Rehabilitation of Taxiway S</t>
  </si>
  <si>
    <t>PAT-774.170</t>
  </si>
  <si>
    <t>Repl Exchange Place and Newport Escalators and Elevators</t>
  </si>
  <si>
    <t>MFP-694.514</t>
  </si>
  <si>
    <t>NY and NJ Marine Terminals - CCTV Upgrade and Expansion (Port Newark and Brooklyn)</t>
  </si>
  <si>
    <t>VVP</t>
  </si>
  <si>
    <t>PAT-024.099</t>
  </si>
  <si>
    <t>Exchange Place Substation #4 Roof Replacement</t>
  </si>
  <si>
    <t>EWR-154.395</t>
  </si>
  <si>
    <t>Bridges N61, 62, 63, At-Grade Roadways and Appurtenances</t>
  </si>
  <si>
    <t>MFP-924.650</t>
  </si>
  <si>
    <t>NY Marine Terminals - Maintenance Dredging via Work Order</t>
  </si>
  <si>
    <t>LT-924.121</t>
  </si>
  <si>
    <t>Steel Repairs at 38th St Bridge and Concrete Repairs at NY Vent Bldg South</t>
  </si>
  <si>
    <t>PAT-774.169</t>
  </si>
  <si>
    <t>Replace Elevators at Harrison Car Maintenance Facility</t>
  </si>
  <si>
    <t>M</t>
  </si>
  <si>
    <t>MFP-824.016</t>
  </si>
  <si>
    <t>NY Marine Terminals Priority Repairs by Work Order</t>
  </si>
  <si>
    <t>S</t>
  </si>
  <si>
    <t>TEB-144.046</t>
  </si>
  <si>
    <t>Removal of Taxiway B and Construction of Taxiway V</t>
  </si>
  <si>
    <t>C</t>
  </si>
  <si>
    <t>LGA-124.261</t>
  </si>
  <si>
    <t>Rehab of Pump House 1 Retaining Wall</t>
  </si>
  <si>
    <t>AKO-284.051</t>
  </si>
  <si>
    <t>Main Spain Pier and Fender Upgrades</t>
  </si>
  <si>
    <t>AKO-284.049</t>
  </si>
  <si>
    <t>Tollhouse Building Roof</t>
  </si>
  <si>
    <t>A</t>
  </si>
  <si>
    <t>LT-924.175</t>
  </si>
  <si>
    <t>Helix Guiderail Repair and Manhole Cover Relocation</t>
  </si>
  <si>
    <t>MWBE</t>
  </si>
  <si>
    <t>EWR-154.396</t>
  </si>
  <si>
    <t>Bridge N64 and Hotel Road Widening</t>
  </si>
  <si>
    <t>PAT-784.172</t>
  </si>
  <si>
    <t>Hoboken Station Elevator Flood Resiliency</t>
  </si>
  <si>
    <t>EWR-924.231</t>
  </si>
  <si>
    <t>Priority and Safety Repairs</t>
  </si>
  <si>
    <t>JFK-184.010</t>
  </si>
  <si>
    <t>Replace Control Tower Roofs, HVAC Equipment and Curtain Wall Repairs</t>
  </si>
  <si>
    <t>LGA-124.264</t>
  </si>
  <si>
    <t>Rehab of Runway Decks Wearing Course (Epoxy Stage 3)</t>
  </si>
  <si>
    <t>GWB-244.265</t>
  </si>
  <si>
    <t>Pedestrian Safety Fencing on NJ Approach Parapets</t>
  </si>
  <si>
    <t>LGA-774.264</t>
  </si>
  <si>
    <t>Flood Protection at the West End Substation</t>
  </si>
  <si>
    <t>G</t>
  </si>
  <si>
    <t>HH-634.514</t>
  </si>
  <si>
    <t>Howland Hook Upgrade of Pavement Subgrade</t>
  </si>
  <si>
    <t>PAT-924.802</t>
  </si>
  <si>
    <t>Fire Alarm System Upgrade</t>
  </si>
  <si>
    <t>E</t>
  </si>
  <si>
    <t>PAT-650</t>
  </si>
  <si>
    <t>Tunnels E and F Infrastructure Repairs</t>
  </si>
  <si>
    <t>GWB-244.267</t>
  </si>
  <si>
    <t>TME Hydrant and Water Main Rehabilitation</t>
  </si>
  <si>
    <t>GWB-244.261</t>
  </si>
  <si>
    <t>Rehab of Low Voltage Power Systems</t>
  </si>
  <si>
    <t>TEB-144.056</t>
  </si>
  <si>
    <t>Rehabilitation of Sewage Pumps</t>
  </si>
  <si>
    <t>LGA-924.287</t>
  </si>
  <si>
    <t>Airside Asphalt Paving Repairs via Work Order</t>
  </si>
  <si>
    <t>EWR-154.263</t>
  </si>
  <si>
    <t>Terminal B Satellite B2 Sterile Corridor Glass Door Replacement</t>
  </si>
  <si>
    <t>JFK-144.023</t>
  </si>
  <si>
    <t>AOA Light Circuit Replacement</t>
  </si>
  <si>
    <t>EWR-154.235</t>
  </si>
  <si>
    <t>Rehab CTA Entrance and Bridges N1, N2, N5, N6</t>
  </si>
  <si>
    <t>LT-234.193</t>
  </si>
  <si>
    <t>Latent Salt Damage Repairs</t>
  </si>
  <si>
    <t>BT-254.085</t>
  </si>
  <si>
    <t>Internal Structural Enhancements (Column Hardening)</t>
  </si>
  <si>
    <t>EWR-154.247</t>
  </si>
  <si>
    <t>Terminal B Automated Passport System Kiosks</t>
  </si>
  <si>
    <t>PJ-654.502</t>
  </si>
  <si>
    <t>Greenville Yard phase 2</t>
  </si>
  <si>
    <t>EWR-154.383</t>
  </si>
  <si>
    <t>Terminal A Redev - Airside Paving and Utilities South phase 1</t>
  </si>
  <si>
    <t>LT-234.194</t>
  </si>
  <si>
    <t>Flood Protection for Ventilation Bldgs and Emergency Generators</t>
  </si>
  <si>
    <t>PAT-534.316A</t>
  </si>
  <si>
    <t>JSQ Transportation Center - Hardening Phase 2</t>
  </si>
  <si>
    <t>JFK-154.021</t>
  </si>
  <si>
    <t>Airside Switchgear Replacement</t>
  </si>
  <si>
    <t>EWR-154.254</t>
  </si>
  <si>
    <t>Rehab of Terminal Frontage Bridges - Ph1 - Bridge N18, N20 Pier Caps</t>
  </si>
  <si>
    <t>EWR-924.384</t>
  </si>
  <si>
    <t>Bus Canopy B1, C1 and Gas Island Improvements and Roofing</t>
  </si>
  <si>
    <t>HT-924.144</t>
  </si>
  <si>
    <t>Heat Tracing and Insulation in Discharge Pipes, N&amp;S Tubes</t>
  </si>
  <si>
    <t>HT-924.106</t>
  </si>
  <si>
    <t>Replace Missing Tiles at Walls and Ceiling</t>
  </si>
  <si>
    <t>GWB-244.042</t>
  </si>
  <si>
    <t>Replacement of 178/179 St Ramps, Bus Ramps and Bus Turnaround</t>
  </si>
  <si>
    <t>BP-694.510</t>
  </si>
  <si>
    <t>Brooklyn Pier 10 Concrete Girder Repairs</t>
  </si>
  <si>
    <t>MF-924.022</t>
  </si>
  <si>
    <t>LT and GWB - Rock Slope Priority Repairs</t>
  </si>
  <si>
    <t>EWR-251</t>
  </si>
  <si>
    <t>Rehab of Taxiway Z from Runway 11 Edge to UA</t>
  </si>
  <si>
    <t>LGA-154.251</t>
  </si>
  <si>
    <t>Rehab of Runway Deck Structural Elements phase 3</t>
  </si>
  <si>
    <t>MFP-924.662</t>
  </si>
  <si>
    <t>NJ Marine Terminals - Maintenance Dredging via Work Order</t>
  </si>
  <si>
    <t>JFK-1070</t>
  </si>
  <si>
    <t>Landside Asphalt Repairs via Work Ouder</t>
  </si>
  <si>
    <t>JFK-154.024</t>
  </si>
  <si>
    <t>Backflow Prevention &amp; Water Meters Phase 4</t>
  </si>
  <si>
    <t>HT-224.120</t>
  </si>
  <si>
    <t>Rehabilitation of Bronze Doors at Spring Street</t>
  </si>
  <si>
    <t>LGA-124.244</t>
  </si>
  <si>
    <t>PAT-024.002</t>
  </si>
  <si>
    <t>Exchange Place Underwater Netting</t>
  </si>
  <si>
    <t>EWR-154.240</t>
  </si>
  <si>
    <t>Meeter-Greeter Queuing Area Modifications</t>
  </si>
  <si>
    <t>EWR-154.227</t>
  </si>
  <si>
    <t>Terminal B CCTV at Baggage Areas</t>
  </si>
  <si>
    <t>LGA-774.235</t>
  </si>
  <si>
    <t>Emergency Generators at Various Locations</t>
  </si>
  <si>
    <t>EWR-154.271</t>
  </si>
  <si>
    <t>Central Heating and Refrigeration Plant South Substation Roof Replacement</t>
  </si>
  <si>
    <t>EWR-154.264</t>
  </si>
  <si>
    <t>Rehab CTA Frontage Bridges N18 and N20 Longitudinal Joints</t>
  </si>
  <si>
    <t>GWB-924.159B</t>
  </si>
  <si>
    <t>NJ Admin Bldg HW/CW Piping Replacement</t>
  </si>
  <si>
    <t>EWR-924.233</t>
  </si>
  <si>
    <t>Priority Repair of Bridges N14, N15, N18, N19, N21, N42, N43</t>
  </si>
  <si>
    <t>JFK-154.019</t>
  </si>
  <si>
    <t>Install Gate/Check Valves for Exist Stormwater Outfalls 2-3-4-5-6</t>
  </si>
  <si>
    <t>PAT-024.031</t>
  </si>
  <si>
    <t>Replacement of Substation 7</t>
  </si>
  <si>
    <t>MFP-924.641</t>
  </si>
  <si>
    <t>NY &amp; NJ Marine Terminals - Multi-Facility Fender System Rehab via WO</t>
  </si>
  <si>
    <t>EP-924.643</t>
  </si>
  <si>
    <t>Priority Marine Rehab via Work Order</t>
  </si>
  <si>
    <t>LT-234.179</t>
  </si>
  <si>
    <t>Waterside Buffer Zone Protection</t>
  </si>
  <si>
    <t>GWB-924.176</t>
  </si>
  <si>
    <t>Upper Level Sidewalk Repairs via Work Order</t>
  </si>
  <si>
    <t>MFP-924.645A</t>
  </si>
  <si>
    <t>NJ Paving and Utility Rehab by Work Order</t>
  </si>
  <si>
    <t>PN-654.558</t>
  </si>
  <si>
    <t>Berths 26, 28, 32, 34 Dredging</t>
  </si>
  <si>
    <t>TEB-144.048</t>
  </si>
  <si>
    <t>PAT-084.001</t>
  </si>
  <si>
    <t>Replacement of Substation 9</t>
  </si>
  <si>
    <t>EWR-154.234</t>
  </si>
  <si>
    <t>MFP-924.634</t>
  </si>
  <si>
    <t>NY Marine Terminals - Rail Rehab via Work Order</t>
  </si>
  <si>
    <t>BT-254.123</t>
  </si>
  <si>
    <t>PABT Supplemental Fire Alarm Systems</t>
  </si>
  <si>
    <t>LGA-124.255</t>
  </si>
  <si>
    <t>Rehab of Runway 22 Deck Wearing Course Panel 1A</t>
  </si>
  <si>
    <t>MFP-072.016</t>
  </si>
  <si>
    <t>NY Marine Terminals - Paving and Utilities by Work Order</t>
  </si>
  <si>
    <t>GWB-244.263</t>
  </si>
  <si>
    <t>Replacement of Automatic Transfer Switches</t>
  </si>
  <si>
    <t>GWB-244.048</t>
  </si>
  <si>
    <t>Replacement of Suspender Ropes and Rehab of Main Cables &amp; Strands</t>
  </si>
  <si>
    <t>LGA-124.250</t>
  </si>
  <si>
    <t>Rehab Taxiways B, AA, BB, and Associated Taxiways</t>
  </si>
  <si>
    <t>TEB-144.045</t>
  </si>
  <si>
    <t>Storm Drainage System Rehab Phase 1</t>
  </si>
  <si>
    <t>EWR-924.375</t>
  </si>
  <si>
    <t>Peripheral Ditch Containment Boom Anchor Walls</t>
  </si>
  <si>
    <t>GWB-924.170</t>
  </si>
  <si>
    <t>JFK-124.009</t>
  </si>
  <si>
    <t>Bldg 14 Roof Replacement, East Wing</t>
  </si>
  <si>
    <t>JFK-154.022</t>
  </si>
  <si>
    <t>Vehicle Gates Security Upgrade</t>
  </si>
  <si>
    <t>LGA-103.015</t>
  </si>
  <si>
    <t>Pump House 6 Substation</t>
  </si>
  <si>
    <t>EWR-154.392</t>
  </si>
  <si>
    <t xml:space="preserve">Terminal A Redev - Bridges N57, N58, N59 and Utilities </t>
  </si>
  <si>
    <t>HT-924.089</t>
  </si>
  <si>
    <t>NJ Service Building 1 and 2 Priority Repairs</t>
  </si>
  <si>
    <t>MFP-924.644</t>
  </si>
  <si>
    <t>NJ Marine Terminals Railroad Rehab via Work Order</t>
  </si>
  <si>
    <t>JFK-1067</t>
  </si>
  <si>
    <t>Asphalt Pavement Repairs via Work Order</t>
  </si>
  <si>
    <t>JFK-124.016</t>
  </si>
  <si>
    <t>Rehab Taxiway Q, QG and Restricted Vehicle Service Road</t>
  </si>
  <si>
    <t>PAT-084.039</t>
  </si>
  <si>
    <t>Event Detection Systems for Tunnels E and F</t>
  </si>
  <si>
    <t>EWR-924.288</t>
  </si>
  <si>
    <t>Fuel Farm Roadway Drainage Improvements</t>
  </si>
  <si>
    <t>PN-654.551</t>
  </si>
  <si>
    <t>Tyler Street Pavement Rehab</t>
  </si>
  <si>
    <t>PJ-664.503</t>
  </si>
  <si>
    <t>Greenville Yard Phase 1</t>
  </si>
  <si>
    <t>LGA-124.236</t>
  </si>
  <si>
    <t>Wetland Mitigation at Westchester Creek</t>
  </si>
  <si>
    <t>SWF-017</t>
  </si>
  <si>
    <t>Asphalt and Concrete Repairs via Work Order</t>
  </si>
  <si>
    <t>GWB-563</t>
  </si>
  <si>
    <t>Sanitary Sewer Rehab at NJ Admin Bldg Lower Parking Lot</t>
  </si>
  <si>
    <t>HT-924.097</t>
  </si>
  <si>
    <t>Ventilation Bldg Evac Stack Inspection Structures</t>
  </si>
  <si>
    <t>AKO-924.054</t>
  </si>
  <si>
    <t>OBX - Structural Rehabilitation</t>
  </si>
  <si>
    <t>HT-224.127</t>
  </si>
  <si>
    <t>Replacement of Piers 9 and 204 Phase II</t>
  </si>
  <si>
    <t>PAT-024.069A</t>
  </si>
  <si>
    <t>30th Street Mezzanine Rehab</t>
  </si>
  <si>
    <t>PJ-664.527</t>
  </si>
  <si>
    <t>Bldg 108 Switchgear Replacement</t>
  </si>
  <si>
    <t>JFK-144.019</t>
  </si>
  <si>
    <t>Rehab Runway4R-22L and Associated Taxiways</t>
  </si>
  <si>
    <t>PN-654.042A</t>
  </si>
  <si>
    <t>Demo Buildings 269 and 270</t>
  </si>
  <si>
    <t>EWR-924.366</t>
  </si>
  <si>
    <t>Bridge N5 Flooding Mitigation</t>
  </si>
  <si>
    <t>PAT-784.164</t>
  </si>
  <si>
    <t>Replace Roof - MacMillian-Bloedel Building</t>
  </si>
  <si>
    <t>LT-534</t>
  </si>
  <si>
    <t>LT-934.027</t>
  </si>
  <si>
    <t>NJ Admin Bldg - Emergency Power Modifications</t>
  </si>
  <si>
    <t>JFK-1064</t>
  </si>
  <si>
    <t>Bulk Fuel Farm West End &amp; Satellite Remediation Upgrades</t>
  </si>
  <si>
    <t>LT-800.382</t>
  </si>
  <si>
    <t>North Tube Pump Discharge Line</t>
  </si>
  <si>
    <t>LT-924.028</t>
  </si>
  <si>
    <t>Priority Repairs on NY Approach Retaining Walls (Dyer Ave.)</t>
  </si>
  <si>
    <t>PN-654.038</t>
  </si>
  <si>
    <t>Expressrail Port Newark Administration Building</t>
  </si>
  <si>
    <t>D-B</t>
  </si>
  <si>
    <t>HT-469</t>
  </si>
  <si>
    <t>Mitigate Water Leakage at Ventilation Ducts and Mid-River Pump Room</t>
  </si>
  <si>
    <t>LGA-124.086</t>
  </si>
  <si>
    <t>Rehab of Runway 22 Deck Wearing Course</t>
  </si>
  <si>
    <t>NYNJRR-644.537</t>
  </si>
  <si>
    <t>Repl Barge Mooring Structures at Greenville Yard</t>
  </si>
  <si>
    <t>LT-924.014A</t>
  </si>
  <si>
    <t>Water Line Leak Repairs</t>
  </si>
  <si>
    <t>GWB-244.246</t>
  </si>
  <si>
    <t>Access Ramp Crash Barrier</t>
  </si>
  <si>
    <t>HT-224.117</t>
  </si>
  <si>
    <t>EWR-924.281</t>
  </si>
  <si>
    <t>Peripheral Ditch Tide Gate Valve Repairs</t>
  </si>
  <si>
    <t>EP-684.509A</t>
  </si>
  <si>
    <t>Bldg 1400 Upgrade of Fire Supression System</t>
  </si>
  <si>
    <t>PAT-784.163</t>
  </si>
  <si>
    <t>PATH - Infrastructure for Standby Generators</t>
  </si>
  <si>
    <t>SWF-164.054</t>
  </si>
  <si>
    <t>Stewart Airport - Backflow Prevention and Sump Pumps</t>
  </si>
  <si>
    <t>MFP-924.638</t>
  </si>
  <si>
    <t>NJ Marine Terminals - Dredging via Work Order</t>
  </si>
  <si>
    <t>EWR-154.197</t>
  </si>
  <si>
    <t>Newark - Infrastructure Renewal, Electrical</t>
  </si>
  <si>
    <t>LGA-774.133B</t>
  </si>
  <si>
    <t>LGA - Emergency Storm Drainage Outfalls</t>
  </si>
  <si>
    <t>GWB-244.150</t>
  </si>
  <si>
    <t>GWB - Replacement of PIP Helix, et. al.</t>
  </si>
  <si>
    <t>LGA-124.240</t>
  </si>
  <si>
    <t>LGA - Rehab Taxiway B between G and CY</t>
  </si>
  <si>
    <t>LGA-103.014</t>
  </si>
  <si>
    <t>LGA - Pump Houses 2 and 3 Rehabilitation</t>
  </si>
  <si>
    <t>PAT-774.154</t>
  </si>
  <si>
    <t>PATH - Hoboken Station Under-Platform Fan Replacement</t>
  </si>
  <si>
    <t>PN-654.544</t>
  </si>
  <si>
    <t>Port Newark - Install Intelligent Transport Devices and Traffic Signals</t>
  </si>
  <si>
    <t>WTC-222.004</t>
  </si>
  <si>
    <t>WTC - Tower One Public Safety Radio Room</t>
  </si>
  <si>
    <t>Sec</t>
  </si>
  <si>
    <t>PN-654.041</t>
  </si>
  <si>
    <t>Port Newark - Davit Street Extension</t>
  </si>
  <si>
    <t>M/WBE</t>
  </si>
  <si>
    <t>AK-195</t>
  </si>
  <si>
    <t>Staten Island Bridges - Maint Pvmt Repairs via WO</t>
  </si>
  <si>
    <t>TP-104.006</t>
  </si>
  <si>
    <t>Backflow Prevention Devices</t>
  </si>
  <si>
    <t>GWB-564</t>
  </si>
  <si>
    <t>George Washington Bridge-Facility Wide Prioirty Rehabilitation</t>
  </si>
  <si>
    <t>MFA-924.283</t>
  </si>
  <si>
    <t>Newark Liberty International Airport and Teterboro Airport  Asphalt Concrete Pavement Repairs Via Work Order</t>
  </si>
  <si>
    <t>HT-224.116</t>
  </si>
  <si>
    <t>Holland Tunnel-Concrete Repairs at Air Supply Ports</t>
  </si>
  <si>
    <t>GWB-566</t>
  </si>
  <si>
    <t>George Washington Bridge-Temporary Semac Relocation</t>
  </si>
  <si>
    <t>GWB-924.092</t>
  </si>
  <si>
    <t>George Washington Bridge-Improvements to Bruce Reynolds Boulevard</t>
  </si>
  <si>
    <t>EWR-154.184</t>
  </si>
  <si>
    <t>Newark Liberty International Airport-Central Heating &amp; Refirgeration Plant Substation and Pumps Upgrade</t>
  </si>
  <si>
    <t>GWB-244.256</t>
  </si>
  <si>
    <t>George Washington Bridge-Pavement Rehabilitation of the Lower Level eastbound Approch Roadways, Lower Level Eastbound Bridge Span and Lower Expressway East Ramp</t>
  </si>
  <si>
    <t>PN-654.036</t>
  </si>
  <si>
    <t>Port Newark-Water System Rehabilitation At Central And South Sections</t>
  </si>
  <si>
    <t>LGA-124.226</t>
  </si>
  <si>
    <t>LaGuardia Airport-Hanger 7 South Build Out</t>
  </si>
  <si>
    <t>EWR-924.320</t>
  </si>
  <si>
    <t>Newark Liberty International Airport-Terminal 'C' Level 1 Drainage Improvements</t>
  </si>
  <si>
    <t>LGA-124.229</t>
  </si>
  <si>
    <t>LaGuardia Airport - Watch Engineer's Office Relocation</t>
  </si>
  <si>
    <t>EWR-924.175A</t>
  </si>
  <si>
    <t>Newark Liberty International Airport-Building No. 105 Roof Replacement</t>
  </si>
  <si>
    <t>EWR-154.239</t>
  </si>
  <si>
    <t>Newark Liberty International Airport- Rehabilitation of Expansion Joints of Bridges N3, N9, N13, N17, N19 and N29, and Structural Elements</t>
  </si>
  <si>
    <t>LT-924.014</t>
  </si>
  <si>
    <t>Lincoln Tunnel-Water Leak Repairs</t>
  </si>
  <si>
    <t>GWB-244.240</t>
  </si>
  <si>
    <t>George Washington Bridge-Lower Level Priority Steel and Concrete Prepairs, Rehabilitation of Catwalks and Plaintenace Platform Travelers</t>
  </si>
  <si>
    <t>MFP-924.623</t>
  </si>
  <si>
    <t>New York Marine Terminals-Paving and Utility Rehabilitation Via Work Order</t>
  </si>
  <si>
    <t>NYNJRR-644.531</t>
  </si>
  <si>
    <t>NY and NJ Rail - Transfer Bridge #10 Reconstruction and Fender Modifications at 65th St Yard, Brooklyn</t>
  </si>
  <si>
    <t>JFK-914.209</t>
  </si>
  <si>
    <t>John F. Kennedy International Airport-Former Hangar 12 Site-West Area Lighting</t>
  </si>
  <si>
    <t>MBE</t>
  </si>
  <si>
    <t>PN-654.545</t>
  </si>
  <si>
    <t>Port Newark Berth 19 Wharf Restoration</t>
  </si>
  <si>
    <t>PAT-131.000</t>
  </si>
  <si>
    <t>Path-Hackensack River Bridge Emergency Generator Fuel Tank</t>
  </si>
  <si>
    <t>SWF-164.031A</t>
  </si>
  <si>
    <t>Stewart International-Passenger Loading Bridges Pressurization Fans</t>
  </si>
  <si>
    <t>GWB-924.044</t>
  </si>
  <si>
    <t xml:space="preserve">George Washington Bridge-Electrical Bus Replacement </t>
  </si>
  <si>
    <t>TEB-914.203</t>
  </si>
  <si>
    <t>Teterboro Airport-Installation of Fencing to Mitigate Wildlife Hazards</t>
  </si>
  <si>
    <t>MFP-924.630</t>
  </si>
  <si>
    <t>New Jersey Marine Terminals-Paving and Utility Rehabilitation via Work Order</t>
  </si>
  <si>
    <t>PAT-643-Work Order No. 2</t>
  </si>
  <si>
    <t>Path-Tunnels E&amp;F Temporary Event detection Systems (TEDS)</t>
  </si>
  <si>
    <t>LGA-774.234</t>
  </si>
  <si>
    <t>Laguardia Airport-Flood Protection at the West Field Lighting Vault</t>
  </si>
  <si>
    <t>LGA-774.236</t>
  </si>
  <si>
    <t>Laguardia airport-Flood Protection at the West End Substation</t>
  </si>
  <si>
    <t>JFK-1050</t>
  </si>
  <si>
    <t>John F. Kennedy International Airport-Replacement of Fire Alarm System at the Airport Traffic Control Tower</t>
  </si>
  <si>
    <t>PJ-924.624</t>
  </si>
  <si>
    <t>Port Jersey Marine Terminal-Paving and Utility Rehabilitation via Work Order</t>
  </si>
  <si>
    <t>MBE/WBE</t>
  </si>
  <si>
    <t>PAT-084.057</t>
  </si>
  <si>
    <t>PATH-Access Control and CCTV at Substation and Communications Rooms</t>
  </si>
  <si>
    <t>PN-654.004</t>
  </si>
  <si>
    <t>Port Newark-Berths 30, 32, and 34 Fender Systems Reconstruction</t>
  </si>
  <si>
    <t>JFK-134.025</t>
  </si>
  <si>
    <t>John F. Kennedy International Airport-Unmanned AOA Gates and Perimeter Fence Enhancement-Phase II</t>
  </si>
  <si>
    <t>LGA-124.231</t>
  </si>
  <si>
    <t>Laguardia Airport-Rehabilitation of Taxiways West of Runway 4-22</t>
  </si>
  <si>
    <t>LGA-124.166</t>
  </si>
  <si>
    <t>Laguardia Airport-Rehabilitation of Runway 13-31 and Associated Taxiways</t>
  </si>
  <si>
    <t>Port Authority of New York and New Jersey</t>
  </si>
  <si>
    <t>Engineering Department - Estimating Unit</t>
  </si>
  <si>
    <t xml:space="preserve">Low versus Average </t>
  </si>
  <si>
    <t>Individual Project Range</t>
  </si>
  <si>
    <t>Q Perf</t>
  </si>
  <si>
    <t>Proj #</t>
  </si>
  <si>
    <t>Bid Date</t>
  </si>
  <si>
    <t>Award Value</t>
  </si>
  <si>
    <t># Bids</t>
  </si>
  <si>
    <t>Notes</t>
  </si>
  <si>
    <t>By</t>
  </si>
  <si>
    <t>Avg of Bids</t>
  </si>
  <si>
    <t>Var Low-Avg</t>
  </si>
  <si>
    <t>% of Budget</t>
  </si>
  <si>
    <t>2nd Bid</t>
  </si>
  <si>
    <t>PA Rank</t>
  </si>
  <si>
    <t>= qtr</t>
  </si>
  <si>
    <t>= 2019 running total</t>
  </si>
  <si>
    <t>Low bidder has withdrawn.</t>
  </si>
  <si>
    <t>Low bidder is exceptionally low.</t>
  </si>
  <si>
    <t>Significant qty differences found in consultant estimate</t>
  </si>
  <si>
    <t>Will be rebid or issued as work order.</t>
  </si>
  <si>
    <t>Will be rebid.</t>
  </si>
  <si>
    <t>VOID</t>
  </si>
  <si>
    <t>Note 1 bidder.</t>
  </si>
  <si>
    <t xml:space="preserve">VOID </t>
  </si>
  <si>
    <t>= 2018 running total</t>
  </si>
  <si>
    <t>Low bidder has math errors on form.</t>
  </si>
  <si>
    <t>1st and 2nd bid disqualified.</t>
  </si>
  <si>
    <t>Note one bid received.</t>
  </si>
  <si>
    <t>Low bidder is exceptionally low and has requested withdrawl.</t>
  </si>
  <si>
    <t>Low bidder withdrawn.</t>
  </si>
  <si>
    <t>Low bidder is onsite at GWB-563.</t>
  </si>
  <si>
    <t>Will be rebid due to proposal errors.</t>
  </si>
  <si>
    <t>Note bid after the Xmas holiday.</t>
  </si>
  <si>
    <t>Will be rebid; one bid received.</t>
  </si>
  <si>
    <t>Will be rebid due to scope issues.</t>
  </si>
  <si>
    <t>Additional bid of $5,783,554 rec'd but incomplete.</t>
  </si>
  <si>
    <t>Will be rebid due to bidder withdrawl and extremely high bids.</t>
  </si>
  <si>
    <t>Anticipated 9 bids</t>
  </si>
  <si>
    <t>Quantity error drove high EE, subsequently contract cancelled, will be done by SEMAC.</t>
  </si>
  <si>
    <t>Excess schedule time allotment influenced EE</t>
  </si>
  <si>
    <t>Low bidder is exceptionaly low.</t>
  </si>
  <si>
    <t>Reddy Gunda</t>
  </si>
  <si>
    <t>Lucita Mendoza</t>
  </si>
  <si>
    <t>x</t>
  </si>
  <si>
    <t>Henry Yu</t>
  </si>
  <si>
    <t>Nathan Demaisip</t>
  </si>
  <si>
    <t>Wen Chang</t>
  </si>
  <si>
    <t>Ramani Sundaram</t>
  </si>
  <si>
    <t>EWR-154.308</t>
  </si>
  <si>
    <t>Joe Lucin</t>
  </si>
  <si>
    <t>BT-254.183</t>
  </si>
  <si>
    <t>PABT Replace Emergency Egress Doors</t>
  </si>
  <si>
    <t xml:space="preserve">Public </t>
  </si>
  <si>
    <t>Tun Tun Lin</t>
  </si>
  <si>
    <t>LT-924.184</t>
  </si>
  <si>
    <t>LT Priority Repairs Phase 1</t>
  </si>
  <si>
    <t>Steven Schwan</t>
  </si>
  <si>
    <t>Ed Minall</t>
  </si>
  <si>
    <t>Boris Lenderman</t>
  </si>
  <si>
    <t>HT-224.141</t>
  </si>
  <si>
    <t>GWB-924.137A</t>
  </si>
  <si>
    <t>John Alen</t>
  </si>
  <si>
    <t>AK-196</t>
  </si>
  <si>
    <t>Aye Thann</t>
  </si>
  <si>
    <t xml:space="preserve"> Only 1 bidder </t>
  </si>
  <si>
    <t>EWR-154.306</t>
  </si>
  <si>
    <t>Rehabilitation of Runway 11-29</t>
  </si>
  <si>
    <t>Dean Stracuzza</t>
  </si>
  <si>
    <t>HT-924.152</t>
  </si>
  <si>
    <t>HT-924.110</t>
  </si>
  <si>
    <t>NJ Admin Bldg Second Means of Egress</t>
  </si>
  <si>
    <t>Andy Victors</t>
  </si>
  <si>
    <t>GWB-924.137</t>
  </si>
  <si>
    <t>NJ Administration Building - Sprinkler System Rehabiliation</t>
  </si>
  <si>
    <t>GWB-244.204</t>
  </si>
  <si>
    <t>EWR-154.224</t>
  </si>
  <si>
    <t>Terminal B Exterior Curtain Wall Upgrade</t>
  </si>
  <si>
    <t>Gennadiy Zavokovsky</t>
  </si>
  <si>
    <t>PN-654.562</t>
  </si>
  <si>
    <t>Building 267 Roof Collapse Repair</t>
  </si>
  <si>
    <t>Only 1 bidder</t>
  </si>
  <si>
    <t>Gennadiy Zavolkovskiy</t>
  </si>
  <si>
    <t>MFP-924.645</t>
  </si>
  <si>
    <t>PAT-534.316</t>
  </si>
  <si>
    <t>Journal Square Transport Center - Hardening phase 2</t>
  </si>
  <si>
    <t>GWB-924.159A</t>
  </si>
  <si>
    <t>NJ Admin Building Heating Hot Water &amp; Chilled Water Piping Replacement</t>
  </si>
  <si>
    <t>Only 1 Bidder</t>
  </si>
  <si>
    <t>Ramani Sundaram and Ed Minall</t>
  </si>
  <si>
    <t>LT-944.096</t>
  </si>
  <si>
    <t>Lucita Mendoza and Nathan Demaisip</t>
  </si>
  <si>
    <t>HT-473A</t>
  </si>
  <si>
    <t>Emerg Gen Infrastructure at NY &amp; NJ Ventilation Bldgs</t>
  </si>
  <si>
    <t>Reddy Gunda and Henry Yu</t>
  </si>
  <si>
    <t>EP-684.509</t>
  </si>
  <si>
    <t>PAT-024.069</t>
  </si>
  <si>
    <t>PATH-30th Street Mezzanine Rehabilitation</t>
  </si>
  <si>
    <t>GWB-924.159</t>
  </si>
  <si>
    <t>George Washington Bridge-New Jersey Administration Building Hot Water/Chilled Water Piping Replacement</t>
  </si>
  <si>
    <t>Mentor Protégé Program</t>
  </si>
  <si>
    <t>LGA-774.133A</t>
  </si>
  <si>
    <t>LaGuardia Airport-Emergency Storm Drainage Outfalls</t>
  </si>
  <si>
    <t>PAT-643</t>
  </si>
  <si>
    <t>LGA-774.133</t>
  </si>
  <si>
    <t>LaGuardia Airport-Emergency Storm Drainage</t>
  </si>
  <si>
    <t>Second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</si>
</sst>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$-409]#,##0"/>
    <numFmt numFmtId="165" formatCode="0.0%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1"/>
      <name val="Arial Narrow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10" fontId="0" fillId="34" borderId="0" xfId="1" applyNumberFormat="1" applyFont="1" applyFill="1"/>
    <xf numFmtId="0" fontId="0" fillId="34" borderId="0" xfId="0" applyFill="1"/>
    <xf numFmtId="44" fontId="0" fillId="35" borderId="0" xfId="0" applyNumberForma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right"/>
    </xf>
    <xf numFmtId="0" fontId="20" fillId="37" borderId="10" xfId="0" applyFont="1" applyFill="1" applyBorder="1" applyAlignment="1">
      <alignment horizontal="left" indent="1"/>
    </xf>
    <xf numFmtId="0" fontId="20" fillId="0" borderId="10" xfId="0" applyFont="1" applyBorder="1" applyAlignment="1">
      <alignment horizontal="right"/>
    </xf>
    <xf numFmtId="0" fontId="20" fillId="37" borderId="10" xfId="0" applyFont="1" applyFill="1" applyBorder="1" applyAlignment="1">
      <alignment horizontal="center"/>
    </xf>
    <xf numFmtId="0" fontId="20" fillId="0" borderId="10" xfId="0" applyFont="1" applyBorder="1"/>
    <xf numFmtId="0" fontId="19" fillId="0" borderId="10" xfId="0" applyFont="1" applyBorder="1"/>
    <xf numFmtId="0" fontId="0" fillId="0" borderId="10" xfId="0" applyBorder="1"/>
    <xf numFmtId="0" fontId="0" fillId="0" borderId="10" xfId="0" quotePrefix="1" applyBorder="1" applyAlignment="1">
      <alignment horizontal="right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23" fillId="0" borderId="0" xfId="0" applyFont="1"/>
    <xf numFmtId="15" fontId="18" fillId="0" borderId="0" xfId="0" applyNumberFormat="1" applyFont="1"/>
    <xf numFmtId="164" fontId="18" fillId="0" borderId="0" xfId="0" applyNumberFormat="1" applyFont="1" applyAlignment="1">
      <alignment horizontal="left" indent="1"/>
    </xf>
    <xf numFmtId="164" fontId="18" fillId="0" borderId="0" xfId="0" applyNumberFormat="1" applyFont="1"/>
    <xf numFmtId="10" fontId="18" fillId="0" borderId="0" xfId="0" applyNumberFormat="1" applyFont="1"/>
    <xf numFmtId="0" fontId="18" fillId="0" borderId="0" xfId="0" applyFont="1" applyAlignment="1">
      <alignment horizontal="center"/>
    </xf>
    <xf numFmtId="10" fontId="18" fillId="0" borderId="0" xfId="1" applyNumberFormat="1" applyFont="1" applyFill="1"/>
    <xf numFmtId="10" fontId="18" fillId="0" borderId="0" xfId="1" applyNumberFormat="1" applyFont="1"/>
    <xf numFmtId="164" fontId="24" fillId="0" borderId="0" xfId="0" applyNumberFormat="1" applyFont="1"/>
    <xf numFmtId="164" fontId="0" fillId="0" borderId="0" xfId="0" applyNumberFormat="1"/>
    <xf numFmtId="10" fontId="0" fillId="0" borderId="0" xfId="1" applyNumberFormat="1" applyFont="1" applyFill="1" applyBorder="1"/>
    <xf numFmtId="0" fontId="0" fillId="0" borderId="0" xfId="0" quotePrefix="1"/>
    <xf numFmtId="0" fontId="0" fillId="36" borderId="0" xfId="0" applyFill="1" applyAlignment="1">
      <alignment horizontal="center"/>
    </xf>
    <xf numFmtId="165" fontId="25" fillId="38" borderId="0" xfId="1" applyNumberFormat="1" applyFont="1" applyFill="1" applyAlignment="1">
      <alignment horizontal="center"/>
    </xf>
    <xf numFmtId="10" fontId="0" fillId="35" borderId="0" xfId="1" applyNumberFormat="1" applyFont="1" applyFill="1"/>
    <xf numFmtId="164" fontId="0" fillId="37" borderId="0" xfId="0" applyNumberFormat="1" applyFill="1"/>
    <xf numFmtId="10" fontId="0" fillId="37" borderId="11" xfId="1" applyNumberFormat="1" applyFont="1" applyFill="1" applyBorder="1"/>
    <xf numFmtId="0" fontId="0" fillId="37" borderId="12" xfId="0" quotePrefix="1" applyFill="1" applyBorder="1"/>
    <xf numFmtId="0" fontId="0" fillId="37" borderId="13" xfId="0" applyFill="1" applyBorder="1"/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1" xfId="1" applyNumberFormat="1" applyFont="1" applyFill="1" applyBorder="1"/>
    <xf numFmtId="0" fontId="0" fillId="0" borderId="12" xfId="0" quotePrefix="1" applyBorder="1"/>
    <xf numFmtId="0" fontId="0" fillId="0" borderId="13" xfId="0" applyBorder="1"/>
    <xf numFmtId="44" fontId="25" fillId="0" borderId="0" xfId="1" applyNumberFormat="1" applyFont="1" applyFill="1" applyAlignment="1">
      <alignment horizontal="center" vertical="center"/>
    </xf>
    <xf numFmtId="165" fontId="25" fillId="0" borderId="0" xfId="1" applyNumberFormat="1" applyFont="1" applyFill="1" applyAlignment="1">
      <alignment horizontal="center"/>
    </xf>
    <xf numFmtId="44" fontId="19" fillId="35" borderId="0" xfId="0" applyNumberFormat="1" applyFont="1" applyFill="1" applyAlignment="1">
      <alignment horizontal="center" vertical="center"/>
    </xf>
    <xf numFmtId="0" fontId="23" fillId="35" borderId="0" xfId="0" applyFont="1" applyFill="1"/>
    <xf numFmtId="10" fontId="0" fillId="0" borderId="0" xfId="1" applyNumberFormat="1" applyFont="1" applyFill="1"/>
    <xf numFmtId="165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6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13"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228600</xdr:rowOff>
    </xdr:from>
    <xdr:to>
      <xdr:col>4</xdr:col>
      <xdr:colOff>1716126</xdr:colOff>
      <xdr:row>3</xdr:row>
      <xdr:rowOff>73025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DE0543-EC8F-F049-968D-B3EEF869F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4850" y="419100"/>
          <a:ext cx="4694276" cy="276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eshleman/Downloads/Bid%20Log%202019%20Extra%20Data%201017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2017 Analysis"/>
      <sheetName val="2016 Analysis"/>
      <sheetName val="2015 Analysis"/>
      <sheetName val="New Metric Sheet"/>
      <sheetName val="Anal 1Q17"/>
      <sheetName val="PATH 06022047"/>
      <sheetName val="3Q Est Update Meeting"/>
      <sheetName val="Army C of E data"/>
      <sheetName val="WORK ORDER SUMMARY"/>
      <sheetName val="SUMMARY"/>
      <sheetName val="BT-254.183"/>
      <sheetName val="LT-924.184"/>
      <sheetName val="JFK-944.805"/>
      <sheetName val="HT-924.110A"/>
      <sheetName val="JFK-1078"/>
      <sheetName val="MF-234.217"/>
      <sheetName val="PJ-664.537"/>
      <sheetName val="EWR-154.224A"/>
      <sheetName val="GWB-244.112"/>
      <sheetName val="LGA-984.315"/>
      <sheetName val="PAT-784.166"/>
      <sheetName val="HT-924.152A"/>
      <sheetName val="HT-224.130"/>
      <sheetName val="PJ-664.532"/>
      <sheetName val="HT-224.141"/>
      <sheetName val="HT-944.004"/>
      <sheetName val="PN-654.072"/>
      <sheetName val="LT-234.181"/>
      <sheetName val="HT-224.134"/>
      <sheetName val="LGA-124.266"/>
      <sheetName val="PAT-784.165"/>
      <sheetName val="PAT-774.216"/>
      <sheetName val="PAT-774.217"/>
      <sheetName val="JFK-154.020"/>
      <sheetName val="LT-535"/>
      <sheetName val="LGA-124.248"/>
      <sheetName val="PAT-084.064"/>
      <sheetName val="PAT-774.179"/>
      <sheetName val="GWB-924.137A"/>
      <sheetName val="JFK-184.676"/>
      <sheetName val="LGA-124.256"/>
      <sheetName val="JFK-184.043"/>
      <sheetName val="PN-654.566"/>
      <sheetName val="GWB-984.205"/>
      <sheetName val="AK-196A"/>
      <sheetName val="GWB-934.046"/>
      <sheetName val="LGA-124.270"/>
      <sheetName val="MFP-994.679"/>
      <sheetName val="GWB-244.260"/>
      <sheetName val="EWR-154.306A"/>
      <sheetName val="GWB-244.236"/>
      <sheetName val="JFK-174.016"/>
      <sheetName val="EWR-154.360 Void"/>
      <sheetName val="TEB-144.055"/>
      <sheetName val="PAT-774.176"/>
      <sheetName val="PAT-214.013"/>
      <sheetName val="EWR-154.386"/>
      <sheetName val="LGA-124.269"/>
      <sheetName val="LGA-124.268"/>
      <sheetName val="EWR-154.299"/>
      <sheetName val="JFK-164.020"/>
      <sheetName val="LGA-924.120"/>
      <sheetName val="PAT-024.200"/>
      <sheetName val="AK-196 Void"/>
      <sheetName val="HT-224.125"/>
      <sheetName val="PAT-774.174"/>
      <sheetName val="PAT-784.175"/>
      <sheetName val="EWR-154.306 Void"/>
      <sheetName val="PAT-630"/>
      <sheetName val="BT-254.153"/>
      <sheetName val="JFK-174.017"/>
      <sheetName val="HT-924.152 Void"/>
      <sheetName val="GWB-924.168"/>
      <sheetName val="HT-924.110"/>
      <sheetName val="PAT-784.169"/>
      <sheetName val="GWB-244.204A"/>
      <sheetName val="EWR-154.348"/>
      <sheetName val="PAT-024.203"/>
      <sheetName val="PAT-784.162"/>
      <sheetName val="SWF-164.032"/>
      <sheetName val="LT-944.096B"/>
      <sheetName val="GWB-924.137"/>
      <sheetName val="LT-924.183"/>
      <sheetName val="GWB-244.049"/>
      <sheetName val="PN-654.562A"/>
      <sheetName val="MFA-924.454"/>
      <sheetName val="LGA-124.260"/>
      <sheetName val="HT-224.082"/>
      <sheetName val="EWR-154.308 bafo"/>
      <sheetName val="PAT-774.170"/>
      <sheetName val="MFP-694.514"/>
      <sheetName val="PAT-024.099"/>
      <sheetName val="EWR-154.395"/>
      <sheetName val="GWB-244.204 Void"/>
      <sheetName val="MFP-924.650"/>
      <sheetName val="LT-924.121"/>
      <sheetName val="EWR-154.308 Void"/>
      <sheetName val="PAT-774.169"/>
      <sheetName val="MFP-824.016"/>
      <sheetName val="TEB-144.046"/>
      <sheetName val="LGA-124.261"/>
      <sheetName val="AKO-284.051"/>
      <sheetName val="AKO-284.049"/>
      <sheetName val="LT-924.175"/>
      <sheetName val="EWR-154.396"/>
      <sheetName val="PAT-784.172"/>
      <sheetName val="EWR-924.231"/>
      <sheetName val="JFK-184.010"/>
      <sheetName val="LGA-124.264"/>
      <sheetName val="GWB-244.265"/>
      <sheetName val="LGA-774.264"/>
      <sheetName val="HH-634.514"/>
      <sheetName val="PAT-924.802"/>
      <sheetName val="EWR-154.224 Void"/>
      <sheetName val="PAT-650"/>
      <sheetName val="GWB-244.267"/>
      <sheetName val="GWB-244.261"/>
      <sheetName val="TEB-144.056"/>
      <sheetName val="PN-654.562 Void"/>
      <sheetName val="LGA-924.287"/>
      <sheetName val="EWR-154.263"/>
      <sheetName val="JFK-144.023"/>
      <sheetName val="EWR-154.235"/>
      <sheetName val="LT-234.193"/>
      <sheetName val="BT-254.085"/>
      <sheetName val="EWR-154.247"/>
      <sheetName val="PJ-654.502"/>
      <sheetName val="EWR-154.383"/>
      <sheetName val="LT-234.194"/>
      <sheetName val="PAT-534.316A"/>
      <sheetName val="JFK-154.021"/>
      <sheetName val="EWR-154.254"/>
      <sheetName val="EWR-924.384"/>
      <sheetName val="HT-924.144"/>
      <sheetName val="HT-924.106"/>
      <sheetName val="GWB-244.042"/>
      <sheetName val="BP-694.510"/>
      <sheetName val="MF-924.022"/>
      <sheetName val="EWR-251"/>
      <sheetName val="LGA-154.251"/>
      <sheetName val="MFP-924.662"/>
      <sheetName val="JFK-1070"/>
      <sheetName val="JFK-154.024"/>
      <sheetName val="HT-224.120"/>
      <sheetName val="LGA-124.244"/>
      <sheetName val="PAT-024.002"/>
      <sheetName val="EWR-154.240"/>
      <sheetName val="EWR-154.227"/>
      <sheetName val="LGA-774.235"/>
      <sheetName val="EWR-154.271"/>
      <sheetName val="EWR-154.264"/>
      <sheetName val="GWB-924.159B"/>
      <sheetName val="EWR-924.233"/>
      <sheetName val="JFK-154.019"/>
      <sheetName val="PAT-024.031"/>
      <sheetName val="MFP-924.641"/>
      <sheetName val="EP-924.643"/>
      <sheetName val="LT-234.179"/>
      <sheetName val="GWB-924.176"/>
      <sheetName val="MFP-924.645A"/>
      <sheetName val="PN-654.558"/>
      <sheetName val="TEB-144.048"/>
      <sheetName val="PAT-084.001"/>
      <sheetName val="EWR-154.234"/>
      <sheetName val="MFP-924.634"/>
      <sheetName val="BT-254.123"/>
      <sheetName val="LGA-124.255"/>
      <sheetName val="MFP-072.016"/>
      <sheetName val="GWB-244.263"/>
      <sheetName val="GWB-244.048"/>
      <sheetName val="LGA-124.250"/>
      <sheetName val="TEB-144.045"/>
      <sheetName val="EWR-924.375"/>
      <sheetName val="GWB-924.170"/>
      <sheetName val="JFK-124.009"/>
      <sheetName val="MFP-924.645 Void"/>
      <sheetName val="JFK-154.022"/>
      <sheetName val="LGA-103.015"/>
      <sheetName val="EWR-154.392"/>
      <sheetName val="HT-924.089"/>
      <sheetName val="MFP-924.644"/>
      <sheetName val="JFK-1067"/>
      <sheetName val="JFK-124.016"/>
      <sheetName val="PAT-084.039"/>
      <sheetName val="EWR-924.288"/>
      <sheetName val="PAT-534.316 Void"/>
      <sheetName val="PN-654.551"/>
      <sheetName val="PJ-664.503"/>
      <sheetName val="LGA-124.236"/>
      <sheetName val="SWF-017"/>
      <sheetName val="GWB-924.159A Void"/>
      <sheetName val="GWB-563"/>
      <sheetName val="JFK-124.027"/>
      <sheetName val="HT-924.097"/>
      <sheetName val="AKO-924.054"/>
      <sheetName val="HT-224.127"/>
      <sheetName val="PAT-024.069A"/>
      <sheetName val="PJ-664.527"/>
      <sheetName val="JFK-144.019"/>
      <sheetName val="PN-654.042A"/>
      <sheetName val="EWR-924.366"/>
      <sheetName val="PAT-784.164"/>
      <sheetName val="LT-534"/>
      <sheetName val="LT-944.096 Void"/>
      <sheetName val="LT-934.027"/>
      <sheetName val="JFK-1064"/>
      <sheetName val="LT-800.382"/>
      <sheetName val="LT-924.028"/>
      <sheetName val="PN-654.038"/>
      <sheetName val="HT-469"/>
      <sheetName val="LGA-124.086"/>
      <sheetName val="NYNJRR-644.537"/>
      <sheetName val="HT-473A Void"/>
      <sheetName val="LT-924.014A"/>
      <sheetName val="GWB-244.246"/>
      <sheetName val="HT-224.117"/>
      <sheetName val="EWR-924.281"/>
      <sheetName val="EP-684.509A"/>
      <sheetName val="PAT-784.163"/>
      <sheetName val="SWF-164.054"/>
      <sheetName val="MFP-924.638"/>
      <sheetName val="EWR-154.197"/>
      <sheetName val="LGA-774.133B"/>
      <sheetName val="GWB-244.150"/>
      <sheetName val="LGA-124.240"/>
      <sheetName val="LGA-103.014"/>
      <sheetName val="PAT-774.154"/>
      <sheetName val="PN-654.544"/>
      <sheetName val="WTC-222.004"/>
      <sheetName val="PN-654.041"/>
      <sheetName val="WTC-222.004 Void"/>
      <sheetName val="EP-684.509 Void"/>
      <sheetName val="AK-195"/>
      <sheetName val="TP-104.006"/>
      <sheetName val="GWB-564"/>
      <sheetName val="MFA-924.283"/>
      <sheetName val="HT-224.116"/>
      <sheetName val="GWB-566"/>
      <sheetName val=" PAT-024.069 Void"/>
      <sheetName val="GWB-924.092"/>
      <sheetName val="GWB-924.159"/>
      <sheetName val="EWR-154.184"/>
      <sheetName val="GWB-244.256"/>
      <sheetName val="PN-654.036"/>
      <sheetName val="LGA-124.226"/>
      <sheetName val="EWR-924.320"/>
      <sheetName val="LGA-124.229"/>
      <sheetName val="EWR-924.175A"/>
      <sheetName val="EWR-154.239"/>
      <sheetName val="LGA-774.133A"/>
      <sheetName val="LT-924.014"/>
      <sheetName val="GWB-244.240"/>
      <sheetName val="MFP-924.623"/>
      <sheetName val="NYNJRR-644.531"/>
      <sheetName val="JFK-914.209"/>
      <sheetName val="PN-654.545"/>
      <sheetName val="PAT-131.000"/>
      <sheetName val="SWF-164.031A"/>
      <sheetName val="GWB-924.044"/>
      <sheetName val="TEB-914.203"/>
      <sheetName val="MFP-924.630"/>
      <sheetName val="PAT-643"/>
      <sheetName val="LGA-774.234"/>
      <sheetName val="LGA-774.236"/>
      <sheetName val="JFK-1050"/>
      <sheetName val="LGA-774.133"/>
      <sheetName val="PJ-924.624"/>
      <sheetName val="PAT-084.057"/>
      <sheetName val="PN-654.004"/>
      <sheetName val="JFK-134.025"/>
      <sheetName val="LGA-124.231"/>
      <sheetName val="LGA-124.166"/>
      <sheetName val="LS format"/>
      <sheetName val="CL-UCL format"/>
      <sheetName val="CL-UCL-Comp format"/>
      <sheetName val="Test t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F4" t="str">
            <v>BT-254.183</v>
          </cell>
          <cell r="J4" t="str">
            <v>Tun Tun Lin</v>
          </cell>
        </row>
        <row r="5">
          <cell r="F5" t="str">
            <v>PABT Replace Emergency Egress Doors</v>
          </cell>
        </row>
        <row r="6">
          <cell r="F6">
            <v>43740</v>
          </cell>
        </row>
        <row r="7">
          <cell r="F7">
            <v>8460000</v>
          </cell>
          <cell r="G7" t="str">
            <v xml:space="preserve">Public </v>
          </cell>
        </row>
        <row r="8">
          <cell r="F8">
            <v>7795000</v>
          </cell>
        </row>
        <row r="9">
          <cell r="G9">
            <v>-7.860520094562648E-2</v>
          </cell>
        </row>
        <row r="11">
          <cell r="F11" t="str">
            <v>GOOD</v>
          </cell>
        </row>
        <row r="12">
          <cell r="F12">
            <v>12539160.857142856</v>
          </cell>
          <cell r="H12">
            <v>7</v>
          </cell>
        </row>
      </sheetData>
      <sheetData sheetId="12">
        <row r="4">
          <cell r="F4" t="str">
            <v>LT-924.184</v>
          </cell>
          <cell r="J4" t="str">
            <v>Tun Tun Lin</v>
          </cell>
        </row>
        <row r="5">
          <cell r="F5" t="str">
            <v>LT Priority Repairs Phase 1</v>
          </cell>
        </row>
        <row r="6">
          <cell r="F6">
            <v>43740</v>
          </cell>
        </row>
        <row r="7">
          <cell r="F7">
            <v>1260000</v>
          </cell>
          <cell r="G7" t="str">
            <v>SBE</v>
          </cell>
        </row>
        <row r="8">
          <cell r="F8">
            <v>1350135</v>
          </cell>
        </row>
        <row r="9">
          <cell r="G9">
            <v>7.1535714285714286E-2</v>
          </cell>
        </row>
        <row r="11">
          <cell r="F11" t="str">
            <v>GOOD</v>
          </cell>
        </row>
        <row r="12">
          <cell r="F12">
            <v>1730878.3333333333</v>
          </cell>
          <cell r="H12">
            <v>3</v>
          </cell>
        </row>
      </sheetData>
      <sheetData sheetId="13">
        <row r="4">
          <cell r="F4" t="str">
            <v>JFK-944.805</v>
          </cell>
          <cell r="J4" t="str">
            <v>Steven Schwan</v>
          </cell>
        </row>
        <row r="5">
          <cell r="F5" t="str">
            <v>Replace Switch House #1 Emergency Generator</v>
          </cell>
        </row>
        <row r="6">
          <cell r="F6">
            <v>43727</v>
          </cell>
        </row>
        <row r="7">
          <cell r="F7">
            <v>3840000</v>
          </cell>
          <cell r="G7" t="str">
            <v>Public</v>
          </cell>
        </row>
        <row r="8">
          <cell r="F8">
            <v>2936000</v>
          </cell>
        </row>
        <row r="9">
          <cell r="G9">
            <v>-0.23541666666666666</v>
          </cell>
        </row>
        <row r="11">
          <cell r="F11" t="str">
            <v>GOOD</v>
          </cell>
        </row>
        <row r="12">
          <cell r="F12">
            <v>4681438.8181818184</v>
          </cell>
          <cell r="H12">
            <v>11</v>
          </cell>
        </row>
      </sheetData>
      <sheetData sheetId="14">
        <row r="4">
          <cell r="F4" t="str">
            <v>HT-924.110A</v>
          </cell>
          <cell r="J4" t="str">
            <v>Ed Minall</v>
          </cell>
        </row>
        <row r="5">
          <cell r="F5" t="str">
            <v>HT Admin Bldg - Second Means of Egress</v>
          </cell>
        </row>
        <row r="6">
          <cell r="F6">
            <v>43720</v>
          </cell>
        </row>
        <row r="7">
          <cell r="F7">
            <v>1360000</v>
          </cell>
          <cell r="G7" t="str">
            <v>SBE</v>
          </cell>
        </row>
        <row r="8">
          <cell r="F8">
            <v>1843700</v>
          </cell>
        </row>
        <row r="9">
          <cell r="G9">
            <v>0.35566176470588234</v>
          </cell>
        </row>
        <row r="11">
          <cell r="F11" t="str">
            <v>FAIL</v>
          </cell>
        </row>
        <row r="12">
          <cell r="F12">
            <v>2763542</v>
          </cell>
          <cell r="H12">
            <v>5</v>
          </cell>
        </row>
      </sheetData>
      <sheetData sheetId="15">
        <row r="4">
          <cell r="F4" t="str">
            <v>JFK-1078</v>
          </cell>
          <cell r="J4" t="str">
            <v>Steven Schwan</v>
          </cell>
        </row>
        <row r="5">
          <cell r="F5" t="str">
            <v>Landside Asphalt Repairs via Work Order</v>
          </cell>
        </row>
        <row r="6">
          <cell r="F6">
            <v>43713</v>
          </cell>
        </row>
        <row r="7">
          <cell r="F7">
            <v>2030000</v>
          </cell>
          <cell r="G7" t="str">
            <v>SBE</v>
          </cell>
        </row>
        <row r="8">
          <cell r="F8">
            <v>1887810</v>
          </cell>
        </row>
        <row r="9">
          <cell r="G9">
            <v>-7.0044334975369452E-2</v>
          </cell>
        </row>
        <row r="11">
          <cell r="F11" t="str">
            <v>GOOD</v>
          </cell>
        </row>
        <row r="12">
          <cell r="F12">
            <v>2554425</v>
          </cell>
          <cell r="H12">
            <v>4</v>
          </cell>
        </row>
      </sheetData>
      <sheetData sheetId="16">
        <row r="4">
          <cell r="F4" t="str">
            <v>MF-234.217</v>
          </cell>
          <cell r="J4" t="str">
            <v>Nathan Demaisip</v>
          </cell>
        </row>
        <row r="5">
          <cell r="F5" t="str">
            <v>HT &amp; LT - Ventilation Buildings CCTV Cameras</v>
          </cell>
        </row>
        <row r="6">
          <cell r="F6">
            <v>43712</v>
          </cell>
        </row>
        <row r="7">
          <cell r="F7">
            <v>1300000</v>
          </cell>
          <cell r="G7" t="str">
            <v>Public</v>
          </cell>
        </row>
        <row r="8">
          <cell r="F8">
            <v>919000</v>
          </cell>
        </row>
        <row r="9">
          <cell r="G9">
            <v>-0.29307692307692307</v>
          </cell>
        </row>
        <row r="11">
          <cell r="F11" t="str">
            <v>GOOD</v>
          </cell>
        </row>
        <row r="12">
          <cell r="F12">
            <v>1639305.4375</v>
          </cell>
          <cell r="H12">
            <v>16</v>
          </cell>
        </row>
      </sheetData>
      <sheetData sheetId="17">
        <row r="4">
          <cell r="F4" t="str">
            <v>PJ-664.537</v>
          </cell>
          <cell r="J4" t="str">
            <v>Steven Schwan</v>
          </cell>
        </row>
        <row r="5">
          <cell r="F5" t="str">
            <v>Upgrade Electrical Infrastructure - Service Drops for 13.2kV Loop</v>
          </cell>
        </row>
        <row r="6">
          <cell r="F6">
            <v>43704</v>
          </cell>
        </row>
        <row r="7">
          <cell r="F7">
            <v>1260000</v>
          </cell>
          <cell r="G7" t="str">
            <v>SBE</v>
          </cell>
        </row>
        <row r="8">
          <cell r="F8">
            <v>1201422</v>
          </cell>
        </row>
        <row r="9">
          <cell r="G9">
            <v>-4.6490476190476193E-2</v>
          </cell>
        </row>
        <row r="11">
          <cell r="F11" t="str">
            <v>GOOD</v>
          </cell>
        </row>
        <row r="12">
          <cell r="F12">
            <v>2091721.1666666667</v>
          </cell>
          <cell r="H12">
            <v>6</v>
          </cell>
        </row>
      </sheetData>
      <sheetData sheetId="18">
        <row r="4">
          <cell r="F4" t="str">
            <v>EWR-154.224A</v>
          </cell>
          <cell r="J4" t="str">
            <v>Nathan Demaisip</v>
          </cell>
        </row>
        <row r="5">
          <cell r="F5" t="str">
            <v>Terminal B Exterior Wall Glass Upgrade</v>
          </cell>
        </row>
        <row r="6">
          <cell r="F6">
            <v>43700</v>
          </cell>
        </row>
        <row r="7">
          <cell r="F7">
            <v>55300000</v>
          </cell>
        </row>
        <row r="8">
          <cell r="F8">
            <v>43999000</v>
          </cell>
        </row>
        <row r="9">
          <cell r="G9">
            <v>-0.20435804701627486</v>
          </cell>
        </row>
        <row r="11">
          <cell r="F11" t="str">
            <v>GOOD</v>
          </cell>
        </row>
        <row r="12">
          <cell r="F12">
            <v>50531448</v>
          </cell>
          <cell r="H12">
            <v>5</v>
          </cell>
        </row>
      </sheetData>
      <sheetData sheetId="19">
        <row r="4">
          <cell r="F4" t="str">
            <v>GWB-244.112</v>
          </cell>
          <cell r="J4" t="str">
            <v>Boris Lenderman</v>
          </cell>
        </row>
        <row r="5">
          <cell r="F5" t="str">
            <v>Lower Level Steel, Paint and Traveller</v>
          </cell>
        </row>
        <row r="6">
          <cell r="F6">
            <v>43699</v>
          </cell>
        </row>
        <row r="7">
          <cell r="F7">
            <v>194071979</v>
          </cell>
          <cell r="G7" t="str">
            <v>Public</v>
          </cell>
        </row>
        <row r="8">
          <cell r="F8">
            <v>171330900</v>
          </cell>
        </row>
        <row r="9">
          <cell r="G9">
            <v>-0.11717858042762577</v>
          </cell>
        </row>
        <row r="11">
          <cell r="F11" t="str">
            <v>GOOD</v>
          </cell>
        </row>
        <row r="12">
          <cell r="F12">
            <v>182690985.33333334</v>
          </cell>
          <cell r="H12">
            <v>6</v>
          </cell>
        </row>
      </sheetData>
      <sheetData sheetId="20">
        <row r="4">
          <cell r="F4" t="str">
            <v>LGA-984.315</v>
          </cell>
          <cell r="J4" t="str">
            <v>Joe Lucin</v>
          </cell>
        </row>
        <row r="5">
          <cell r="F5" t="str">
            <v>Landside Paving via Classified Work Order</v>
          </cell>
        </row>
        <row r="6">
          <cell r="F6">
            <v>43699</v>
          </cell>
        </row>
        <row r="7">
          <cell r="F7">
            <v>1980000</v>
          </cell>
          <cell r="G7" t="str">
            <v>Public</v>
          </cell>
        </row>
        <row r="8">
          <cell r="F8">
            <v>1993000</v>
          </cell>
        </row>
        <row r="9">
          <cell r="G9">
            <v>6.5656565656565654E-3</v>
          </cell>
        </row>
        <row r="11">
          <cell r="F11" t="str">
            <v>GOOD</v>
          </cell>
        </row>
        <row r="12">
          <cell r="F12">
            <v>3089812.5</v>
          </cell>
          <cell r="H12">
            <v>4</v>
          </cell>
        </row>
      </sheetData>
      <sheetData sheetId="21">
        <row r="4">
          <cell r="F4" t="str">
            <v>PAT-784.166</v>
          </cell>
          <cell r="J4" t="str">
            <v>Nathan Demaisip</v>
          </cell>
        </row>
        <row r="5">
          <cell r="F5" t="str">
            <v>Tracks G &amp; H Permanent Flood Protection</v>
          </cell>
        </row>
        <row r="6">
          <cell r="F6">
            <v>43690</v>
          </cell>
        </row>
        <row r="7">
          <cell r="F7">
            <v>21500000</v>
          </cell>
          <cell r="G7" t="str">
            <v>Public</v>
          </cell>
        </row>
        <row r="8">
          <cell r="F8">
            <v>23111450</v>
          </cell>
        </row>
        <row r="9">
          <cell r="G9">
            <v>7.4951162790697676E-2</v>
          </cell>
        </row>
        <row r="11">
          <cell r="F11" t="str">
            <v>GOOD</v>
          </cell>
        </row>
        <row r="12">
          <cell r="F12">
            <v>29457812.428571429</v>
          </cell>
          <cell r="H12">
            <v>7</v>
          </cell>
        </row>
      </sheetData>
      <sheetData sheetId="22">
        <row r="4">
          <cell r="F4" t="str">
            <v>HT-924.152A</v>
          </cell>
          <cell r="J4" t="str">
            <v>Tun Tun Lin</v>
          </cell>
        </row>
        <row r="5">
          <cell r="F5" t="str">
            <v>Maintenance Pavement Repairs via Work Order</v>
          </cell>
        </row>
        <row r="6">
          <cell r="F6">
            <v>43685</v>
          </cell>
        </row>
        <row r="7">
          <cell r="F7">
            <v>1755000</v>
          </cell>
          <cell r="G7" t="str">
            <v>PQL</v>
          </cell>
        </row>
        <row r="8">
          <cell r="F8">
            <v>1312300</v>
          </cell>
        </row>
        <row r="9">
          <cell r="G9">
            <v>-0.25225071225071227</v>
          </cell>
        </row>
        <row r="11">
          <cell r="F11" t="str">
            <v>GOOD</v>
          </cell>
        </row>
        <row r="12">
          <cell r="F12">
            <v>2001831.7142857143</v>
          </cell>
          <cell r="H12">
            <v>7</v>
          </cell>
        </row>
      </sheetData>
      <sheetData sheetId="23">
        <row r="4">
          <cell r="F4" t="str">
            <v>HT-224.130</v>
          </cell>
          <cell r="J4" t="str">
            <v>Ed Minall</v>
          </cell>
        </row>
        <row r="5">
          <cell r="F5" t="str">
            <v>Latent Salt Damage Repairs and Mitigation</v>
          </cell>
        </row>
        <row r="6">
          <cell r="F6">
            <v>43669</v>
          </cell>
        </row>
        <row r="7">
          <cell r="F7">
            <v>249010000</v>
          </cell>
          <cell r="G7" t="str">
            <v>Public</v>
          </cell>
        </row>
        <row r="8">
          <cell r="F8">
            <v>135022488</v>
          </cell>
        </row>
        <row r="9">
          <cell r="G9">
            <v>-0.45776278864302639</v>
          </cell>
        </row>
        <row r="11">
          <cell r="F11" t="str">
            <v>FAIL</v>
          </cell>
        </row>
        <row r="12">
          <cell r="F12">
            <v>164986247.40000001</v>
          </cell>
          <cell r="H12">
            <v>5</v>
          </cell>
        </row>
      </sheetData>
      <sheetData sheetId="24">
        <row r="4">
          <cell r="F4" t="str">
            <v>PJ-664.532</v>
          </cell>
          <cell r="J4" t="str">
            <v>Tun Tun Lin</v>
          </cell>
        </row>
        <row r="5">
          <cell r="F5" t="str">
            <v>Construct Second Lead Track</v>
          </cell>
        </row>
        <row r="6">
          <cell r="F6">
            <v>43664</v>
          </cell>
        </row>
        <row r="7">
          <cell r="F7">
            <v>5660000</v>
          </cell>
          <cell r="G7" t="str">
            <v>Public</v>
          </cell>
        </row>
        <row r="8">
          <cell r="F8">
            <v>3930000</v>
          </cell>
        </row>
        <row r="9">
          <cell r="G9">
            <v>-0.30565371024734983</v>
          </cell>
        </row>
        <row r="11">
          <cell r="F11" t="str">
            <v>GOOD</v>
          </cell>
        </row>
        <row r="12">
          <cell r="F12">
            <v>5605196.25</v>
          </cell>
          <cell r="H12">
            <v>4</v>
          </cell>
        </row>
      </sheetData>
      <sheetData sheetId="25">
        <row r="4">
          <cell r="F4" t="str">
            <v>HT-224.141</v>
          </cell>
          <cell r="J4" t="str">
            <v>Tun Tun Lin</v>
          </cell>
        </row>
        <row r="5">
          <cell r="F5" t="str">
            <v>Roof Replacement at NJ Service Garage</v>
          </cell>
        </row>
        <row r="6">
          <cell r="F6">
            <v>43662</v>
          </cell>
        </row>
        <row r="7">
          <cell r="F7">
            <v>2060000</v>
          </cell>
          <cell r="G7" t="str">
            <v>SBE</v>
          </cell>
        </row>
        <row r="8">
          <cell r="F8">
            <v>2899873</v>
          </cell>
        </row>
        <row r="9">
          <cell r="G9">
            <v>0.40770533980582524</v>
          </cell>
        </row>
        <row r="11">
          <cell r="F11" t="str">
            <v>FAIL</v>
          </cell>
        </row>
        <row r="12">
          <cell r="F12">
            <v>4043908.25</v>
          </cell>
          <cell r="H12">
            <v>4</v>
          </cell>
        </row>
      </sheetData>
      <sheetData sheetId="26">
        <row r="4">
          <cell r="F4" t="str">
            <v>HT-944.004</v>
          </cell>
        </row>
        <row r="5">
          <cell r="F5" t="str">
            <v>Repair of Collapsed Drain Pipe at NY Land Vent Bldg</v>
          </cell>
        </row>
        <row r="6">
          <cell r="F6">
            <v>43655</v>
          </cell>
        </row>
        <row r="7">
          <cell r="F7">
            <v>400000</v>
          </cell>
          <cell r="G7" t="str">
            <v>SBE</v>
          </cell>
        </row>
        <row r="8">
          <cell r="F8">
            <v>396784</v>
          </cell>
        </row>
        <row r="9">
          <cell r="G9">
            <v>-8.0400000000000003E-3</v>
          </cell>
        </row>
        <row r="11">
          <cell r="F11" t="str">
            <v>GOOD</v>
          </cell>
        </row>
        <row r="12">
          <cell r="F12">
            <v>586062</v>
          </cell>
          <cell r="H12">
            <v>6</v>
          </cell>
        </row>
      </sheetData>
      <sheetData sheetId="27">
        <row r="4">
          <cell r="F4" t="str">
            <v>PN-654.072</v>
          </cell>
          <cell r="J4" t="str">
            <v>Ed Minall</v>
          </cell>
        </row>
        <row r="5">
          <cell r="F5" t="str">
            <v>Corbin St. &amp; Reconstruction of Berth 3 Culvert</v>
          </cell>
        </row>
        <row r="6">
          <cell r="F6">
            <v>43641</v>
          </cell>
        </row>
        <row r="7">
          <cell r="F7">
            <v>5280000</v>
          </cell>
          <cell r="G7" t="str">
            <v>Public</v>
          </cell>
        </row>
        <row r="8">
          <cell r="F8">
            <v>5097757</v>
          </cell>
        </row>
        <row r="9">
          <cell r="G9">
            <v>-3.4515719696969697E-2</v>
          </cell>
        </row>
        <row r="11">
          <cell r="F11" t="str">
            <v>GOOD</v>
          </cell>
        </row>
        <row r="12">
          <cell r="F12">
            <v>7104621.7857142854</v>
          </cell>
          <cell r="H12">
            <v>14</v>
          </cell>
        </row>
      </sheetData>
      <sheetData sheetId="28">
        <row r="4">
          <cell r="F4" t="str">
            <v>LT-234.181</v>
          </cell>
          <cell r="J4" t="str">
            <v>Steven Schwan</v>
          </cell>
        </row>
        <row r="5">
          <cell r="F5" t="str">
            <v>Admin Bldg HVAC Rehab Phase 2</v>
          </cell>
        </row>
        <row r="6">
          <cell r="F6">
            <v>43628</v>
          </cell>
        </row>
        <row r="7">
          <cell r="F7">
            <v>3250000</v>
          </cell>
          <cell r="G7" t="str">
            <v>Public</v>
          </cell>
        </row>
        <row r="8">
          <cell r="F8">
            <v>3845000</v>
          </cell>
        </row>
        <row r="9">
          <cell r="G9">
            <v>0.18307692307692308</v>
          </cell>
        </row>
        <row r="11">
          <cell r="F11" t="str">
            <v>FAIL</v>
          </cell>
        </row>
        <row r="12">
          <cell r="F12">
            <v>5595333.333333333</v>
          </cell>
          <cell r="H12">
            <v>6</v>
          </cell>
        </row>
      </sheetData>
      <sheetData sheetId="29">
        <row r="4">
          <cell r="F4" t="str">
            <v>HT-224.134</v>
          </cell>
          <cell r="J4" t="str">
            <v>Steven Schwan</v>
          </cell>
        </row>
        <row r="5">
          <cell r="F5" t="str">
            <v>Flood Protection for Ventilation Buildings</v>
          </cell>
        </row>
        <row r="6">
          <cell r="F6">
            <v>43622</v>
          </cell>
        </row>
        <row r="7">
          <cell r="F7">
            <v>2070000</v>
          </cell>
          <cell r="G7" t="str">
            <v>Public</v>
          </cell>
        </row>
        <row r="8">
          <cell r="F8">
            <v>2112649</v>
          </cell>
        </row>
        <row r="9">
          <cell r="G9">
            <v>2.0603381642512079E-2</v>
          </cell>
        </row>
        <row r="11">
          <cell r="F11" t="str">
            <v>GOOD</v>
          </cell>
        </row>
        <row r="12">
          <cell r="F12">
            <v>3084176.5555555555</v>
          </cell>
          <cell r="H12">
            <v>9</v>
          </cell>
        </row>
      </sheetData>
      <sheetData sheetId="30">
        <row r="4">
          <cell r="F4" t="str">
            <v>LGA-124.266</v>
          </cell>
          <cell r="J4" t="str">
            <v>Joe Lucin</v>
          </cell>
        </row>
        <row r="5">
          <cell r="F5" t="str">
            <v>Repl Taxiway A between K to E</v>
          </cell>
        </row>
        <row r="6">
          <cell r="F6">
            <v>43621</v>
          </cell>
        </row>
        <row r="7">
          <cell r="F7">
            <v>8360000</v>
          </cell>
          <cell r="G7" t="str">
            <v>Public</v>
          </cell>
        </row>
        <row r="8">
          <cell r="F8">
            <v>8947585</v>
          </cell>
        </row>
        <row r="9">
          <cell r="G9">
            <v>7.0285287081339715E-2</v>
          </cell>
        </row>
        <row r="11">
          <cell r="F11" t="str">
            <v>GOOD</v>
          </cell>
        </row>
        <row r="12">
          <cell r="F12">
            <v>10801931</v>
          </cell>
          <cell r="H12">
            <v>3</v>
          </cell>
        </row>
      </sheetData>
      <sheetData sheetId="31">
        <row r="4">
          <cell r="F4" t="str">
            <v>PAT-784.165</v>
          </cell>
          <cell r="J4" t="str">
            <v>Nathan Demaisip</v>
          </cell>
        </row>
        <row r="5">
          <cell r="F5" t="str">
            <v>HCMF Permanent Flood Protection</v>
          </cell>
        </row>
        <row r="6">
          <cell r="F6">
            <v>43593</v>
          </cell>
        </row>
        <row r="7">
          <cell r="F7">
            <v>18800000</v>
          </cell>
          <cell r="G7" t="str">
            <v>Public</v>
          </cell>
        </row>
        <row r="8">
          <cell r="F8">
            <v>14551682</v>
          </cell>
        </row>
        <row r="9">
          <cell r="G9">
            <v>-0.22597436170212765</v>
          </cell>
        </row>
        <row r="11">
          <cell r="F11" t="str">
            <v>GOOD</v>
          </cell>
        </row>
        <row r="12">
          <cell r="F12">
            <v>17337811.181818184</v>
          </cell>
          <cell r="H12">
            <v>11</v>
          </cell>
        </row>
      </sheetData>
      <sheetData sheetId="32">
        <row r="4">
          <cell r="F4" t="str">
            <v>PAT-774.216</v>
          </cell>
          <cell r="J4" t="str">
            <v>Nathan Demaisip</v>
          </cell>
        </row>
        <row r="5">
          <cell r="F5" t="str">
            <v>Replacement of Substation 8</v>
          </cell>
        </row>
        <row r="6">
          <cell r="F6">
            <v>43587</v>
          </cell>
        </row>
        <row r="7">
          <cell r="F7">
            <v>38200000</v>
          </cell>
          <cell r="G7" t="str">
            <v>PQL</v>
          </cell>
        </row>
        <row r="8">
          <cell r="F8">
            <v>40811000</v>
          </cell>
        </row>
        <row r="9">
          <cell r="G9">
            <v>6.8350785340314135E-2</v>
          </cell>
        </row>
        <row r="11">
          <cell r="F11" t="str">
            <v>GOOD</v>
          </cell>
        </row>
        <row r="12">
          <cell r="F12">
            <v>42801714</v>
          </cell>
          <cell r="H12">
            <v>5</v>
          </cell>
        </row>
      </sheetData>
      <sheetData sheetId="33">
        <row r="4">
          <cell r="F4" t="str">
            <v>PAT-774.217</v>
          </cell>
          <cell r="J4" t="str">
            <v>Nathan Demaisip</v>
          </cell>
        </row>
        <row r="5">
          <cell r="F5" t="str">
            <v>Replacement of Substation 14</v>
          </cell>
        </row>
        <row r="6">
          <cell r="F6">
            <v>43586</v>
          </cell>
        </row>
        <row r="7">
          <cell r="F7">
            <v>44840000</v>
          </cell>
          <cell r="G7" t="str">
            <v>PQL</v>
          </cell>
        </row>
        <row r="8">
          <cell r="F8">
            <v>48311245</v>
          </cell>
        </row>
        <row r="9">
          <cell r="G9">
            <v>7.741402765388046E-2</v>
          </cell>
        </row>
        <row r="11">
          <cell r="F11" t="str">
            <v>GOOD</v>
          </cell>
        </row>
        <row r="12">
          <cell r="F12">
            <v>57681258.285714284</v>
          </cell>
          <cell r="H12">
            <v>7</v>
          </cell>
        </row>
      </sheetData>
      <sheetData sheetId="34">
        <row r="4">
          <cell r="F4" t="str">
            <v>JFK-154.020</v>
          </cell>
          <cell r="J4" t="str">
            <v>Steven Schwan</v>
          </cell>
        </row>
        <row r="5">
          <cell r="F5" t="str">
            <v>Cut &amp; Cover Tunnel Power Distribution Vault &amp; Pump Station Repairs</v>
          </cell>
        </row>
        <row r="6">
          <cell r="F6">
            <v>43585</v>
          </cell>
        </row>
        <row r="7">
          <cell r="F7">
            <v>6950000</v>
          </cell>
          <cell r="G7" t="str">
            <v>Public</v>
          </cell>
        </row>
        <row r="8">
          <cell r="F8">
            <v>8720200</v>
          </cell>
        </row>
        <row r="9">
          <cell r="G9">
            <v>0.25470503597122301</v>
          </cell>
        </row>
        <row r="11">
          <cell r="F11" t="str">
            <v>FAIL</v>
          </cell>
        </row>
        <row r="12">
          <cell r="F12">
            <v>9982779.833333334</v>
          </cell>
          <cell r="H12">
            <v>6</v>
          </cell>
        </row>
      </sheetData>
      <sheetData sheetId="35">
        <row r="4">
          <cell r="F4" t="str">
            <v>LT-535</v>
          </cell>
          <cell r="J4" t="str">
            <v>Joe Lucin</v>
          </cell>
        </row>
        <row r="5">
          <cell r="F5" t="str">
            <v>Rock Slope Priority Repairs for Slope A</v>
          </cell>
        </row>
        <row r="6">
          <cell r="F6">
            <v>43571</v>
          </cell>
        </row>
        <row r="7">
          <cell r="F7">
            <v>1200000</v>
          </cell>
          <cell r="G7" t="str">
            <v>Public</v>
          </cell>
        </row>
        <row r="8">
          <cell r="F8">
            <v>1738750</v>
          </cell>
        </row>
        <row r="9">
          <cell r="G9">
            <v>0.44895833333333335</v>
          </cell>
        </row>
        <row r="11">
          <cell r="F11" t="str">
            <v>FAIL</v>
          </cell>
        </row>
        <row r="12">
          <cell r="F12">
            <v>2084917.5</v>
          </cell>
          <cell r="H12">
            <v>4</v>
          </cell>
        </row>
      </sheetData>
      <sheetData sheetId="36">
        <row r="4">
          <cell r="F4" t="str">
            <v>LGA-124.248</v>
          </cell>
          <cell r="J4" t="str">
            <v>Joe Lucin</v>
          </cell>
        </row>
        <row r="5">
          <cell r="F5" t="str">
            <v>Pugsley Creek Wetland Mitigation</v>
          </cell>
        </row>
        <row r="6">
          <cell r="F6">
            <v>43571</v>
          </cell>
        </row>
        <row r="7">
          <cell r="F7">
            <v>9330000</v>
          </cell>
          <cell r="G7" t="str">
            <v>Public</v>
          </cell>
        </row>
        <row r="8">
          <cell r="F8">
            <v>7407376</v>
          </cell>
        </row>
        <row r="9">
          <cell r="G9">
            <v>-0.2060690246516613</v>
          </cell>
        </row>
        <row r="11">
          <cell r="F11" t="str">
            <v>GOOD</v>
          </cell>
        </row>
        <row r="12">
          <cell r="F12">
            <v>9367661.4285714291</v>
          </cell>
          <cell r="H12">
            <v>7</v>
          </cell>
        </row>
      </sheetData>
      <sheetData sheetId="37">
        <row r="4">
          <cell r="F4" t="str">
            <v>PAT-084.064</v>
          </cell>
          <cell r="J4" t="str">
            <v>Nathan Demaisip</v>
          </cell>
        </row>
        <row r="5">
          <cell r="F5" t="str">
            <v>C-Yard CCTV</v>
          </cell>
        </row>
        <row r="6">
          <cell r="F6">
            <v>43567</v>
          </cell>
        </row>
        <row r="7">
          <cell r="F7">
            <v>1216000</v>
          </cell>
          <cell r="G7" t="str">
            <v>SBE</v>
          </cell>
        </row>
        <row r="8">
          <cell r="F8">
            <v>1300529</v>
          </cell>
        </row>
        <row r="9">
          <cell r="G9">
            <v>6.9513980263157901E-2</v>
          </cell>
        </row>
        <row r="11">
          <cell r="F11" t="str">
            <v>GOOD</v>
          </cell>
        </row>
        <row r="12">
          <cell r="F12">
            <v>2569805</v>
          </cell>
          <cell r="H12">
            <v>4</v>
          </cell>
        </row>
      </sheetData>
      <sheetData sheetId="38">
        <row r="4">
          <cell r="F4" t="str">
            <v>PAT-774.179</v>
          </cell>
          <cell r="J4" t="str">
            <v>Nathan Demaisip</v>
          </cell>
        </row>
        <row r="5">
          <cell r="F5" t="str">
            <v>HCMF Sewage Ejection Pit Rehabilitation</v>
          </cell>
        </row>
        <row r="6">
          <cell r="F6">
            <v>43565</v>
          </cell>
        </row>
        <row r="7">
          <cell r="F7">
            <v>1090000</v>
          </cell>
          <cell r="G7" t="str">
            <v>Public</v>
          </cell>
        </row>
        <row r="8">
          <cell r="F8">
            <v>1142000</v>
          </cell>
        </row>
        <row r="9">
          <cell r="G9">
            <v>4.7706422018348627E-2</v>
          </cell>
        </row>
        <row r="11">
          <cell r="F11" t="str">
            <v>GOOD</v>
          </cell>
        </row>
        <row r="12">
          <cell r="F12">
            <v>1292823.3333333333</v>
          </cell>
          <cell r="H12">
            <v>3</v>
          </cell>
        </row>
      </sheetData>
      <sheetData sheetId="39">
        <row r="4">
          <cell r="F4" t="str">
            <v>GWB-924.137A</v>
          </cell>
          <cell r="J4" t="str">
            <v>Boris Lenderman</v>
          </cell>
        </row>
        <row r="5">
          <cell r="F5" t="str">
            <v>NJ Admin Bldg Sprinkler System Rehabilitation</v>
          </cell>
        </row>
        <row r="6">
          <cell r="F6">
            <v>43545</v>
          </cell>
        </row>
        <row r="7">
          <cell r="F7">
            <v>1151000</v>
          </cell>
          <cell r="G7" t="str">
            <v>SBE</v>
          </cell>
        </row>
        <row r="8">
          <cell r="F8">
            <v>1762891</v>
          </cell>
        </row>
        <row r="9">
          <cell r="G9">
            <v>0.53161685490877497</v>
          </cell>
        </row>
        <row r="11">
          <cell r="F11" t="str">
            <v>FAIL</v>
          </cell>
        </row>
        <row r="12">
          <cell r="F12">
            <v>2446945.25</v>
          </cell>
          <cell r="H12">
            <v>4</v>
          </cell>
        </row>
      </sheetData>
      <sheetData sheetId="40">
        <row r="4">
          <cell r="F4" t="str">
            <v>JFK-184.676</v>
          </cell>
          <cell r="J4" t="str">
            <v>Nathan Demaisip</v>
          </cell>
        </row>
        <row r="5">
          <cell r="F5" t="str">
            <v>Building 111 Interim Unified Operations Center</v>
          </cell>
        </row>
        <row r="6">
          <cell r="F6">
            <v>43543</v>
          </cell>
        </row>
        <row r="7">
          <cell r="F7">
            <v>2390000</v>
          </cell>
          <cell r="G7" t="str">
            <v>Public</v>
          </cell>
        </row>
        <row r="8">
          <cell r="F8">
            <v>2374684</v>
          </cell>
        </row>
        <row r="9">
          <cell r="G9">
            <v>-6.4083682008368205E-3</v>
          </cell>
        </row>
        <row r="11">
          <cell r="F11" t="str">
            <v>GOOD</v>
          </cell>
        </row>
        <row r="12">
          <cell r="F12">
            <v>3202726.8</v>
          </cell>
          <cell r="H12">
            <v>5</v>
          </cell>
        </row>
      </sheetData>
      <sheetData sheetId="41">
        <row r="4">
          <cell r="F4" t="str">
            <v>LGA-124.256</v>
          </cell>
          <cell r="J4" t="str">
            <v>Joe Lucin</v>
          </cell>
        </row>
        <row r="5">
          <cell r="F5" t="str">
            <v>Rehab of Fuel Farm Substation</v>
          </cell>
        </row>
        <row r="6">
          <cell r="F6">
            <v>43531</v>
          </cell>
        </row>
        <row r="7">
          <cell r="F7">
            <v>2460000</v>
          </cell>
          <cell r="G7" t="str">
            <v>SBE</v>
          </cell>
        </row>
        <row r="8">
          <cell r="F8">
            <v>2542676</v>
          </cell>
        </row>
        <row r="9">
          <cell r="G9">
            <v>3.3608130081300813E-2</v>
          </cell>
        </row>
        <row r="11">
          <cell r="F11" t="str">
            <v>GOOD</v>
          </cell>
        </row>
        <row r="12">
          <cell r="F12">
            <v>2777662.25</v>
          </cell>
          <cell r="H12">
            <v>4</v>
          </cell>
        </row>
      </sheetData>
      <sheetData sheetId="42">
        <row r="4">
          <cell r="F4" t="str">
            <v>JFK-184.043</v>
          </cell>
          <cell r="J4" t="str">
            <v>John Alen</v>
          </cell>
        </row>
        <row r="5">
          <cell r="F5" t="str">
            <v>Taxiways CA and CB Paving &amp; Enhancements</v>
          </cell>
        </row>
        <row r="6">
          <cell r="F6">
            <v>43529</v>
          </cell>
        </row>
        <row r="7">
          <cell r="F7">
            <v>42125550</v>
          </cell>
          <cell r="G7" t="str">
            <v>Public</v>
          </cell>
        </row>
        <row r="8">
          <cell r="F8">
            <v>34053550</v>
          </cell>
        </row>
        <row r="9">
          <cell r="G9">
            <v>-0.19161767620838185</v>
          </cell>
        </row>
        <row r="11">
          <cell r="F11" t="str">
            <v>FAIL</v>
          </cell>
        </row>
        <row r="12">
          <cell r="F12">
            <v>35159386.5</v>
          </cell>
          <cell r="H12">
            <v>2</v>
          </cell>
        </row>
      </sheetData>
      <sheetData sheetId="43">
        <row r="4">
          <cell r="F4" t="str">
            <v>PN-654.566</v>
          </cell>
          <cell r="J4" t="str">
            <v>Ed Minall</v>
          </cell>
        </row>
        <row r="5">
          <cell r="F5" t="str">
            <v>Rehab of Berth 25 and East End Bulkhead Extension (Grouting)</v>
          </cell>
        </row>
        <row r="6">
          <cell r="F6">
            <v>43517</v>
          </cell>
        </row>
        <row r="7">
          <cell r="F7">
            <v>4450000</v>
          </cell>
          <cell r="G7" t="str">
            <v>Public</v>
          </cell>
        </row>
        <row r="8">
          <cell r="F8">
            <v>5282906</v>
          </cell>
        </row>
        <row r="9">
          <cell r="G9">
            <v>0.18716988764044945</v>
          </cell>
        </row>
        <row r="11">
          <cell r="F11" t="str">
            <v>FAIL</v>
          </cell>
        </row>
        <row r="12">
          <cell r="F12">
            <v>7461118.4285714282</v>
          </cell>
          <cell r="H12">
            <v>7</v>
          </cell>
        </row>
      </sheetData>
      <sheetData sheetId="44">
        <row r="4">
          <cell r="F4" t="str">
            <v>GWB-984.205</v>
          </cell>
          <cell r="J4" t="str">
            <v>Boris Lenderman</v>
          </cell>
        </row>
        <row r="5">
          <cell r="F5" t="str">
            <v>GWB - Maintenance Pavement Repairs via Work Order</v>
          </cell>
        </row>
        <row r="6">
          <cell r="F6">
            <v>43516</v>
          </cell>
        </row>
        <row r="7">
          <cell r="F7">
            <v>1790000</v>
          </cell>
          <cell r="G7" t="str">
            <v>PQL</v>
          </cell>
        </row>
        <row r="8">
          <cell r="F8">
            <v>1443785</v>
          </cell>
        </row>
        <row r="9">
          <cell r="G9">
            <v>-0.19341620111731844</v>
          </cell>
        </row>
        <row r="11">
          <cell r="F11" t="str">
            <v>GOOD</v>
          </cell>
        </row>
        <row r="12">
          <cell r="F12">
            <v>3495752.1428571427</v>
          </cell>
          <cell r="H12">
            <v>7</v>
          </cell>
        </row>
      </sheetData>
      <sheetData sheetId="45">
        <row r="4">
          <cell r="F4" t="str">
            <v>AK-196A</v>
          </cell>
          <cell r="J4" t="str">
            <v>Tun Tun Lin</v>
          </cell>
        </row>
        <row r="5">
          <cell r="F5" t="str">
            <v>SI Bridges - Maintenance Pavement Repairs via Work Order</v>
          </cell>
        </row>
        <row r="6">
          <cell r="F6">
            <v>43516</v>
          </cell>
        </row>
        <row r="7">
          <cell r="F7">
            <v>1880000</v>
          </cell>
          <cell r="G7" t="str">
            <v>PQL</v>
          </cell>
        </row>
        <row r="8">
          <cell r="F8">
            <v>1101828</v>
          </cell>
        </row>
        <row r="9">
          <cell r="G9">
            <v>-0.41392127659574468</v>
          </cell>
        </row>
        <row r="11">
          <cell r="F11" t="str">
            <v>GOOD</v>
          </cell>
        </row>
        <row r="12">
          <cell r="F12">
            <v>3114163.5</v>
          </cell>
          <cell r="H12">
            <v>6</v>
          </cell>
        </row>
      </sheetData>
      <sheetData sheetId="46">
        <row r="4">
          <cell r="F4" t="str">
            <v>GWB-934.046</v>
          </cell>
          <cell r="J4" t="str">
            <v>Joe Lucin</v>
          </cell>
        </row>
        <row r="5">
          <cell r="F5" t="str">
            <v>Flag Hoist System Upgrade</v>
          </cell>
        </row>
        <row r="6">
          <cell r="F6">
            <v>43503</v>
          </cell>
        </row>
        <row r="7">
          <cell r="F7">
            <v>1130000</v>
          </cell>
          <cell r="G7" t="str">
            <v>SBE</v>
          </cell>
        </row>
        <row r="8">
          <cell r="F8">
            <v>1686000</v>
          </cell>
        </row>
        <row r="9">
          <cell r="G9">
            <v>0.49203539823008852</v>
          </cell>
        </row>
        <row r="11">
          <cell r="F11" t="str">
            <v>FAIL</v>
          </cell>
        </row>
        <row r="12">
          <cell r="F12">
            <v>1933500</v>
          </cell>
          <cell r="H12">
            <v>2</v>
          </cell>
        </row>
      </sheetData>
      <sheetData sheetId="47">
        <row r="4">
          <cell r="F4" t="str">
            <v>LGA-124.270</v>
          </cell>
          <cell r="J4" t="str">
            <v>Joe Lucin</v>
          </cell>
        </row>
        <row r="5">
          <cell r="F5" t="str">
            <v>Replace West Field Lighting Vault Emergency Generator</v>
          </cell>
        </row>
        <row r="6">
          <cell r="F6">
            <v>43503</v>
          </cell>
        </row>
        <row r="7">
          <cell r="F7">
            <v>684000</v>
          </cell>
          <cell r="G7" t="str">
            <v>SBE</v>
          </cell>
        </row>
        <row r="8">
          <cell r="F8">
            <v>615000</v>
          </cell>
        </row>
        <row r="9">
          <cell r="G9">
            <v>-0.10087719298245613</v>
          </cell>
        </row>
        <row r="11">
          <cell r="F11" t="str">
            <v>GOOD</v>
          </cell>
        </row>
        <row r="12">
          <cell r="F12">
            <v>924493.4</v>
          </cell>
          <cell r="H12">
            <v>5</v>
          </cell>
        </row>
      </sheetData>
      <sheetData sheetId="48">
        <row r="4">
          <cell r="F4" t="str">
            <v>MFP-994.679</v>
          </cell>
          <cell r="J4" t="str">
            <v>Ed Minall</v>
          </cell>
        </row>
        <row r="5">
          <cell r="F5" t="str">
            <v>NJ - Maintenance Dredging via Work Order</v>
          </cell>
        </row>
        <row r="6">
          <cell r="F6">
            <v>43501</v>
          </cell>
        </row>
        <row r="7">
          <cell r="F7">
            <v>13910000</v>
          </cell>
          <cell r="G7" t="str">
            <v>PQL</v>
          </cell>
        </row>
        <row r="8">
          <cell r="F8">
            <v>11745510</v>
          </cell>
        </row>
        <row r="9">
          <cell r="G9">
            <v>-0.15560675772825305</v>
          </cell>
        </row>
        <row r="11">
          <cell r="F11" t="str">
            <v>GOOD</v>
          </cell>
        </row>
        <row r="12">
          <cell r="F12">
            <v>15613590</v>
          </cell>
          <cell r="H12">
            <v>4</v>
          </cell>
        </row>
      </sheetData>
      <sheetData sheetId="49">
        <row r="4">
          <cell r="F4" t="str">
            <v>GWB-244.260</v>
          </cell>
          <cell r="J4" t="str">
            <v>Boris Lenderman</v>
          </cell>
        </row>
        <row r="5">
          <cell r="F5" t="str">
            <v>Main Span Upper Level Struct Stl Rehab (Phase 2) &amp; Appurtenances</v>
          </cell>
        </row>
        <row r="6">
          <cell r="F6">
            <v>43496</v>
          </cell>
        </row>
        <row r="7">
          <cell r="F7">
            <v>92495500</v>
          </cell>
          <cell r="G7" t="str">
            <v>Public</v>
          </cell>
        </row>
        <row r="8">
          <cell r="F8">
            <v>63348000</v>
          </cell>
        </row>
        <row r="9">
          <cell r="G9">
            <v>-0.31512343843754559</v>
          </cell>
        </row>
        <row r="11">
          <cell r="F11" t="str">
            <v>FAIL</v>
          </cell>
        </row>
        <row r="12">
          <cell r="F12">
            <v>68785236.666666672</v>
          </cell>
          <cell r="H12">
            <v>3</v>
          </cell>
        </row>
      </sheetData>
      <sheetData sheetId="50">
        <row r="4">
          <cell r="F4" t="str">
            <v>EWR-154.306A</v>
          </cell>
          <cell r="J4" t="str">
            <v>Joe Lucin</v>
          </cell>
        </row>
        <row r="5">
          <cell r="F5" t="str">
            <v>Rehab of Runway 11-29</v>
          </cell>
        </row>
        <row r="6">
          <cell r="F6">
            <v>43489</v>
          </cell>
        </row>
        <row r="7">
          <cell r="F7">
            <v>23450000</v>
          </cell>
          <cell r="G7" t="str">
            <v>Public</v>
          </cell>
        </row>
        <row r="8">
          <cell r="F8">
            <v>25644000</v>
          </cell>
        </row>
        <row r="9">
          <cell r="G9">
            <v>9.3560767590618335E-2</v>
          </cell>
        </row>
        <row r="11">
          <cell r="F11" t="str">
            <v>GOOD</v>
          </cell>
        </row>
        <row r="12">
          <cell r="F12">
            <v>28255558.5</v>
          </cell>
          <cell r="H12">
            <v>2</v>
          </cell>
        </row>
      </sheetData>
      <sheetData sheetId="51">
        <row r="4">
          <cell r="F4" t="str">
            <v>GWB-244.236</v>
          </cell>
          <cell r="J4" t="str">
            <v>Boris Lenderman</v>
          </cell>
        </row>
        <row r="5">
          <cell r="F5" t="str">
            <v>Intelligent Transportation System Repl Signs and Field Devices</v>
          </cell>
        </row>
        <row r="6">
          <cell r="F6">
            <v>43488</v>
          </cell>
        </row>
        <row r="7">
          <cell r="F7">
            <v>28219450</v>
          </cell>
          <cell r="G7" t="str">
            <v>Public</v>
          </cell>
        </row>
        <row r="8">
          <cell r="F8">
            <v>27620150</v>
          </cell>
        </row>
        <row r="9">
          <cell r="G9">
            <v>-2.1237125457795953E-2</v>
          </cell>
        </row>
        <row r="11">
          <cell r="F11" t="str">
            <v>GOOD</v>
          </cell>
        </row>
        <row r="12">
          <cell r="F12">
            <v>38331440.5</v>
          </cell>
          <cell r="H12">
            <v>6</v>
          </cell>
        </row>
      </sheetData>
      <sheetData sheetId="52">
        <row r="4">
          <cell r="F4" t="str">
            <v>JFK-174.016</v>
          </cell>
          <cell r="J4" t="str">
            <v>Wen Chang</v>
          </cell>
        </row>
        <row r="5">
          <cell r="F5" t="str">
            <v>Bridges J31 &amp; J32 Rehab - Aqueduct Road</v>
          </cell>
        </row>
        <row r="6">
          <cell r="F6">
            <v>43475</v>
          </cell>
        </row>
        <row r="7">
          <cell r="F7">
            <v>4500000</v>
          </cell>
          <cell r="G7" t="str">
            <v>Public</v>
          </cell>
        </row>
        <row r="8">
          <cell r="F8">
            <v>4863085</v>
          </cell>
        </row>
        <row r="9">
          <cell r="G9">
            <v>8.0685555555555552E-2</v>
          </cell>
        </row>
        <row r="11">
          <cell r="F11" t="str">
            <v>GOOD</v>
          </cell>
        </row>
        <row r="12">
          <cell r="F12">
            <v>6990880.833333333</v>
          </cell>
          <cell r="H12">
            <v>6</v>
          </cell>
        </row>
      </sheetData>
      <sheetData sheetId="53">
        <row r="4">
          <cell r="F4" t="str">
            <v>EWR-154.360</v>
          </cell>
        </row>
        <row r="5">
          <cell r="F5" t="str">
            <v>Bldg 76 Underground Storage Tank Repl</v>
          </cell>
        </row>
        <row r="6">
          <cell r="F6">
            <v>43468</v>
          </cell>
        </row>
      </sheetData>
      <sheetData sheetId="54">
        <row r="4">
          <cell r="F4" t="str">
            <v>TEB-144.055</v>
          </cell>
          <cell r="J4" t="str">
            <v>Joe Lucin</v>
          </cell>
        </row>
        <row r="5">
          <cell r="F5" t="str">
            <v>Rehab of Taxiways G, L and P</v>
          </cell>
        </row>
        <row r="6">
          <cell r="F6">
            <v>43452</v>
          </cell>
        </row>
        <row r="7">
          <cell r="F7">
            <v>10250000</v>
          </cell>
          <cell r="G7" t="str">
            <v>Public</v>
          </cell>
        </row>
        <row r="8">
          <cell r="F8">
            <v>8275000</v>
          </cell>
        </row>
        <row r="9">
          <cell r="G9">
            <v>-0.1926829268292683</v>
          </cell>
        </row>
        <row r="11">
          <cell r="F11" t="str">
            <v>FAIL</v>
          </cell>
        </row>
        <row r="12">
          <cell r="F12">
            <v>9049324.666666666</v>
          </cell>
          <cell r="H12">
            <v>3</v>
          </cell>
        </row>
      </sheetData>
      <sheetData sheetId="55">
        <row r="4">
          <cell r="F4" t="str">
            <v>PAT-774.176</v>
          </cell>
          <cell r="J4" t="str">
            <v>Nathan Demaisip</v>
          </cell>
        </row>
        <row r="5">
          <cell r="F5" t="str">
            <v>HCMF-Replace Track Slab and Rehab of Parking Lots &amp; Roads</v>
          </cell>
        </row>
        <row r="6">
          <cell r="F6">
            <v>43441</v>
          </cell>
        </row>
        <row r="7">
          <cell r="F7">
            <v>5000000</v>
          </cell>
          <cell r="G7" t="str">
            <v>Public</v>
          </cell>
        </row>
        <row r="8">
          <cell r="F8">
            <v>4380000</v>
          </cell>
        </row>
        <row r="9">
          <cell r="G9">
            <v>-0.124</v>
          </cell>
        </row>
        <row r="11">
          <cell r="F11" t="str">
            <v>GOOD</v>
          </cell>
        </row>
        <row r="12">
          <cell r="F12">
            <v>5853509.5</v>
          </cell>
          <cell r="H12">
            <v>4</v>
          </cell>
        </row>
      </sheetData>
      <sheetData sheetId="56">
        <row r="4">
          <cell r="F4" t="str">
            <v>PAT-214.013</v>
          </cell>
          <cell r="J4" t="str">
            <v>Nathan Demaisip</v>
          </cell>
        </row>
        <row r="5">
          <cell r="F5" t="str">
            <v>JSQ - Public Restroom Rehabilitation</v>
          </cell>
        </row>
        <row r="6">
          <cell r="F6">
            <v>43440</v>
          </cell>
        </row>
        <row r="7">
          <cell r="F7">
            <v>1500000</v>
          </cell>
          <cell r="G7" t="str">
            <v>SBE</v>
          </cell>
        </row>
        <row r="8">
          <cell r="F8">
            <v>2546000</v>
          </cell>
        </row>
        <row r="9">
          <cell r="G9">
            <v>0.69733333333333336</v>
          </cell>
        </row>
        <row r="11">
          <cell r="F11" t="str">
            <v>FAIL</v>
          </cell>
        </row>
        <row r="12">
          <cell r="F12">
            <v>4262816.666666667</v>
          </cell>
          <cell r="H12">
            <v>3</v>
          </cell>
        </row>
      </sheetData>
      <sheetData sheetId="57">
        <row r="4">
          <cell r="F4" t="str">
            <v>EWR-154.386</v>
          </cell>
          <cell r="J4" t="str">
            <v>Joe Lucin</v>
          </cell>
        </row>
        <row r="5">
          <cell r="F5" t="str">
            <v>Term A Redev - Airside Utilities and Paving South phase 2</v>
          </cell>
        </row>
        <row r="6">
          <cell r="F6">
            <v>43438</v>
          </cell>
        </row>
        <row r="7">
          <cell r="F7">
            <v>122920000</v>
          </cell>
          <cell r="G7" t="str">
            <v>Public</v>
          </cell>
        </row>
        <row r="8">
          <cell r="F8">
            <v>119769038</v>
          </cell>
        </row>
        <row r="9">
          <cell r="G9">
            <v>-2.5634249918646275E-2</v>
          </cell>
        </row>
        <row r="11">
          <cell r="F11" t="str">
            <v>GOOD</v>
          </cell>
        </row>
        <row r="12">
          <cell r="F12">
            <v>122138179</v>
          </cell>
          <cell r="H12">
            <v>2</v>
          </cell>
        </row>
      </sheetData>
      <sheetData sheetId="58">
        <row r="4">
          <cell r="F4" t="str">
            <v>LGA-124.269</v>
          </cell>
          <cell r="J4" t="str">
            <v>Joe Lucin</v>
          </cell>
        </row>
        <row r="5">
          <cell r="F5" t="str">
            <v>Hangar 7S Drainage Rehabilitation</v>
          </cell>
        </row>
        <row r="6">
          <cell r="F6">
            <v>43438</v>
          </cell>
        </row>
        <row r="7">
          <cell r="F7">
            <v>448000</v>
          </cell>
          <cell r="G7" t="str">
            <v>SBE</v>
          </cell>
        </row>
        <row r="8">
          <cell r="F8">
            <v>432222</v>
          </cell>
        </row>
        <row r="9">
          <cell r="G9">
            <v>-3.521875E-2</v>
          </cell>
        </row>
        <row r="11">
          <cell r="F11" t="str">
            <v>GOOD</v>
          </cell>
        </row>
        <row r="12">
          <cell r="F12">
            <v>792267</v>
          </cell>
          <cell r="H12">
            <v>6</v>
          </cell>
        </row>
      </sheetData>
      <sheetData sheetId="59">
        <row r="4">
          <cell r="F4" t="str">
            <v>LGA-124.268</v>
          </cell>
          <cell r="J4" t="str">
            <v>Joe Lucin</v>
          </cell>
        </row>
        <row r="5">
          <cell r="F5" t="str">
            <v>Patrol Road Drainage Rehabilitation</v>
          </cell>
        </row>
        <row r="6">
          <cell r="F6">
            <v>43433</v>
          </cell>
        </row>
        <row r="7">
          <cell r="F7">
            <v>287000</v>
          </cell>
          <cell r="G7" t="str">
            <v>SBE</v>
          </cell>
        </row>
        <row r="8">
          <cell r="F8">
            <v>369034</v>
          </cell>
        </row>
        <row r="9">
          <cell r="G9">
            <v>0.28583275261324043</v>
          </cell>
        </row>
        <row r="11">
          <cell r="F11" t="str">
            <v>FAIL</v>
          </cell>
        </row>
        <row r="12">
          <cell r="F12">
            <v>503308</v>
          </cell>
          <cell r="H12">
            <v>5</v>
          </cell>
        </row>
      </sheetData>
      <sheetData sheetId="60">
        <row r="4">
          <cell r="F4" t="str">
            <v>EWR-154.299</v>
          </cell>
          <cell r="J4" t="str">
            <v>Joe Lucin</v>
          </cell>
        </row>
        <row r="5">
          <cell r="F5" t="str">
            <v>Repl CHIRP North Electric Substation and Chiller Upgrades</v>
          </cell>
        </row>
        <row r="6">
          <cell r="F6">
            <v>43419</v>
          </cell>
        </row>
        <row r="7">
          <cell r="F7">
            <v>12570000</v>
          </cell>
          <cell r="G7" t="str">
            <v>Public</v>
          </cell>
        </row>
        <row r="8">
          <cell r="F8">
            <v>9714000</v>
          </cell>
        </row>
        <row r="9">
          <cell r="G9">
            <v>-0.22720763723150358</v>
          </cell>
        </row>
        <row r="11">
          <cell r="F11" t="str">
            <v>FAIL</v>
          </cell>
        </row>
        <row r="12">
          <cell r="F12">
            <v>10579250</v>
          </cell>
          <cell r="H12">
            <v>4</v>
          </cell>
        </row>
      </sheetData>
      <sheetData sheetId="61">
        <row r="4">
          <cell r="F4" t="str">
            <v>JFK-164.020</v>
          </cell>
          <cell r="J4" t="str">
            <v>Wen Chang</v>
          </cell>
        </row>
        <row r="5">
          <cell r="F5" t="str">
            <v>Reconstruct Runway 13L-31R and Associated Taxiways</v>
          </cell>
        </row>
        <row r="6">
          <cell r="F6">
            <v>43413</v>
          </cell>
        </row>
        <row r="7">
          <cell r="F7">
            <v>186355200</v>
          </cell>
          <cell r="G7" t="str">
            <v>Public</v>
          </cell>
        </row>
        <row r="8">
          <cell r="F8">
            <v>152100000</v>
          </cell>
        </row>
        <row r="9">
          <cell r="G9">
            <v>-0.18381671131259014</v>
          </cell>
        </row>
        <row r="11">
          <cell r="F11" t="str">
            <v>FAIL</v>
          </cell>
        </row>
        <row r="12">
          <cell r="F12">
            <v>157872084</v>
          </cell>
          <cell r="H12">
            <v>3</v>
          </cell>
        </row>
      </sheetData>
      <sheetData sheetId="62">
        <row r="4">
          <cell r="F4" t="str">
            <v>LGA-924.120</v>
          </cell>
          <cell r="J4" t="str">
            <v>Joe Lucin</v>
          </cell>
        </row>
        <row r="5">
          <cell r="F5" t="str">
            <v>Runway Instrument Landing &amp; Approach Lighting Pier Repairs</v>
          </cell>
        </row>
        <row r="6">
          <cell r="F6">
            <v>43412</v>
          </cell>
        </row>
        <row r="7">
          <cell r="F7">
            <v>784000</v>
          </cell>
          <cell r="G7" t="str">
            <v>Public</v>
          </cell>
        </row>
        <row r="8">
          <cell r="F8">
            <v>968530</v>
          </cell>
        </row>
        <row r="9">
          <cell r="G9">
            <v>0.23536989795918367</v>
          </cell>
        </row>
        <row r="11">
          <cell r="F11" t="str">
            <v>FAIL</v>
          </cell>
        </row>
        <row r="12">
          <cell r="F12">
            <v>1009710</v>
          </cell>
          <cell r="H12">
            <v>3</v>
          </cell>
        </row>
      </sheetData>
      <sheetData sheetId="63">
        <row r="4">
          <cell r="F4" t="str">
            <v>PAT-024.200</v>
          </cell>
          <cell r="J4" t="str">
            <v>Nathan Demaisip</v>
          </cell>
        </row>
        <row r="5">
          <cell r="F5" t="str">
            <v>Upgrade of Fire Supression System</v>
          </cell>
        </row>
        <row r="6">
          <cell r="F6">
            <v>43412</v>
          </cell>
        </row>
        <row r="7">
          <cell r="F7">
            <v>9720000</v>
          </cell>
          <cell r="G7" t="str">
            <v>Public</v>
          </cell>
        </row>
        <row r="8">
          <cell r="F8">
            <v>7666000</v>
          </cell>
        </row>
        <row r="9">
          <cell r="G9">
            <v>-0.21131687242798353</v>
          </cell>
        </row>
        <row r="11">
          <cell r="F11" t="str">
            <v>FAIL</v>
          </cell>
        </row>
        <row r="12">
          <cell r="F12">
            <v>8557038.75</v>
          </cell>
          <cell r="H12">
            <v>4</v>
          </cell>
        </row>
      </sheetData>
      <sheetData sheetId="64">
        <row r="4">
          <cell r="F4" t="str">
            <v>AK-196</v>
          </cell>
        </row>
        <row r="5">
          <cell r="F5" t="str">
            <v>SI Bridges - Maintenance Pavement Repairs via Work Order</v>
          </cell>
        </row>
        <row r="6">
          <cell r="F6">
            <v>43411</v>
          </cell>
        </row>
      </sheetData>
      <sheetData sheetId="65">
        <row r="4">
          <cell r="F4" t="str">
            <v>HT-224.125</v>
          </cell>
          <cell r="J4" t="str">
            <v>Aye Thann</v>
          </cell>
        </row>
        <row r="5">
          <cell r="F5" t="str">
            <v>NY Emergency Garage Bldg - Parapet Repairs and Roof Replacement</v>
          </cell>
        </row>
        <row r="6">
          <cell r="F6">
            <v>43410</v>
          </cell>
        </row>
        <row r="7">
          <cell r="F7">
            <v>2215000</v>
          </cell>
          <cell r="G7" t="str">
            <v>SBE</v>
          </cell>
        </row>
        <row r="8">
          <cell r="F8">
            <v>1984098</v>
          </cell>
        </row>
        <row r="9">
          <cell r="G9">
            <v>-0.10424469525959368</v>
          </cell>
        </row>
        <row r="11">
          <cell r="F11" t="str">
            <v>GOOD</v>
          </cell>
        </row>
        <row r="12">
          <cell r="F12">
            <v>2858292.5</v>
          </cell>
          <cell r="H12">
            <v>4</v>
          </cell>
        </row>
      </sheetData>
      <sheetData sheetId="66">
        <row r="4">
          <cell r="F4" t="str">
            <v>PAT-774.174</v>
          </cell>
          <cell r="J4" t="str">
            <v>Nathan Demaisip</v>
          </cell>
        </row>
        <row r="5">
          <cell r="F5" t="str">
            <v>Grove Street Headhouse Permanent Flood Protection</v>
          </cell>
        </row>
        <row r="6">
          <cell r="F6">
            <v>43405</v>
          </cell>
        </row>
        <row r="7">
          <cell r="F7">
            <v>9650000</v>
          </cell>
          <cell r="G7" t="str">
            <v>Public</v>
          </cell>
        </row>
        <row r="8">
          <cell r="F8">
            <v>9200000</v>
          </cell>
        </row>
        <row r="9">
          <cell r="G9">
            <v>-4.6632124352331605E-2</v>
          </cell>
        </row>
        <row r="11">
          <cell r="F11" t="str">
            <v>GOOD</v>
          </cell>
        </row>
        <row r="12">
          <cell r="F12">
            <v>9200000</v>
          </cell>
          <cell r="H12">
            <v>1</v>
          </cell>
        </row>
      </sheetData>
      <sheetData sheetId="67">
        <row r="4">
          <cell r="F4" t="str">
            <v>PAT-784.175</v>
          </cell>
          <cell r="J4" t="str">
            <v>Nathan Demaisip</v>
          </cell>
        </row>
        <row r="5">
          <cell r="F5" t="str">
            <v>Extend C-Yard Rail Bridge over Waldo Tunnel Portal</v>
          </cell>
        </row>
        <row r="6">
          <cell r="F6">
            <v>43404</v>
          </cell>
        </row>
        <row r="7">
          <cell r="F7">
            <v>6500000</v>
          </cell>
          <cell r="G7" t="str">
            <v>Public</v>
          </cell>
        </row>
        <row r="8">
          <cell r="F8">
            <v>4149491</v>
          </cell>
        </row>
        <row r="9">
          <cell r="G9">
            <v>-0.36161676923076924</v>
          </cell>
        </row>
        <row r="11">
          <cell r="F11" t="str">
            <v>FAIL</v>
          </cell>
        </row>
        <row r="12">
          <cell r="F12">
            <v>5708325.25</v>
          </cell>
          <cell r="H12">
            <v>8</v>
          </cell>
        </row>
      </sheetData>
      <sheetData sheetId="68">
        <row r="4">
          <cell r="F4" t="str">
            <v>EWR-154.306</v>
          </cell>
        </row>
        <row r="5">
          <cell r="F5" t="str">
            <v>Rehabilitation of Runway 11-29</v>
          </cell>
        </row>
        <row r="6">
          <cell r="F6">
            <v>43398</v>
          </cell>
        </row>
      </sheetData>
      <sheetData sheetId="69">
        <row r="4">
          <cell r="F4" t="str">
            <v>PAT-630</v>
          </cell>
          <cell r="J4" t="str">
            <v>Nathan Demaisip</v>
          </cell>
        </row>
        <row r="5">
          <cell r="F5" t="str">
            <v>South Street Compressor Upgrade</v>
          </cell>
        </row>
        <row r="6">
          <cell r="F6">
            <v>43397</v>
          </cell>
        </row>
        <row r="7">
          <cell r="F7">
            <v>2971000</v>
          </cell>
          <cell r="G7" t="str">
            <v>Public</v>
          </cell>
        </row>
        <row r="8">
          <cell r="F8">
            <v>2384000</v>
          </cell>
        </row>
        <row r="9">
          <cell r="G9">
            <v>-0.1975765735442612</v>
          </cell>
        </row>
        <row r="11">
          <cell r="F11" t="str">
            <v>GOOD</v>
          </cell>
        </row>
        <row r="12">
          <cell r="F12">
            <v>3291500</v>
          </cell>
          <cell r="H12">
            <v>2</v>
          </cell>
        </row>
      </sheetData>
      <sheetData sheetId="70">
        <row r="4">
          <cell r="F4" t="str">
            <v>BT-254.153</v>
          </cell>
          <cell r="J4" t="str">
            <v>Boris Lenderman</v>
          </cell>
        </row>
        <row r="5">
          <cell r="F5" t="str">
            <v>Partial South Wing 3rd Flr Wearing Course and Waterproof Membrane</v>
          </cell>
        </row>
        <row r="6">
          <cell r="F6">
            <v>43391</v>
          </cell>
        </row>
        <row r="7">
          <cell r="F7">
            <v>7950000</v>
          </cell>
          <cell r="G7" t="str">
            <v>Public</v>
          </cell>
        </row>
        <row r="8">
          <cell r="F8">
            <v>6875775</v>
          </cell>
        </row>
        <row r="9">
          <cell r="G9">
            <v>-0.13512264150943396</v>
          </cell>
        </row>
        <row r="11">
          <cell r="F11" t="str">
            <v>GOOD</v>
          </cell>
        </row>
        <row r="12">
          <cell r="F12">
            <v>7451400</v>
          </cell>
          <cell r="H12">
            <v>2</v>
          </cell>
        </row>
      </sheetData>
      <sheetData sheetId="71">
        <row r="4">
          <cell r="F4" t="str">
            <v>JFK-174.017</v>
          </cell>
          <cell r="J4" t="str">
            <v>Dean Stracuzza</v>
          </cell>
        </row>
        <row r="5">
          <cell r="F5" t="str">
            <v>Replacement of 86 Pad Substation</v>
          </cell>
        </row>
        <row r="6">
          <cell r="F6">
            <v>43389</v>
          </cell>
        </row>
        <row r="7">
          <cell r="F7">
            <v>3800000</v>
          </cell>
          <cell r="G7" t="str">
            <v>Public</v>
          </cell>
        </row>
        <row r="8">
          <cell r="F8">
            <v>3781700</v>
          </cell>
        </row>
        <row r="9">
          <cell r="G9">
            <v>-4.8157894736842108E-3</v>
          </cell>
        </row>
        <row r="11">
          <cell r="F11" t="str">
            <v>GOOD</v>
          </cell>
        </row>
        <row r="12">
          <cell r="F12">
            <v>4748686.375</v>
          </cell>
          <cell r="H12">
            <v>8</v>
          </cell>
        </row>
      </sheetData>
      <sheetData sheetId="72">
        <row r="4">
          <cell r="F4" t="str">
            <v>HT-924.152</v>
          </cell>
        </row>
        <row r="5">
          <cell r="F5" t="str">
            <v>Maintenance Pavement Repairs via Work Order</v>
          </cell>
        </row>
        <row r="6">
          <cell r="F6">
            <v>43383</v>
          </cell>
        </row>
      </sheetData>
      <sheetData sheetId="73">
        <row r="4">
          <cell r="F4" t="str">
            <v>GWB-924.168</v>
          </cell>
          <cell r="J4" t="str">
            <v>Joe Lucin</v>
          </cell>
        </row>
        <row r="5">
          <cell r="F5" t="str">
            <v>Rock Slope Priority Repairs</v>
          </cell>
        </row>
        <row r="6">
          <cell r="F6">
            <v>43382</v>
          </cell>
        </row>
        <row r="7">
          <cell r="F7">
            <v>1130000</v>
          </cell>
          <cell r="G7" t="str">
            <v>Public</v>
          </cell>
        </row>
        <row r="8">
          <cell r="F8">
            <v>1383700</v>
          </cell>
        </row>
        <row r="9">
          <cell r="G9">
            <v>0.22451327433628318</v>
          </cell>
        </row>
        <row r="11">
          <cell r="F11" t="str">
            <v>FAIL</v>
          </cell>
        </row>
        <row r="12">
          <cell r="F12">
            <v>1772637.5</v>
          </cell>
          <cell r="H12">
            <v>4</v>
          </cell>
        </row>
      </sheetData>
      <sheetData sheetId="74">
        <row r="4">
          <cell r="F4" t="str">
            <v>HT-924.110</v>
          </cell>
        </row>
        <row r="5">
          <cell r="F5" t="str">
            <v>NJ Admin Bldg Second Means of Egress</v>
          </cell>
        </row>
        <row r="6">
          <cell r="F6">
            <v>43382</v>
          </cell>
        </row>
      </sheetData>
      <sheetData sheetId="75">
        <row r="4">
          <cell r="F4" t="str">
            <v>PAT-784.169</v>
          </cell>
          <cell r="J4" t="str">
            <v>Nathan Demaisip</v>
          </cell>
        </row>
        <row r="5">
          <cell r="F5" t="str">
            <v>Exchange Place and Newport Head House Flood Protection</v>
          </cell>
        </row>
        <row r="6">
          <cell r="F6">
            <v>43376</v>
          </cell>
        </row>
        <row r="7">
          <cell r="F7">
            <v>21700000</v>
          </cell>
          <cell r="G7" t="str">
            <v>Public</v>
          </cell>
        </row>
        <row r="8">
          <cell r="F8">
            <v>15765000</v>
          </cell>
        </row>
        <row r="9">
          <cell r="G9">
            <v>-0.27350230414746546</v>
          </cell>
        </row>
        <row r="11">
          <cell r="F11" t="str">
            <v>GOOD</v>
          </cell>
        </row>
        <row r="12">
          <cell r="F12">
            <v>26085716</v>
          </cell>
          <cell r="H12">
            <v>5</v>
          </cell>
        </row>
      </sheetData>
      <sheetData sheetId="76">
        <row r="4">
          <cell r="F4" t="str">
            <v>GWB-244.204A</v>
          </cell>
          <cell r="J4" t="str">
            <v>Boris Lenderman</v>
          </cell>
        </row>
        <row r="5">
          <cell r="F5" t="str">
            <v>Rehab Center and Lemoine Avenue Bridges</v>
          </cell>
        </row>
        <row r="6">
          <cell r="F6">
            <v>43368</v>
          </cell>
        </row>
        <row r="7">
          <cell r="F7">
            <v>64356250</v>
          </cell>
          <cell r="G7" t="str">
            <v>Public</v>
          </cell>
        </row>
        <row r="8">
          <cell r="F8">
            <v>51485000</v>
          </cell>
        </row>
        <row r="9">
          <cell r="G9">
            <v>-0.2</v>
          </cell>
        </row>
        <row r="11">
          <cell r="F11" t="str">
            <v>GOOD</v>
          </cell>
        </row>
        <row r="12">
          <cell r="F12">
            <v>75310398.875</v>
          </cell>
          <cell r="H12">
            <v>8</v>
          </cell>
        </row>
      </sheetData>
      <sheetData sheetId="77">
        <row r="4">
          <cell r="F4" t="str">
            <v>EWR-154.348</v>
          </cell>
          <cell r="J4" t="str">
            <v>Joe Lucin</v>
          </cell>
        </row>
        <row r="5">
          <cell r="F5" t="str">
            <v>Airtrain Station P4 Elev Shaft Glass Replacement</v>
          </cell>
        </row>
        <row r="6">
          <cell r="F6">
            <v>43368</v>
          </cell>
        </row>
        <row r="7">
          <cell r="F7">
            <v>760000</v>
          </cell>
          <cell r="G7" t="str">
            <v>SBE</v>
          </cell>
        </row>
        <row r="8">
          <cell r="F8">
            <v>994150</v>
          </cell>
        </row>
        <row r="9">
          <cell r="G9">
            <v>0.30809210526315789</v>
          </cell>
        </row>
        <row r="11">
          <cell r="F11" t="str">
            <v>FAIL</v>
          </cell>
        </row>
        <row r="12">
          <cell r="H12">
            <v>3</v>
          </cell>
        </row>
      </sheetData>
      <sheetData sheetId="78">
        <row r="4">
          <cell r="F4" t="str">
            <v>PAT-024.203</v>
          </cell>
          <cell r="J4" t="str">
            <v>Nathan Demaisip</v>
          </cell>
        </row>
        <row r="5">
          <cell r="F5" t="str">
            <v>Redundant Fluid Cooler at PATH Train Control Center</v>
          </cell>
        </row>
        <row r="6">
          <cell r="F6">
            <v>43363</v>
          </cell>
        </row>
        <row r="7">
          <cell r="F7">
            <v>1700000</v>
          </cell>
          <cell r="G7" t="str">
            <v>SBE</v>
          </cell>
        </row>
        <row r="8">
          <cell r="F8">
            <v>1560315</v>
          </cell>
        </row>
        <row r="9">
          <cell r="G9">
            <v>-8.2167647058823526E-2</v>
          </cell>
        </row>
        <row r="11">
          <cell r="F11" t="str">
            <v>GOOD</v>
          </cell>
        </row>
        <row r="12">
          <cell r="F12">
            <v>2705657.5</v>
          </cell>
          <cell r="H12">
            <v>2</v>
          </cell>
        </row>
      </sheetData>
      <sheetData sheetId="79">
        <row r="4">
          <cell r="F4" t="str">
            <v>PAT-784.162</v>
          </cell>
          <cell r="J4" t="str">
            <v>Nathan Demaisip</v>
          </cell>
        </row>
        <row r="5">
          <cell r="F5" t="str">
            <v>Hoboken Flood Resiliency</v>
          </cell>
        </row>
        <row r="6">
          <cell r="F6">
            <v>43356</v>
          </cell>
        </row>
        <row r="7">
          <cell r="F7">
            <v>5960000</v>
          </cell>
          <cell r="G7" t="str">
            <v>Public</v>
          </cell>
        </row>
        <row r="8">
          <cell r="F8">
            <v>6956000</v>
          </cell>
        </row>
        <row r="9">
          <cell r="G9">
            <v>0.16711409395973154</v>
          </cell>
        </row>
        <row r="11">
          <cell r="F11" t="str">
            <v>FAIL</v>
          </cell>
        </row>
        <row r="12">
          <cell r="F12">
            <v>8933697.75</v>
          </cell>
          <cell r="H12">
            <v>4</v>
          </cell>
        </row>
      </sheetData>
      <sheetData sheetId="80">
        <row r="4">
          <cell r="F4" t="str">
            <v>SWF-164.032</v>
          </cell>
          <cell r="J4" t="str">
            <v>Andy Victors</v>
          </cell>
        </row>
        <row r="5">
          <cell r="F5" t="str">
            <v>Terminal Expansion - Federal Inspection Services Facility</v>
          </cell>
        </row>
        <row r="6">
          <cell r="F6">
            <v>43350</v>
          </cell>
        </row>
        <row r="7">
          <cell r="F7">
            <v>17920000</v>
          </cell>
          <cell r="G7" t="str">
            <v>Public</v>
          </cell>
        </row>
        <row r="8">
          <cell r="F8">
            <v>21068000</v>
          </cell>
        </row>
        <row r="9">
          <cell r="G9">
            <v>0.17566964285714284</v>
          </cell>
        </row>
        <row r="11">
          <cell r="F11" t="str">
            <v>FAIL</v>
          </cell>
        </row>
        <row r="12">
          <cell r="F12">
            <v>22772500</v>
          </cell>
          <cell r="H12">
            <v>2</v>
          </cell>
        </row>
      </sheetData>
      <sheetData sheetId="81">
        <row r="4">
          <cell r="F4" t="str">
            <v>LT-944.096B</v>
          </cell>
        </row>
        <row r="5">
          <cell r="F5" t="str">
            <v>Replacement of Aboveground Storage Tanks</v>
          </cell>
        </row>
        <row r="6">
          <cell r="F6">
            <v>43340</v>
          </cell>
        </row>
        <row r="7">
          <cell r="F7">
            <v>2500000</v>
          </cell>
          <cell r="G7" t="str">
            <v>Public</v>
          </cell>
        </row>
        <row r="8">
          <cell r="F8">
            <v>2952000</v>
          </cell>
        </row>
        <row r="9">
          <cell r="G9">
            <v>0.18079999999999999</v>
          </cell>
        </row>
        <row r="11">
          <cell r="F11" t="str">
            <v>FAIL</v>
          </cell>
        </row>
        <row r="12">
          <cell r="H12">
            <v>3</v>
          </cell>
        </row>
      </sheetData>
      <sheetData sheetId="82">
        <row r="4">
          <cell r="F4" t="str">
            <v>GWB-924.137</v>
          </cell>
          <cell r="J4" t="str">
            <v>Boris Lenderman</v>
          </cell>
        </row>
        <row r="5">
          <cell r="F5" t="str">
            <v>NJ Administration Building - Sprinkler System Rehabiliation</v>
          </cell>
        </row>
        <row r="6">
          <cell r="F6">
            <v>43326</v>
          </cell>
        </row>
        <row r="12">
          <cell r="F12">
            <v>2139150</v>
          </cell>
        </row>
      </sheetData>
      <sheetData sheetId="83">
        <row r="4">
          <cell r="F4" t="str">
            <v>LT-924.183</v>
          </cell>
          <cell r="J4" t="str">
            <v>Boris Lenderman</v>
          </cell>
        </row>
        <row r="5">
          <cell r="F5" t="str">
            <v>South Tube Pavement Fine Milling</v>
          </cell>
        </row>
        <row r="6">
          <cell r="F6">
            <v>43326</v>
          </cell>
        </row>
        <row r="7">
          <cell r="F7">
            <v>1300000</v>
          </cell>
          <cell r="G7" t="str">
            <v>SBE</v>
          </cell>
        </row>
        <row r="8">
          <cell r="F8">
            <v>695800</v>
          </cell>
        </row>
        <row r="9">
          <cell r="G9">
            <v>-0.46476923076923077</v>
          </cell>
        </row>
        <row r="11">
          <cell r="F11" t="str">
            <v>FAIL</v>
          </cell>
        </row>
        <row r="12">
          <cell r="F12">
            <v>1057500</v>
          </cell>
          <cell r="H12">
            <v>2</v>
          </cell>
        </row>
      </sheetData>
      <sheetData sheetId="84">
        <row r="4">
          <cell r="F4" t="str">
            <v>GWB-244.049</v>
          </cell>
          <cell r="J4" t="str">
            <v>Boris Lenderman</v>
          </cell>
        </row>
        <row r="5">
          <cell r="F5" t="str">
            <v>Trans-Manhattan Expressway Median Barriers and Water Mains</v>
          </cell>
        </row>
        <row r="6">
          <cell r="F6">
            <v>43319</v>
          </cell>
        </row>
        <row r="7">
          <cell r="F7">
            <v>54744000</v>
          </cell>
          <cell r="G7" t="str">
            <v>Public</v>
          </cell>
        </row>
        <row r="8">
          <cell r="F8">
            <v>34776250</v>
          </cell>
        </row>
        <row r="9">
          <cell r="G9">
            <v>-0.36474773491158846</v>
          </cell>
        </row>
        <row r="11">
          <cell r="F11" t="str">
            <v>GOOD</v>
          </cell>
        </row>
        <row r="12">
          <cell r="F12">
            <v>49859526.25</v>
          </cell>
          <cell r="H12">
            <v>4</v>
          </cell>
        </row>
      </sheetData>
      <sheetData sheetId="85">
        <row r="4">
          <cell r="F4" t="str">
            <v>PN-654.562A</v>
          </cell>
          <cell r="J4" t="str">
            <v>Ed Minall</v>
          </cell>
        </row>
        <row r="5">
          <cell r="F5" t="str">
            <v>Bldg 267 Roof Collapse Repair</v>
          </cell>
        </row>
        <row r="6">
          <cell r="F6">
            <v>43314</v>
          </cell>
        </row>
        <row r="7">
          <cell r="F7">
            <v>1980000</v>
          </cell>
          <cell r="G7" t="str">
            <v>SBE</v>
          </cell>
        </row>
        <row r="8">
          <cell r="F8">
            <v>2882170</v>
          </cell>
        </row>
        <row r="9">
          <cell r="G9">
            <v>0.45564141414141413</v>
          </cell>
        </row>
        <row r="11">
          <cell r="F11" t="str">
            <v>FAIL</v>
          </cell>
        </row>
        <row r="12">
          <cell r="F12">
            <v>4467184.666666667</v>
          </cell>
          <cell r="H12">
            <v>6</v>
          </cell>
        </row>
      </sheetData>
      <sheetData sheetId="86">
        <row r="4">
          <cell r="F4" t="str">
            <v>MFA-924.454</v>
          </cell>
          <cell r="J4" t="str">
            <v>Joe Lucin</v>
          </cell>
        </row>
        <row r="5">
          <cell r="F5" t="str">
            <v>EWR and TEB - Asphalt Repairs via Work Order</v>
          </cell>
        </row>
        <row r="6">
          <cell r="F6">
            <v>43311</v>
          </cell>
        </row>
        <row r="7">
          <cell r="F7">
            <v>9350000</v>
          </cell>
          <cell r="G7" t="str">
            <v>PQL</v>
          </cell>
        </row>
        <row r="8">
          <cell r="F8">
            <v>6855365</v>
          </cell>
        </row>
        <row r="9">
          <cell r="G9">
            <v>-0.26680588235294117</v>
          </cell>
        </row>
        <row r="11">
          <cell r="F11" t="str">
            <v>GOOD</v>
          </cell>
        </row>
        <row r="12">
          <cell r="F12">
            <v>10087545</v>
          </cell>
          <cell r="H12">
            <v>3</v>
          </cell>
        </row>
      </sheetData>
      <sheetData sheetId="87">
        <row r="4">
          <cell r="F4" t="str">
            <v>LGA-124.260</v>
          </cell>
          <cell r="J4" t="str">
            <v>Joe Lucin</v>
          </cell>
        </row>
        <row r="5">
          <cell r="F5" t="str">
            <v>Rehab of Runway 4-22 and Associated Taxiways</v>
          </cell>
        </row>
        <row r="6">
          <cell r="F6">
            <v>43299</v>
          </cell>
        </row>
        <row r="7">
          <cell r="F7">
            <v>34796400</v>
          </cell>
          <cell r="G7" t="str">
            <v>PQL</v>
          </cell>
        </row>
        <row r="8">
          <cell r="F8">
            <v>34483510</v>
          </cell>
        </row>
        <row r="9">
          <cell r="G9">
            <v>-8.9920221632122863E-3</v>
          </cell>
        </row>
        <row r="11">
          <cell r="F11" t="str">
            <v>GOOD</v>
          </cell>
        </row>
        <row r="12">
          <cell r="F12">
            <v>35471255</v>
          </cell>
          <cell r="H12">
            <v>2</v>
          </cell>
        </row>
      </sheetData>
      <sheetData sheetId="88">
        <row r="4">
          <cell r="F4" t="str">
            <v>HT-224.082</v>
          </cell>
          <cell r="J4" t="str">
            <v>Boris Lenderman</v>
          </cell>
        </row>
        <row r="5">
          <cell r="F5" t="str">
            <v>Repl Bulkhead Doors in Ventilation Buildings</v>
          </cell>
        </row>
        <row r="6">
          <cell r="F6">
            <v>43299</v>
          </cell>
        </row>
        <row r="7">
          <cell r="F7">
            <v>3570000</v>
          </cell>
          <cell r="G7" t="str">
            <v>Public</v>
          </cell>
        </row>
        <row r="8">
          <cell r="F8">
            <v>3861000</v>
          </cell>
        </row>
        <row r="9">
          <cell r="G9">
            <v>8.1512605042016809E-2</v>
          </cell>
        </row>
        <row r="11">
          <cell r="F11" t="str">
            <v>GOOD</v>
          </cell>
        </row>
        <row r="12">
          <cell r="F12">
            <v>5535683.333333333</v>
          </cell>
          <cell r="H12">
            <v>6</v>
          </cell>
        </row>
      </sheetData>
      <sheetData sheetId="89">
        <row r="4">
          <cell r="F4" t="str">
            <v>EWR-154.308 bafo</v>
          </cell>
          <cell r="J4" t="str">
            <v>Joe Lucin</v>
          </cell>
        </row>
        <row r="5">
          <cell r="F5" t="str">
            <v>Rehabilitation of Taxiway S</v>
          </cell>
        </row>
        <row r="6">
          <cell r="F6">
            <v>43287</v>
          </cell>
        </row>
        <row r="7">
          <cell r="F7">
            <v>3730000</v>
          </cell>
          <cell r="G7" t="str">
            <v>PQL</v>
          </cell>
        </row>
        <row r="8">
          <cell r="F8">
            <v>4547000</v>
          </cell>
        </row>
        <row r="9">
          <cell r="G9">
            <v>0.2190348525469169</v>
          </cell>
        </row>
        <row r="11">
          <cell r="F11" t="str">
            <v>FAIL</v>
          </cell>
        </row>
        <row r="12">
          <cell r="F12">
            <v>4717276.666666667</v>
          </cell>
          <cell r="H12">
            <v>3</v>
          </cell>
        </row>
      </sheetData>
      <sheetData sheetId="90">
        <row r="4">
          <cell r="F4" t="str">
            <v>PAT-774.170</v>
          </cell>
          <cell r="J4" t="str">
            <v>Nathan Demaisip</v>
          </cell>
        </row>
        <row r="5">
          <cell r="F5" t="str">
            <v>Repl Exchange Place and Newport Escalators and Elevators</v>
          </cell>
        </row>
        <row r="6">
          <cell r="F6">
            <v>43264</v>
          </cell>
        </row>
        <row r="7">
          <cell r="F7">
            <v>38600000</v>
          </cell>
          <cell r="G7" t="str">
            <v>Public</v>
          </cell>
        </row>
        <row r="8">
          <cell r="F8">
            <v>35950000</v>
          </cell>
        </row>
        <row r="9">
          <cell r="G9">
            <v>-6.8652849740932637E-2</v>
          </cell>
        </row>
        <row r="11">
          <cell r="F11" t="str">
            <v>GOOD</v>
          </cell>
        </row>
        <row r="12">
          <cell r="F12">
            <v>39922000</v>
          </cell>
          <cell r="H12">
            <v>2</v>
          </cell>
        </row>
      </sheetData>
      <sheetData sheetId="91">
        <row r="4">
          <cell r="F4" t="str">
            <v>MFP-694.514</v>
          </cell>
          <cell r="J4" t="str">
            <v>Nathan Demaisip</v>
          </cell>
        </row>
        <row r="5">
          <cell r="F5" t="str">
            <v>NY and NJ Marine Terminals - CCTV Upgrade and Expansion (Port Newark and Brooklyn)</v>
          </cell>
        </row>
        <row r="6">
          <cell r="F6">
            <v>43259</v>
          </cell>
        </row>
        <row r="7">
          <cell r="F7">
            <v>2770000</v>
          </cell>
          <cell r="G7" t="str">
            <v>VVP</v>
          </cell>
        </row>
        <row r="8">
          <cell r="F8">
            <v>2542996</v>
          </cell>
        </row>
        <row r="9">
          <cell r="G9">
            <v>-8.1950902527075806E-2</v>
          </cell>
        </row>
        <row r="11">
          <cell r="F11" t="str">
            <v>GOOD</v>
          </cell>
        </row>
        <row r="12">
          <cell r="F12">
            <v>4162248.5</v>
          </cell>
          <cell r="H12">
            <v>6</v>
          </cell>
        </row>
      </sheetData>
      <sheetData sheetId="92">
        <row r="4">
          <cell r="F4" t="str">
            <v>PAT-024.099</v>
          </cell>
          <cell r="J4" t="str">
            <v>Nathan Demaisip</v>
          </cell>
        </row>
        <row r="5">
          <cell r="F5" t="str">
            <v>Exchange Place Substation #4 Roof Replacement</v>
          </cell>
        </row>
        <row r="6">
          <cell r="F6">
            <v>43251</v>
          </cell>
        </row>
        <row r="7">
          <cell r="F7">
            <v>1567000</v>
          </cell>
          <cell r="G7" t="str">
            <v>Public</v>
          </cell>
        </row>
        <row r="8">
          <cell r="F8">
            <v>918315</v>
          </cell>
        </row>
        <row r="9">
          <cell r="G9">
            <v>-0.41396617740906189</v>
          </cell>
        </row>
        <row r="11">
          <cell r="F11" t="str">
            <v>GOOD</v>
          </cell>
        </row>
        <row r="12">
          <cell r="F12">
            <v>2609788.4</v>
          </cell>
          <cell r="H12">
            <v>5</v>
          </cell>
        </row>
      </sheetData>
      <sheetData sheetId="93">
        <row r="4">
          <cell r="F4" t="str">
            <v>EWR-154.395</v>
          </cell>
          <cell r="J4" t="str">
            <v>Joe Lucin</v>
          </cell>
        </row>
        <row r="5">
          <cell r="F5" t="str">
            <v>Bridges N61, 62, 63, At-Grade Roadways and Appurtenances</v>
          </cell>
        </row>
        <row r="6">
          <cell r="F6">
            <v>43250</v>
          </cell>
        </row>
        <row r="7">
          <cell r="F7">
            <v>153277500</v>
          </cell>
          <cell r="G7" t="str">
            <v>Public</v>
          </cell>
        </row>
        <row r="8">
          <cell r="F8">
            <v>118434757</v>
          </cell>
        </row>
        <row r="9">
          <cell r="G9">
            <v>-0.22731805385656734</v>
          </cell>
        </row>
        <row r="11">
          <cell r="F11" t="str">
            <v>FAIL</v>
          </cell>
        </row>
        <row r="12">
          <cell r="F12">
            <v>138481360</v>
          </cell>
          <cell r="H12">
            <v>13</v>
          </cell>
        </row>
      </sheetData>
      <sheetData sheetId="94">
        <row r="4">
          <cell r="F4" t="str">
            <v>GWB-244.204</v>
          </cell>
        </row>
        <row r="5">
          <cell r="F5" t="str">
            <v>Rehab Center and Lemoine Avenue Bridges</v>
          </cell>
        </row>
        <row r="6">
          <cell r="F6">
            <v>43242</v>
          </cell>
        </row>
      </sheetData>
      <sheetData sheetId="95">
        <row r="4">
          <cell r="F4" t="str">
            <v>MFP-924.650</v>
          </cell>
          <cell r="J4" t="str">
            <v>Ed Minall</v>
          </cell>
        </row>
        <row r="5">
          <cell r="F5" t="str">
            <v>NY Marine Terminals - Maintenance Dredging via Work Order</v>
          </cell>
        </row>
        <row r="6">
          <cell r="F6">
            <v>43230</v>
          </cell>
        </row>
        <row r="7">
          <cell r="F7">
            <v>4390000</v>
          </cell>
          <cell r="G7" t="str">
            <v>Public</v>
          </cell>
        </row>
        <row r="8">
          <cell r="F8">
            <v>4220000</v>
          </cell>
        </row>
        <row r="9">
          <cell r="G9">
            <v>-3.8724373576309798E-2</v>
          </cell>
        </row>
        <row r="11">
          <cell r="F11" t="str">
            <v>GOOD</v>
          </cell>
        </row>
        <row r="12">
          <cell r="F12">
            <v>6081225</v>
          </cell>
          <cell r="H12">
            <v>4</v>
          </cell>
        </row>
      </sheetData>
      <sheetData sheetId="96">
        <row r="4">
          <cell r="F4" t="str">
            <v>LT-924.121</v>
          </cell>
          <cell r="J4" t="str">
            <v>Ed Minall</v>
          </cell>
        </row>
        <row r="5">
          <cell r="F5" t="str">
            <v>Steel Repairs at 38th St Bridge and Concrete Repairs at NY Vent Bldg South</v>
          </cell>
        </row>
        <row r="6">
          <cell r="F6">
            <v>43221</v>
          </cell>
        </row>
        <row r="7">
          <cell r="F7">
            <v>960000</v>
          </cell>
          <cell r="G7" t="str">
            <v>SBE</v>
          </cell>
        </row>
        <row r="8">
          <cell r="F8">
            <v>413834</v>
          </cell>
        </row>
        <row r="9">
          <cell r="G9">
            <v>-0.56892291666666661</v>
          </cell>
        </row>
        <row r="11">
          <cell r="F11" t="str">
            <v>FAIL</v>
          </cell>
        </row>
        <row r="12">
          <cell r="F12">
            <v>710613.8</v>
          </cell>
          <cell r="H12">
            <v>5</v>
          </cell>
        </row>
      </sheetData>
      <sheetData sheetId="97">
        <row r="4">
          <cell r="F4" t="str">
            <v>EWR-154.308</v>
          </cell>
        </row>
        <row r="5">
          <cell r="F5" t="str">
            <v>Rehabilitation of Taxiway S</v>
          </cell>
        </row>
        <row r="6">
          <cell r="F6">
            <v>43207</v>
          </cell>
        </row>
      </sheetData>
      <sheetData sheetId="98">
        <row r="4">
          <cell r="F4" t="str">
            <v>PAT-774.169</v>
          </cell>
          <cell r="J4" t="str">
            <v>Nathan Demaisip</v>
          </cell>
        </row>
        <row r="5">
          <cell r="F5" t="str">
            <v>Replace Elevators at Harrison Car Maintenance Facility</v>
          </cell>
        </row>
        <row r="6">
          <cell r="F6">
            <v>43195</v>
          </cell>
        </row>
        <row r="7">
          <cell r="F7">
            <v>1520000</v>
          </cell>
          <cell r="G7" t="str">
            <v>Public</v>
          </cell>
        </row>
        <row r="8">
          <cell r="F8">
            <v>856934</v>
          </cell>
        </row>
        <row r="9">
          <cell r="G9">
            <v>-0.43622763157894739</v>
          </cell>
        </row>
        <row r="11">
          <cell r="F11" t="str">
            <v>GOOD</v>
          </cell>
        </row>
        <row r="12">
          <cell r="F12">
            <v>1906983.5</v>
          </cell>
          <cell r="H12">
            <v>4</v>
          </cell>
        </row>
      </sheetData>
      <sheetData sheetId="99">
        <row r="4">
          <cell r="F4" t="str">
            <v>MFP-824.016</v>
          </cell>
          <cell r="J4" t="str">
            <v>Ed Minall</v>
          </cell>
        </row>
        <row r="5">
          <cell r="F5" t="str">
            <v>NY Marine Terminals Priority Repairs by Work Order</v>
          </cell>
        </row>
        <row r="6">
          <cell r="F6">
            <v>43193</v>
          </cell>
        </row>
        <row r="7">
          <cell r="F7">
            <v>9140000</v>
          </cell>
          <cell r="G7" t="str">
            <v>Public</v>
          </cell>
        </row>
        <row r="8">
          <cell r="F8">
            <v>4659626</v>
          </cell>
        </row>
        <row r="9">
          <cell r="G9">
            <v>-0.49019409190371993</v>
          </cell>
        </row>
        <row r="11">
          <cell r="F11" t="str">
            <v>GOOD</v>
          </cell>
        </row>
        <row r="12">
          <cell r="F12">
            <v>10095414</v>
          </cell>
          <cell r="H12">
            <v>5</v>
          </cell>
        </row>
      </sheetData>
      <sheetData sheetId="100">
        <row r="4">
          <cell r="F4" t="str">
            <v>TEB-144.046</v>
          </cell>
          <cell r="J4" t="str">
            <v>Joe Lucin</v>
          </cell>
        </row>
        <row r="5">
          <cell r="F5" t="str">
            <v>Removal of Taxiway B and Construction of Taxiway V</v>
          </cell>
        </row>
        <row r="6">
          <cell r="F6">
            <v>43193</v>
          </cell>
        </row>
        <row r="7">
          <cell r="F7">
            <v>3441000</v>
          </cell>
          <cell r="G7" t="str">
            <v>Public</v>
          </cell>
        </row>
        <row r="8">
          <cell r="F8">
            <v>2993080</v>
          </cell>
        </row>
        <row r="9">
          <cell r="G9">
            <v>-0.13017146178436501</v>
          </cell>
        </row>
        <row r="11">
          <cell r="F11" t="str">
            <v>GOOD</v>
          </cell>
        </row>
        <row r="12">
          <cell r="F12">
            <v>3534026.6666666665</v>
          </cell>
          <cell r="H12">
            <v>3</v>
          </cell>
        </row>
      </sheetData>
      <sheetData sheetId="101">
        <row r="4">
          <cell r="F4" t="str">
            <v>LGA-124.261</v>
          </cell>
          <cell r="J4" t="str">
            <v>Joe Lucin</v>
          </cell>
        </row>
        <row r="5">
          <cell r="F5" t="str">
            <v>Rehab of Pump House 1 Retaining Wall</v>
          </cell>
        </row>
        <row r="6">
          <cell r="F6">
            <v>43179</v>
          </cell>
        </row>
        <row r="7">
          <cell r="F7">
            <v>1440000</v>
          </cell>
          <cell r="G7" t="str">
            <v>Public</v>
          </cell>
        </row>
        <row r="8">
          <cell r="F8">
            <v>1928000</v>
          </cell>
        </row>
        <row r="9">
          <cell r="G9">
            <v>0.33888888888888891</v>
          </cell>
        </row>
        <row r="11">
          <cell r="F11" t="str">
            <v>FAIL</v>
          </cell>
        </row>
        <row r="12">
          <cell r="F12">
            <v>2393861.8571428573</v>
          </cell>
          <cell r="H12">
            <v>7</v>
          </cell>
        </row>
      </sheetData>
      <sheetData sheetId="102">
        <row r="4">
          <cell r="F4" t="str">
            <v>AKO-284.051</v>
          </cell>
          <cell r="J4" t="str">
            <v>Ed Minall</v>
          </cell>
        </row>
        <row r="5">
          <cell r="F5" t="str">
            <v>Main Spain Pier and Fender Upgrades</v>
          </cell>
        </row>
        <row r="6">
          <cell r="F6">
            <v>43179</v>
          </cell>
        </row>
        <row r="7">
          <cell r="F7">
            <v>27125000</v>
          </cell>
          <cell r="G7" t="str">
            <v>Public</v>
          </cell>
        </row>
        <row r="8">
          <cell r="F8">
            <v>22964560</v>
          </cell>
        </row>
        <row r="9">
          <cell r="G9">
            <v>-0.15338027649769584</v>
          </cell>
        </row>
        <row r="11">
          <cell r="F11" t="str">
            <v>GOOD</v>
          </cell>
        </row>
        <row r="12">
          <cell r="F12">
            <v>31632465.399999999</v>
          </cell>
          <cell r="H12">
            <v>10</v>
          </cell>
        </row>
      </sheetData>
      <sheetData sheetId="103">
        <row r="4">
          <cell r="F4" t="str">
            <v>AKO-284.049</v>
          </cell>
          <cell r="J4" t="str">
            <v>Joe Lucin</v>
          </cell>
        </row>
        <row r="5">
          <cell r="F5" t="str">
            <v>Tollhouse Building Roof</v>
          </cell>
        </row>
        <row r="6">
          <cell r="F6">
            <v>43174</v>
          </cell>
        </row>
        <row r="7">
          <cell r="F7">
            <v>1150000</v>
          </cell>
          <cell r="G7" t="str">
            <v>Public</v>
          </cell>
        </row>
        <row r="8">
          <cell r="F8">
            <v>1253317</v>
          </cell>
        </row>
        <row r="9">
          <cell r="G9">
            <v>8.9840869565217391E-2</v>
          </cell>
        </row>
        <row r="11">
          <cell r="F11" t="str">
            <v>GOOD</v>
          </cell>
        </row>
        <row r="12">
          <cell r="F12">
            <v>1900429</v>
          </cell>
          <cell r="H12">
            <v>6</v>
          </cell>
        </row>
      </sheetData>
      <sheetData sheetId="104">
        <row r="4">
          <cell r="F4" t="str">
            <v>LT-924.175</v>
          </cell>
          <cell r="J4" t="str">
            <v>Boris Lenderman</v>
          </cell>
        </row>
        <row r="5">
          <cell r="F5" t="str">
            <v>Helix Guiderail Repair and Manhole Cover Relocation</v>
          </cell>
        </row>
        <row r="6">
          <cell r="F6">
            <v>43173</v>
          </cell>
        </row>
        <row r="7">
          <cell r="F7">
            <v>600000</v>
          </cell>
          <cell r="G7" t="str">
            <v>MWBE</v>
          </cell>
        </row>
        <row r="8">
          <cell r="F8">
            <v>749000</v>
          </cell>
        </row>
        <row r="9">
          <cell r="G9">
            <v>0.24833333333333332</v>
          </cell>
        </row>
        <row r="11">
          <cell r="F11" t="str">
            <v>FAIL</v>
          </cell>
        </row>
        <row r="12">
          <cell r="F12">
            <v>994735</v>
          </cell>
          <cell r="H12">
            <v>3</v>
          </cell>
        </row>
      </sheetData>
      <sheetData sheetId="105">
        <row r="4">
          <cell r="F4" t="str">
            <v>EWR-154.396</v>
          </cell>
          <cell r="J4" t="str">
            <v>Joe Lucin</v>
          </cell>
        </row>
        <row r="5">
          <cell r="F5" t="str">
            <v>Bridge N64 and Hotel Road Widening</v>
          </cell>
        </row>
        <row r="6">
          <cell r="F6">
            <v>43168</v>
          </cell>
        </row>
        <row r="7">
          <cell r="F7">
            <v>10900000</v>
          </cell>
          <cell r="G7" t="str">
            <v>Public</v>
          </cell>
        </row>
        <row r="8">
          <cell r="F8">
            <v>10417536</v>
          </cell>
        </row>
        <row r="9">
          <cell r="G9">
            <v>-4.4262752293577984E-2</v>
          </cell>
        </row>
        <row r="11">
          <cell r="F11" t="str">
            <v>GOOD</v>
          </cell>
        </row>
        <row r="12">
          <cell r="F12">
            <v>12059792.454545455</v>
          </cell>
          <cell r="H12">
            <v>11</v>
          </cell>
        </row>
      </sheetData>
      <sheetData sheetId="106">
        <row r="4">
          <cell r="F4" t="str">
            <v>PAT-784.172</v>
          </cell>
          <cell r="J4" t="str">
            <v>Nathan Demaisip</v>
          </cell>
        </row>
        <row r="5">
          <cell r="F5" t="str">
            <v>Hoboken Station Elevator Flood Resiliency</v>
          </cell>
        </row>
        <row r="6">
          <cell r="F6">
            <v>43167</v>
          </cell>
        </row>
        <row r="7">
          <cell r="F7">
            <v>1600000</v>
          </cell>
          <cell r="G7" t="str">
            <v>Public</v>
          </cell>
        </row>
        <row r="8">
          <cell r="F8">
            <v>1948000</v>
          </cell>
        </row>
        <row r="9">
          <cell r="G9">
            <v>0.2175</v>
          </cell>
        </row>
        <row r="11">
          <cell r="F11" t="str">
            <v>FAIL</v>
          </cell>
        </row>
        <row r="12">
          <cell r="F12">
            <v>2353500</v>
          </cell>
          <cell r="H12">
            <v>2</v>
          </cell>
        </row>
      </sheetData>
      <sheetData sheetId="107">
        <row r="4">
          <cell r="F4" t="str">
            <v>EWR-924.231</v>
          </cell>
          <cell r="J4" t="str">
            <v>Joe Lucin</v>
          </cell>
        </row>
        <row r="5">
          <cell r="F5" t="str">
            <v>Priority and Safety Repairs</v>
          </cell>
        </row>
        <row r="6">
          <cell r="F6">
            <v>43160</v>
          </cell>
        </row>
        <row r="7">
          <cell r="F7">
            <v>1273000</v>
          </cell>
          <cell r="G7" t="str">
            <v>Public</v>
          </cell>
        </row>
        <row r="8">
          <cell r="F8">
            <v>1050950</v>
          </cell>
        </row>
        <row r="9">
          <cell r="G9">
            <v>-0.1744304791830322</v>
          </cell>
        </row>
        <row r="11">
          <cell r="F11" t="str">
            <v>GOOD</v>
          </cell>
        </row>
        <row r="12">
          <cell r="F12">
            <v>2050444.6666666667</v>
          </cell>
          <cell r="H12">
            <v>6</v>
          </cell>
        </row>
      </sheetData>
      <sheetData sheetId="108">
        <row r="4">
          <cell r="F4" t="str">
            <v>JFK-184.010</v>
          </cell>
          <cell r="J4" t="str">
            <v>Wen Chang</v>
          </cell>
        </row>
        <row r="5">
          <cell r="F5" t="str">
            <v>Replace Control Tower Roofs, HVAC Equipment and Curtain Wall Repairs</v>
          </cell>
        </row>
        <row r="6">
          <cell r="F6">
            <v>43147</v>
          </cell>
        </row>
        <row r="7">
          <cell r="F7">
            <v>23100000</v>
          </cell>
          <cell r="G7" t="str">
            <v>Public</v>
          </cell>
        </row>
        <row r="8">
          <cell r="F8">
            <v>16848000</v>
          </cell>
        </row>
        <row r="9">
          <cell r="G9">
            <v>-0.27064935064935064</v>
          </cell>
        </row>
        <row r="11">
          <cell r="F11" t="str">
            <v>GOOD</v>
          </cell>
        </row>
        <row r="12">
          <cell r="F12">
            <v>24152208.666666668</v>
          </cell>
          <cell r="H12">
            <v>6</v>
          </cell>
        </row>
      </sheetData>
      <sheetData sheetId="109">
        <row r="4">
          <cell r="F4" t="str">
            <v>LGA-124.264</v>
          </cell>
          <cell r="J4" t="str">
            <v>Joe Lucin</v>
          </cell>
        </row>
        <row r="5">
          <cell r="F5" t="str">
            <v>Rehab of Runway Decks Wearing Course (Epoxy Stage 3)</v>
          </cell>
        </row>
        <row r="6">
          <cell r="F6">
            <v>43139</v>
          </cell>
        </row>
        <row r="7">
          <cell r="F7">
            <v>10590000</v>
          </cell>
          <cell r="G7" t="str">
            <v>PQL</v>
          </cell>
        </row>
        <row r="8">
          <cell r="F8">
            <v>9125000</v>
          </cell>
        </row>
        <row r="9">
          <cell r="G9">
            <v>-0.13833805476864966</v>
          </cell>
        </row>
        <row r="11">
          <cell r="F11" t="str">
            <v>FAIL</v>
          </cell>
        </row>
        <row r="12">
          <cell r="F12">
            <v>9478917</v>
          </cell>
          <cell r="H12">
            <v>2</v>
          </cell>
        </row>
      </sheetData>
      <sheetData sheetId="110">
        <row r="4">
          <cell r="F4" t="str">
            <v>GWB-244.265</v>
          </cell>
          <cell r="J4" t="str">
            <v>Joe Lucin</v>
          </cell>
        </row>
        <row r="5">
          <cell r="F5" t="str">
            <v>Pedestrian Safety Fencing on NJ Approach Parapets</v>
          </cell>
        </row>
        <row r="6">
          <cell r="F6">
            <v>43138</v>
          </cell>
        </row>
        <row r="7">
          <cell r="F7">
            <v>1056000</v>
          </cell>
          <cell r="G7" t="str">
            <v>MWBE</v>
          </cell>
        </row>
        <row r="8">
          <cell r="F8">
            <v>619790</v>
          </cell>
        </row>
        <row r="9">
          <cell r="G9">
            <v>-0.41307765151515152</v>
          </cell>
        </row>
        <row r="11">
          <cell r="F11" t="str">
            <v>GOOD</v>
          </cell>
        </row>
        <row r="12">
          <cell r="F12">
            <v>2319072.3333333335</v>
          </cell>
          <cell r="H12">
            <v>6</v>
          </cell>
        </row>
      </sheetData>
      <sheetData sheetId="111">
        <row r="4">
          <cell r="F4" t="str">
            <v>LGA-774.264</v>
          </cell>
          <cell r="J4" t="str">
            <v>Joe Lucin</v>
          </cell>
        </row>
        <row r="5">
          <cell r="F5" t="str">
            <v>Flood Protection at the West End Substation</v>
          </cell>
        </row>
        <row r="6">
          <cell r="F6">
            <v>43125</v>
          </cell>
        </row>
        <row r="7">
          <cell r="F7">
            <v>1700000</v>
          </cell>
          <cell r="G7" t="str">
            <v>Public</v>
          </cell>
        </row>
        <row r="8">
          <cell r="F8">
            <v>1555555</v>
          </cell>
        </row>
        <row r="9">
          <cell r="G9">
            <v>-8.4967647058823523E-2</v>
          </cell>
        </row>
        <row r="11">
          <cell r="F11" t="str">
            <v>GOOD</v>
          </cell>
        </row>
        <row r="12">
          <cell r="F12">
            <v>2601779.6666666665</v>
          </cell>
          <cell r="H12">
            <v>9</v>
          </cell>
        </row>
      </sheetData>
      <sheetData sheetId="112">
        <row r="4">
          <cell r="F4" t="str">
            <v>HH-634.514</v>
          </cell>
          <cell r="J4" t="str">
            <v>Ed Minall</v>
          </cell>
        </row>
        <row r="5">
          <cell r="F5" t="str">
            <v>Howland Hook Upgrade of Pavement Subgrade</v>
          </cell>
        </row>
        <row r="6">
          <cell r="F6">
            <v>43124</v>
          </cell>
        </row>
        <row r="7">
          <cell r="F7">
            <v>22000000</v>
          </cell>
          <cell r="G7" t="str">
            <v>Public</v>
          </cell>
        </row>
        <row r="8">
          <cell r="F8">
            <v>19988889</v>
          </cell>
        </row>
        <row r="9">
          <cell r="G9">
            <v>-9.1414136363636364E-2</v>
          </cell>
        </row>
        <row r="11">
          <cell r="F11" t="str">
            <v>GOOD</v>
          </cell>
        </row>
        <row r="12">
          <cell r="F12">
            <v>27586889.692307692</v>
          </cell>
          <cell r="H12">
            <v>13</v>
          </cell>
        </row>
      </sheetData>
      <sheetData sheetId="113">
        <row r="4">
          <cell r="F4" t="str">
            <v>PAT-924.802</v>
          </cell>
          <cell r="J4" t="str">
            <v>Nathan Demaisip</v>
          </cell>
        </row>
        <row r="5">
          <cell r="F5" t="str">
            <v>Fire Alarm System Upgrade</v>
          </cell>
        </row>
        <row r="6">
          <cell r="F6">
            <v>43118</v>
          </cell>
        </row>
        <row r="7">
          <cell r="F7">
            <v>26900000</v>
          </cell>
          <cell r="G7" t="str">
            <v>VVP</v>
          </cell>
        </row>
        <row r="8">
          <cell r="F8">
            <v>24990000</v>
          </cell>
        </row>
        <row r="9">
          <cell r="G9">
            <v>-7.1003717472118963E-2</v>
          </cell>
        </row>
        <row r="11">
          <cell r="F11" t="str">
            <v>GOOD</v>
          </cell>
        </row>
        <row r="12">
          <cell r="F12">
            <v>35017000</v>
          </cell>
          <cell r="H12">
            <v>2</v>
          </cell>
        </row>
      </sheetData>
      <sheetData sheetId="114">
        <row r="4">
          <cell r="F4" t="str">
            <v>EWR-154.224</v>
          </cell>
        </row>
        <row r="5">
          <cell r="F5" t="str">
            <v>Terminal B Exterior Curtain Wall Upgrade</v>
          </cell>
        </row>
        <row r="6">
          <cell r="F6">
            <v>43117</v>
          </cell>
        </row>
      </sheetData>
      <sheetData sheetId="115">
        <row r="4">
          <cell r="F4" t="str">
            <v>PAT-650</v>
          </cell>
          <cell r="J4" t="str">
            <v>Nathan Demaisip</v>
          </cell>
        </row>
        <row r="5">
          <cell r="F5" t="str">
            <v>Tunnels E and F Infrastructure Repairs</v>
          </cell>
        </row>
        <row r="6">
          <cell r="F6">
            <v>43110</v>
          </cell>
        </row>
        <row r="7">
          <cell r="F7">
            <v>200000000</v>
          </cell>
          <cell r="G7" t="str">
            <v>PQL</v>
          </cell>
        </row>
        <row r="8">
          <cell r="F8">
            <v>108511400</v>
          </cell>
        </row>
        <row r="9">
          <cell r="G9">
            <v>-0.45744299999999999</v>
          </cell>
        </row>
        <row r="11">
          <cell r="F11" t="str">
            <v>FAIL</v>
          </cell>
        </row>
        <row r="12">
          <cell r="F12">
            <v>136419680</v>
          </cell>
          <cell r="H12">
            <v>5</v>
          </cell>
        </row>
      </sheetData>
      <sheetData sheetId="116">
        <row r="4">
          <cell r="F4" t="str">
            <v>GWB-244.267</v>
          </cell>
          <cell r="J4" t="str">
            <v>Joe Lucin</v>
          </cell>
        </row>
        <row r="5">
          <cell r="F5" t="str">
            <v>TME Hydrant and Water Main Rehabilitation</v>
          </cell>
        </row>
        <row r="6">
          <cell r="F6">
            <v>43108</v>
          </cell>
        </row>
        <row r="7">
          <cell r="F7">
            <v>8520000</v>
          </cell>
          <cell r="G7" t="str">
            <v>PQL</v>
          </cell>
        </row>
        <row r="8">
          <cell r="F8">
            <v>6850075</v>
          </cell>
        </row>
        <row r="9">
          <cell r="G9">
            <v>-0.19600058685446009</v>
          </cell>
        </row>
        <row r="11">
          <cell r="F11" t="str">
            <v>GOOD</v>
          </cell>
        </row>
        <row r="12">
          <cell r="F12">
            <v>10472836.199999999</v>
          </cell>
          <cell r="H12">
            <v>5</v>
          </cell>
        </row>
      </sheetData>
      <sheetData sheetId="117">
        <row r="4">
          <cell r="F4" t="str">
            <v>GWB-244.261</v>
          </cell>
          <cell r="J4" t="str">
            <v>Gennadiy Zavokovsky</v>
          </cell>
        </row>
        <row r="5">
          <cell r="F5" t="str">
            <v>Rehab of Low Voltage Power Systems</v>
          </cell>
        </row>
        <row r="6">
          <cell r="F6">
            <v>43088</v>
          </cell>
        </row>
        <row r="7">
          <cell r="F7">
            <v>795000</v>
          </cell>
          <cell r="G7" t="str">
            <v>MWBE</v>
          </cell>
        </row>
        <row r="8">
          <cell r="F8">
            <v>353700</v>
          </cell>
        </row>
        <row r="9">
          <cell r="G9">
            <v>-0.55509433962264154</v>
          </cell>
        </row>
        <row r="11">
          <cell r="F11" t="str">
            <v>GOOD</v>
          </cell>
        </row>
        <row r="12">
          <cell r="F12">
            <v>838835.25</v>
          </cell>
          <cell r="H12">
            <v>8</v>
          </cell>
        </row>
      </sheetData>
      <sheetData sheetId="118">
        <row r="4">
          <cell r="F4" t="str">
            <v>TEB-144.056</v>
          </cell>
          <cell r="J4" t="str">
            <v>Joe Lucin</v>
          </cell>
        </row>
        <row r="5">
          <cell r="F5" t="str">
            <v>Rehabilitation of Sewage Pumps</v>
          </cell>
        </row>
        <row r="6">
          <cell r="F6">
            <v>43083</v>
          </cell>
        </row>
        <row r="7">
          <cell r="F7">
            <v>979000</v>
          </cell>
          <cell r="G7" t="str">
            <v>MWBE</v>
          </cell>
        </row>
        <row r="8">
          <cell r="F8">
            <v>1168000</v>
          </cell>
        </row>
        <row r="9">
          <cell r="G9">
            <v>0.1930541368743616</v>
          </cell>
        </row>
        <row r="11">
          <cell r="F11" t="str">
            <v>FAIL</v>
          </cell>
        </row>
        <row r="12">
          <cell r="F12">
            <v>1452000</v>
          </cell>
          <cell r="H12">
            <v>2</v>
          </cell>
        </row>
      </sheetData>
      <sheetData sheetId="119">
        <row r="4">
          <cell r="F4" t="str">
            <v>PN-654.562</v>
          </cell>
          <cell r="J4" t="str">
            <v>Ed Minall</v>
          </cell>
        </row>
        <row r="5">
          <cell r="F5" t="str">
            <v>Building 267 Roof Collapse Repair</v>
          </cell>
        </row>
        <row r="6">
          <cell r="F6">
            <v>43083</v>
          </cell>
        </row>
      </sheetData>
      <sheetData sheetId="120">
        <row r="4">
          <cell r="F4" t="str">
            <v>LGA-924.287</v>
          </cell>
          <cell r="J4" t="str">
            <v>Joe Lucin</v>
          </cell>
        </row>
        <row r="5">
          <cell r="F5" t="str">
            <v>Airside Asphalt Paving Repairs via Work Order</v>
          </cell>
        </row>
        <row r="6">
          <cell r="F6">
            <v>43083</v>
          </cell>
        </row>
        <row r="7">
          <cell r="F7">
            <v>4872000</v>
          </cell>
          <cell r="G7" t="str">
            <v>PQL</v>
          </cell>
        </row>
        <row r="8">
          <cell r="F8">
            <v>3997350</v>
          </cell>
        </row>
        <row r="9">
          <cell r="G9">
            <v>-0.17952586206896551</v>
          </cell>
        </row>
        <row r="11">
          <cell r="F11" t="str">
            <v>GOOD</v>
          </cell>
        </row>
        <row r="12">
          <cell r="F12">
            <v>6014201</v>
          </cell>
          <cell r="H12">
            <v>5</v>
          </cell>
        </row>
      </sheetData>
      <sheetData sheetId="121">
        <row r="4">
          <cell r="F4" t="str">
            <v>EWR-154.263</v>
          </cell>
          <cell r="J4" t="str">
            <v>Henry Yu</v>
          </cell>
        </row>
        <row r="5">
          <cell r="F5" t="str">
            <v>Terminal B Satellite B2 Sterile Corridor Glass Door Replacement</v>
          </cell>
        </row>
        <row r="6">
          <cell r="F6">
            <v>43074</v>
          </cell>
        </row>
        <row r="7">
          <cell r="F7">
            <v>1530000</v>
          </cell>
          <cell r="G7" t="str">
            <v>Public</v>
          </cell>
        </row>
        <row r="8">
          <cell r="F8">
            <v>1189000</v>
          </cell>
        </row>
        <row r="9">
          <cell r="G9">
            <v>-0.22287581699346407</v>
          </cell>
        </row>
        <row r="11">
          <cell r="F11" t="str">
            <v>GOOD</v>
          </cell>
        </row>
        <row r="12">
          <cell r="F12">
            <v>1876333.3333333333</v>
          </cell>
          <cell r="H12">
            <v>3</v>
          </cell>
        </row>
      </sheetData>
      <sheetData sheetId="122">
        <row r="4">
          <cell r="F4" t="str">
            <v>JFK-144.023</v>
          </cell>
          <cell r="J4" t="str">
            <v>Henry Yu</v>
          </cell>
        </row>
        <row r="5">
          <cell r="F5" t="str">
            <v>AOA Light Circuit Replacement</v>
          </cell>
        </row>
        <row r="6">
          <cell r="F6">
            <v>43074</v>
          </cell>
        </row>
        <row r="7">
          <cell r="F7">
            <v>38000000</v>
          </cell>
          <cell r="G7" t="str">
            <v>Public</v>
          </cell>
        </row>
        <row r="8">
          <cell r="F8">
            <v>28470000</v>
          </cell>
        </row>
        <row r="9">
          <cell r="G9">
            <v>-0.25078947368421051</v>
          </cell>
        </row>
        <row r="11">
          <cell r="F11" t="str">
            <v>GOOD</v>
          </cell>
        </row>
        <row r="12">
          <cell r="F12">
            <v>39946675.75</v>
          </cell>
          <cell r="H12">
            <v>4</v>
          </cell>
        </row>
      </sheetData>
      <sheetData sheetId="123">
        <row r="4">
          <cell r="F4" t="str">
            <v>EWR-154.235</v>
          </cell>
          <cell r="J4" t="str">
            <v>Henry Yu</v>
          </cell>
        </row>
        <row r="5">
          <cell r="F5" t="str">
            <v>Rehab CTA Entrance and Bridges N1, N2, N5, N6</v>
          </cell>
        </row>
        <row r="6">
          <cell r="F6">
            <v>43068</v>
          </cell>
        </row>
        <row r="7">
          <cell r="F7">
            <v>6600000</v>
          </cell>
          <cell r="G7" t="str">
            <v>Public</v>
          </cell>
        </row>
        <row r="8">
          <cell r="F8">
            <v>5189333</v>
          </cell>
        </row>
        <row r="9">
          <cell r="G9">
            <v>-0.21373742424242423</v>
          </cell>
        </row>
        <row r="11">
          <cell r="F11" t="str">
            <v>GOOD</v>
          </cell>
        </row>
        <row r="12">
          <cell r="F12">
            <v>6327117.5714285718</v>
          </cell>
          <cell r="H12">
            <v>7</v>
          </cell>
        </row>
      </sheetData>
      <sheetData sheetId="124">
        <row r="4">
          <cell r="F4" t="str">
            <v>LT-234.193</v>
          </cell>
          <cell r="J4" t="str">
            <v>Joe Lucin</v>
          </cell>
        </row>
        <row r="5">
          <cell r="F5" t="str">
            <v>Latent Salt Damage Repairs</v>
          </cell>
        </row>
        <row r="6">
          <cell r="F6">
            <v>43054</v>
          </cell>
        </row>
        <row r="7">
          <cell r="F7">
            <v>1350000</v>
          </cell>
          <cell r="G7" t="str">
            <v>Public</v>
          </cell>
        </row>
        <row r="8">
          <cell r="F8">
            <v>2629000</v>
          </cell>
        </row>
        <row r="9">
          <cell r="G9">
            <v>0.94740740740740736</v>
          </cell>
        </row>
        <row r="11">
          <cell r="F11" t="str">
            <v>FAIL</v>
          </cell>
        </row>
        <row r="12">
          <cell r="F12">
            <v>2629000</v>
          </cell>
          <cell r="H12">
            <v>1</v>
          </cell>
        </row>
      </sheetData>
      <sheetData sheetId="125">
        <row r="4">
          <cell r="F4" t="str">
            <v>BT-254.085</v>
          </cell>
          <cell r="J4" t="str">
            <v>Nathan Demaisip</v>
          </cell>
        </row>
        <row r="5">
          <cell r="F5" t="str">
            <v>Internal Structural Enhancements (Column Hardening)</v>
          </cell>
        </row>
        <row r="6">
          <cell r="F6">
            <v>43053</v>
          </cell>
        </row>
        <row r="7">
          <cell r="F7">
            <v>17250000</v>
          </cell>
          <cell r="G7" t="str">
            <v>VVP</v>
          </cell>
        </row>
        <row r="8">
          <cell r="F8">
            <v>22616488</v>
          </cell>
        </row>
        <row r="9">
          <cell r="G9">
            <v>0.3111007536231884</v>
          </cell>
        </row>
        <row r="11">
          <cell r="F11" t="str">
            <v>FAIL</v>
          </cell>
        </row>
        <row r="12">
          <cell r="F12">
            <v>28461824.5</v>
          </cell>
          <cell r="H12">
            <v>4</v>
          </cell>
        </row>
      </sheetData>
      <sheetData sheetId="126">
        <row r="4">
          <cell r="F4" t="str">
            <v>EWR-154.247</v>
          </cell>
          <cell r="J4" t="str">
            <v>Henry Yu</v>
          </cell>
        </row>
        <row r="5">
          <cell r="F5" t="str">
            <v>Terminal B Automated Passport System Kiosks</v>
          </cell>
        </row>
        <row r="6">
          <cell r="F6">
            <v>43053</v>
          </cell>
        </row>
        <row r="7">
          <cell r="F7">
            <v>820000</v>
          </cell>
          <cell r="G7" t="str">
            <v>MWBE</v>
          </cell>
        </row>
        <row r="8">
          <cell r="F8">
            <v>861500</v>
          </cell>
        </row>
        <row r="9">
          <cell r="G9">
            <v>5.0609756097560979E-2</v>
          </cell>
        </row>
        <row r="11">
          <cell r="F11" t="str">
            <v>GOOD</v>
          </cell>
        </row>
        <row r="12">
          <cell r="F12">
            <v>1755273.5</v>
          </cell>
          <cell r="H12">
            <v>4</v>
          </cell>
        </row>
      </sheetData>
      <sheetData sheetId="127">
        <row r="4">
          <cell r="F4" t="str">
            <v>PJ-654.502</v>
          </cell>
          <cell r="J4" t="str">
            <v>Ed Minall</v>
          </cell>
        </row>
        <row r="5">
          <cell r="F5" t="str">
            <v>Greenville Yard phase 2</v>
          </cell>
        </row>
        <row r="6">
          <cell r="F6">
            <v>43048</v>
          </cell>
        </row>
        <row r="7">
          <cell r="F7">
            <v>4860000</v>
          </cell>
          <cell r="G7" t="str">
            <v>Public</v>
          </cell>
        </row>
        <row r="8">
          <cell r="F8">
            <v>3418000</v>
          </cell>
        </row>
        <row r="9">
          <cell r="G9">
            <v>-0.29670781893004117</v>
          </cell>
        </row>
        <row r="11">
          <cell r="F11" t="str">
            <v>GOOD</v>
          </cell>
        </row>
        <row r="12">
          <cell r="F12">
            <v>4623479.5</v>
          </cell>
          <cell r="H12">
            <v>8</v>
          </cell>
        </row>
      </sheetData>
      <sheetData sheetId="128">
        <row r="4">
          <cell r="F4" t="str">
            <v>EWR-154.383</v>
          </cell>
          <cell r="J4" t="str">
            <v>Henry Yu</v>
          </cell>
        </row>
        <row r="5">
          <cell r="F5" t="str">
            <v>Terminal A Redev - Airside Paving and Utilities South phase 1</v>
          </cell>
        </row>
        <row r="6">
          <cell r="F6">
            <v>43047</v>
          </cell>
        </row>
        <row r="7">
          <cell r="F7">
            <v>26900000</v>
          </cell>
          <cell r="G7" t="str">
            <v>PQL</v>
          </cell>
        </row>
        <row r="8">
          <cell r="F8">
            <v>26600000</v>
          </cell>
        </row>
        <row r="9">
          <cell r="G9">
            <v>-1.1152416356877323E-2</v>
          </cell>
        </row>
        <row r="11">
          <cell r="F11" t="str">
            <v>GOOD</v>
          </cell>
        </row>
        <row r="12">
          <cell r="F12">
            <v>28659203.666666668</v>
          </cell>
          <cell r="H12">
            <v>3</v>
          </cell>
        </row>
      </sheetData>
      <sheetData sheetId="129">
        <row r="4">
          <cell r="F4" t="str">
            <v>LT-234.194</v>
          </cell>
          <cell r="J4" t="str">
            <v>Joe Lucin</v>
          </cell>
        </row>
        <row r="5">
          <cell r="F5" t="str">
            <v>Flood Protection for Ventilation Bldgs and Emergency Generators</v>
          </cell>
        </row>
        <row r="6">
          <cell r="F6">
            <v>43047</v>
          </cell>
        </row>
        <row r="7">
          <cell r="F7">
            <v>1650000</v>
          </cell>
          <cell r="G7" t="str">
            <v>Public</v>
          </cell>
        </row>
        <row r="8">
          <cell r="F8">
            <v>2278990</v>
          </cell>
        </row>
        <row r="9">
          <cell r="G9">
            <v>0.3812060606060606</v>
          </cell>
        </row>
        <row r="11">
          <cell r="F11" t="str">
            <v>FAIL</v>
          </cell>
        </row>
        <row r="12">
          <cell r="F12">
            <v>2755998</v>
          </cell>
          <cell r="H12">
            <v>5</v>
          </cell>
        </row>
      </sheetData>
      <sheetData sheetId="130">
        <row r="4">
          <cell r="F4" t="str">
            <v>PAT-534.316A</v>
          </cell>
          <cell r="J4" t="str">
            <v>Nathan Demaisip</v>
          </cell>
        </row>
        <row r="5">
          <cell r="F5" t="str">
            <v>JSQ Transportation Center - Hardening Phase 2</v>
          </cell>
        </row>
        <row r="6">
          <cell r="F6">
            <v>43034</v>
          </cell>
        </row>
        <row r="7">
          <cell r="F7">
            <v>2194000</v>
          </cell>
          <cell r="G7" t="str">
            <v>VVP</v>
          </cell>
        </row>
        <row r="8">
          <cell r="F8">
            <v>1361078</v>
          </cell>
        </row>
        <row r="9">
          <cell r="G9">
            <v>-0.3796362807657247</v>
          </cell>
        </row>
        <row r="11">
          <cell r="F11" t="str">
            <v>FAIL</v>
          </cell>
        </row>
        <row r="12">
          <cell r="F12">
            <v>1826834.3333333333</v>
          </cell>
          <cell r="H12">
            <v>6</v>
          </cell>
        </row>
      </sheetData>
      <sheetData sheetId="131">
        <row r="4">
          <cell r="F4" t="str">
            <v>JFK-154.021</v>
          </cell>
          <cell r="J4" t="str">
            <v>Henry Yu</v>
          </cell>
        </row>
        <row r="5">
          <cell r="F5" t="str">
            <v>Airside Switchgear Replacement</v>
          </cell>
        </row>
        <row r="6">
          <cell r="F6">
            <v>43025</v>
          </cell>
        </row>
        <row r="7">
          <cell r="F7">
            <v>2800000</v>
          </cell>
          <cell r="G7" t="str">
            <v>Public</v>
          </cell>
        </row>
        <row r="8">
          <cell r="F8">
            <v>2847000</v>
          </cell>
        </row>
        <row r="9">
          <cell r="G9">
            <v>1.6785714285714286E-2</v>
          </cell>
        </row>
        <row r="11">
          <cell r="F11" t="str">
            <v>GOOD</v>
          </cell>
        </row>
        <row r="12">
          <cell r="F12">
            <v>3721299.777777778</v>
          </cell>
          <cell r="H12">
            <v>9</v>
          </cell>
        </row>
      </sheetData>
      <sheetData sheetId="132">
        <row r="4">
          <cell r="F4" t="str">
            <v>EWR-154.254</v>
          </cell>
          <cell r="J4" t="str">
            <v>Henry Yu</v>
          </cell>
        </row>
        <row r="5">
          <cell r="F5" t="str">
            <v>Rehab of Terminal Frontage Bridges - Ph1 - Bridge N18, N20 Pier Caps</v>
          </cell>
        </row>
        <row r="6">
          <cell r="F6">
            <v>43025</v>
          </cell>
        </row>
        <row r="7">
          <cell r="F7">
            <v>3000000</v>
          </cell>
          <cell r="G7" t="str">
            <v>Public</v>
          </cell>
        </row>
        <row r="8">
          <cell r="F8">
            <v>2812500</v>
          </cell>
        </row>
        <row r="9">
          <cell r="G9">
            <v>-6.25E-2</v>
          </cell>
        </row>
        <row r="11">
          <cell r="F11" t="str">
            <v>GOOD</v>
          </cell>
        </row>
        <row r="12">
          <cell r="F12">
            <v>3481750</v>
          </cell>
          <cell r="H12">
            <v>2</v>
          </cell>
        </row>
      </sheetData>
      <sheetData sheetId="133">
        <row r="4">
          <cell r="F4" t="str">
            <v>EWR-924.384</v>
          </cell>
          <cell r="J4" t="str">
            <v>Henry Yu</v>
          </cell>
        </row>
        <row r="5">
          <cell r="F5" t="str">
            <v>Bus Canopy B1, C1 and Gas Island Improvements and Roofing</v>
          </cell>
        </row>
        <row r="6">
          <cell r="F6">
            <v>43013</v>
          </cell>
        </row>
        <row r="7">
          <cell r="F7">
            <v>970000</v>
          </cell>
          <cell r="G7" t="str">
            <v>Public</v>
          </cell>
        </row>
        <row r="8">
          <cell r="F8">
            <v>1285000</v>
          </cell>
        </row>
        <row r="9">
          <cell r="G9">
            <v>0.32474226804123713</v>
          </cell>
        </row>
        <row r="11">
          <cell r="F11" t="str">
            <v>FAIL</v>
          </cell>
        </row>
        <row r="12">
          <cell r="F12">
            <v>1809866.6666666667</v>
          </cell>
          <cell r="H12">
            <v>6</v>
          </cell>
        </row>
      </sheetData>
      <sheetData sheetId="134">
        <row r="4">
          <cell r="F4" t="str">
            <v>HT-924.144</v>
          </cell>
          <cell r="J4" t="str">
            <v>Gennadiy Zavolkovskiy</v>
          </cell>
        </row>
        <row r="5">
          <cell r="F5" t="str">
            <v>Heat Tracing and Insulation in Discharge Pipes, N&amp;S Tubes</v>
          </cell>
        </row>
        <row r="6">
          <cell r="F6">
            <v>43006</v>
          </cell>
        </row>
        <row r="7">
          <cell r="F7">
            <v>609000</v>
          </cell>
          <cell r="G7" t="str">
            <v>MWBE</v>
          </cell>
        </row>
        <row r="8">
          <cell r="F8">
            <v>579300</v>
          </cell>
        </row>
        <row r="9">
          <cell r="G9">
            <v>-4.8768472906403938E-2</v>
          </cell>
        </row>
        <row r="11">
          <cell r="F11" t="str">
            <v>GOOD</v>
          </cell>
        </row>
        <row r="12">
          <cell r="F12">
            <v>2077912.5</v>
          </cell>
          <cell r="H12">
            <v>4</v>
          </cell>
        </row>
      </sheetData>
      <sheetData sheetId="135">
        <row r="4">
          <cell r="F4" t="str">
            <v>HT-924.106</v>
          </cell>
          <cell r="J4" t="str">
            <v>Joe Lucin</v>
          </cell>
        </row>
        <row r="5">
          <cell r="F5" t="str">
            <v>Replace Missing Tiles at Walls and Ceiling</v>
          </cell>
        </row>
        <row r="6">
          <cell r="F6">
            <v>43005</v>
          </cell>
        </row>
        <row r="7">
          <cell r="F7">
            <v>1250000</v>
          </cell>
          <cell r="G7" t="str">
            <v>Public</v>
          </cell>
        </row>
        <row r="8">
          <cell r="F8">
            <v>1068000</v>
          </cell>
        </row>
        <row r="9">
          <cell r="G9">
            <v>-0.14560000000000001</v>
          </cell>
        </row>
        <row r="11">
          <cell r="F11" t="str">
            <v>GOOD</v>
          </cell>
        </row>
        <row r="12">
          <cell r="F12">
            <v>3069190.5</v>
          </cell>
          <cell r="H12">
            <v>6</v>
          </cell>
        </row>
      </sheetData>
      <sheetData sheetId="136">
        <row r="4">
          <cell r="F4" t="str">
            <v>GWB-244.042</v>
          </cell>
          <cell r="J4" t="str">
            <v>Ed Minall</v>
          </cell>
        </row>
        <row r="5">
          <cell r="F5" t="str">
            <v>Replacement of 178/179 St Ramps, Bus Ramps and Bus Turnaround</v>
          </cell>
        </row>
        <row r="6">
          <cell r="F6">
            <v>43004</v>
          </cell>
        </row>
        <row r="7">
          <cell r="F7">
            <v>189900000</v>
          </cell>
          <cell r="G7" t="str">
            <v>PQL</v>
          </cell>
        </row>
        <row r="8">
          <cell r="F8">
            <v>154487000</v>
          </cell>
        </row>
        <row r="9">
          <cell r="G9">
            <v>-0.18648235913638758</v>
          </cell>
        </row>
        <row r="11">
          <cell r="F11" t="str">
            <v>GOOD</v>
          </cell>
        </row>
        <row r="12">
          <cell r="F12">
            <v>181236737.80000001</v>
          </cell>
          <cell r="H12">
            <v>5</v>
          </cell>
        </row>
      </sheetData>
      <sheetData sheetId="137">
        <row r="4">
          <cell r="F4" t="str">
            <v>BP-694.510</v>
          </cell>
          <cell r="J4" t="str">
            <v>Ed Minall</v>
          </cell>
        </row>
        <row r="5">
          <cell r="F5" t="str">
            <v>Brooklyn Pier 10 Concrete Girder Repairs</v>
          </cell>
        </row>
        <row r="6">
          <cell r="F6">
            <v>42999</v>
          </cell>
        </row>
        <row r="7">
          <cell r="F7">
            <v>1250000</v>
          </cell>
          <cell r="G7" t="str">
            <v>Public</v>
          </cell>
        </row>
        <row r="8">
          <cell r="F8">
            <v>876947</v>
          </cell>
        </row>
        <row r="9">
          <cell r="G9">
            <v>-0.2984424</v>
          </cell>
        </row>
        <row r="11">
          <cell r="F11" t="str">
            <v>GOOD</v>
          </cell>
        </row>
        <row r="12">
          <cell r="F12">
            <v>2208884.5384615385</v>
          </cell>
          <cell r="H12">
            <v>13</v>
          </cell>
        </row>
      </sheetData>
      <sheetData sheetId="138">
        <row r="4">
          <cell r="F4" t="str">
            <v>MF-924.022</v>
          </cell>
          <cell r="J4" t="str">
            <v>Joe Lucin</v>
          </cell>
        </row>
        <row r="5">
          <cell r="F5" t="str">
            <v>LT and GWB - Rock Slope Priority Repairs</v>
          </cell>
        </row>
        <row r="6">
          <cell r="F6">
            <v>42997</v>
          </cell>
        </row>
        <row r="7">
          <cell r="F7">
            <v>1326000</v>
          </cell>
          <cell r="G7" t="str">
            <v>Public</v>
          </cell>
        </row>
        <row r="8">
          <cell r="F8">
            <v>1976491</v>
          </cell>
        </row>
        <row r="9">
          <cell r="G9">
            <v>0.49056636500754147</v>
          </cell>
        </row>
        <row r="11">
          <cell r="F11" t="str">
            <v>FAIL</v>
          </cell>
        </row>
        <row r="12">
          <cell r="F12">
            <v>3937777.75</v>
          </cell>
          <cell r="H12">
            <v>4</v>
          </cell>
        </row>
      </sheetData>
      <sheetData sheetId="139">
        <row r="4">
          <cell r="F4" t="str">
            <v>EWR-251</v>
          </cell>
          <cell r="J4" t="str">
            <v>Henry Yu</v>
          </cell>
        </row>
        <row r="5">
          <cell r="F5" t="str">
            <v>Rehab of Taxiway Z from Runway 11 Edge to UA</v>
          </cell>
        </row>
        <row r="6">
          <cell r="F6">
            <v>42964</v>
          </cell>
        </row>
        <row r="7">
          <cell r="F7">
            <v>8500000</v>
          </cell>
          <cell r="G7" t="str">
            <v>PQL</v>
          </cell>
        </row>
        <row r="8">
          <cell r="F8">
            <v>5682000</v>
          </cell>
        </row>
        <row r="9">
          <cell r="G9">
            <v>-0.33152941176470591</v>
          </cell>
        </row>
        <row r="11">
          <cell r="F11" t="str">
            <v>FAIL</v>
          </cell>
        </row>
        <row r="12">
          <cell r="F12">
            <v>6199787.333333333</v>
          </cell>
          <cell r="H12">
            <v>3</v>
          </cell>
        </row>
      </sheetData>
      <sheetData sheetId="140">
        <row r="4">
          <cell r="F4" t="str">
            <v>LGA-154.251</v>
          </cell>
          <cell r="J4" t="str">
            <v>Joe Lucin</v>
          </cell>
        </row>
        <row r="5">
          <cell r="F5" t="str">
            <v>Rehab of Runway Deck Structural Elements phase 3</v>
          </cell>
        </row>
        <row r="6">
          <cell r="F6">
            <v>42951</v>
          </cell>
        </row>
        <row r="7">
          <cell r="F7">
            <v>6040000</v>
          </cell>
          <cell r="G7" t="str">
            <v>Public</v>
          </cell>
        </row>
        <row r="8">
          <cell r="F8">
            <v>4845475</v>
          </cell>
        </row>
        <row r="9">
          <cell r="G9">
            <v>-0.19776903973509935</v>
          </cell>
        </row>
        <row r="11">
          <cell r="F11" t="str">
            <v>GOOD</v>
          </cell>
        </row>
        <row r="12">
          <cell r="F12">
            <v>8154320.375</v>
          </cell>
          <cell r="H12">
            <v>8</v>
          </cell>
        </row>
      </sheetData>
      <sheetData sheetId="141">
        <row r="4">
          <cell r="F4" t="str">
            <v>MFP-924.662</v>
          </cell>
          <cell r="J4" t="str">
            <v>Ed Minall</v>
          </cell>
        </row>
        <row r="5">
          <cell r="F5" t="str">
            <v>NJ Marine Terminals - Maintenance Dredging via Work Order</v>
          </cell>
        </row>
        <row r="6">
          <cell r="F6">
            <v>42950</v>
          </cell>
        </row>
        <row r="7">
          <cell r="F7">
            <v>13720000</v>
          </cell>
          <cell r="G7" t="str">
            <v>PQL</v>
          </cell>
        </row>
        <row r="8">
          <cell r="F8">
            <v>11539200</v>
          </cell>
        </row>
        <row r="9">
          <cell r="G9">
            <v>-0.15895043731778424</v>
          </cell>
        </row>
        <row r="11">
          <cell r="F11" t="str">
            <v>GOOD</v>
          </cell>
        </row>
        <row r="12">
          <cell r="F12">
            <v>15585112.5</v>
          </cell>
          <cell r="H12">
            <v>4</v>
          </cell>
        </row>
      </sheetData>
      <sheetData sheetId="142">
        <row r="4">
          <cell r="F4" t="str">
            <v>JFK-1070</v>
          </cell>
          <cell r="J4" t="str">
            <v>Henry Yu</v>
          </cell>
        </row>
        <row r="5">
          <cell r="F5" t="str">
            <v>Landside Asphalt Repairs via Work Ouder</v>
          </cell>
        </row>
        <row r="6">
          <cell r="F6">
            <v>42949</v>
          </cell>
        </row>
        <row r="7">
          <cell r="F7">
            <v>1650000</v>
          </cell>
          <cell r="G7" t="str">
            <v>Public</v>
          </cell>
        </row>
        <row r="8">
          <cell r="F8">
            <v>1320718</v>
          </cell>
        </row>
        <row r="9">
          <cell r="G9">
            <v>-0.19956484848484848</v>
          </cell>
        </row>
        <row r="11">
          <cell r="F11" t="str">
            <v>GOOD</v>
          </cell>
        </row>
        <row r="12">
          <cell r="F12">
            <v>1741084.5</v>
          </cell>
          <cell r="H12">
            <v>4</v>
          </cell>
        </row>
      </sheetData>
      <sheetData sheetId="143">
        <row r="4">
          <cell r="F4" t="str">
            <v>JFK-154.024</v>
          </cell>
          <cell r="J4" t="str">
            <v>Henry Yu</v>
          </cell>
        </row>
        <row r="5">
          <cell r="F5" t="str">
            <v>Backflow Prevention &amp; Water Meters Phase 4</v>
          </cell>
        </row>
        <row r="6">
          <cell r="F6">
            <v>42948</v>
          </cell>
        </row>
        <row r="7">
          <cell r="F7">
            <v>1330000</v>
          </cell>
          <cell r="G7" t="str">
            <v>Public</v>
          </cell>
        </row>
        <row r="8">
          <cell r="F8">
            <v>936000</v>
          </cell>
        </row>
        <row r="9">
          <cell r="G9">
            <v>-0.29624060150375942</v>
          </cell>
        </row>
        <row r="11">
          <cell r="F11" t="str">
            <v>GOOD</v>
          </cell>
        </row>
        <row r="12">
          <cell r="F12">
            <v>1504186.1666666667</v>
          </cell>
          <cell r="H12">
            <v>6</v>
          </cell>
        </row>
      </sheetData>
      <sheetData sheetId="144">
        <row r="4">
          <cell r="F4" t="str">
            <v>HT-224.120</v>
          </cell>
          <cell r="J4" t="str">
            <v>Andy Victors</v>
          </cell>
        </row>
        <row r="5">
          <cell r="F5" t="str">
            <v>Rehabilitation of Bronze Doors at Spring Street</v>
          </cell>
        </row>
        <row r="6">
          <cell r="F6">
            <v>42942</v>
          </cell>
        </row>
        <row r="7">
          <cell r="F7">
            <v>700000</v>
          </cell>
          <cell r="G7" t="str">
            <v>Public</v>
          </cell>
        </row>
        <row r="8">
          <cell r="F8">
            <v>614770</v>
          </cell>
        </row>
        <row r="9">
          <cell r="G9">
            <v>-0.12175714285714286</v>
          </cell>
        </row>
        <row r="11">
          <cell r="F11" t="str">
            <v>GOOD</v>
          </cell>
        </row>
        <row r="12">
          <cell r="F12">
            <v>726735</v>
          </cell>
          <cell r="H12">
            <v>2</v>
          </cell>
        </row>
      </sheetData>
      <sheetData sheetId="145">
        <row r="4">
          <cell r="F4" t="str">
            <v>LGA-124.244</v>
          </cell>
          <cell r="J4" t="str">
            <v>Henry Yu</v>
          </cell>
        </row>
        <row r="5">
          <cell r="F5" t="str">
            <v>AOA Light Circuit Replacement</v>
          </cell>
        </row>
        <row r="6">
          <cell r="F6">
            <v>42941</v>
          </cell>
        </row>
        <row r="7">
          <cell r="F7">
            <v>7200000</v>
          </cell>
          <cell r="G7" t="str">
            <v>Public</v>
          </cell>
        </row>
        <row r="8">
          <cell r="F8">
            <v>1936000</v>
          </cell>
        </row>
        <row r="9">
          <cell r="G9">
            <v>-0.73111111111111116</v>
          </cell>
        </row>
        <row r="11">
          <cell r="F11" t="str">
            <v>FAIL</v>
          </cell>
        </row>
        <row r="12">
          <cell r="F12">
            <v>5341338.75</v>
          </cell>
          <cell r="H12">
            <v>4</v>
          </cell>
        </row>
      </sheetData>
      <sheetData sheetId="146">
        <row r="4">
          <cell r="F4" t="str">
            <v>PAT-024.002</v>
          </cell>
          <cell r="J4" t="str">
            <v>Nathan Demaisip</v>
          </cell>
        </row>
        <row r="5">
          <cell r="F5" t="str">
            <v>Exchange Place Underwater Netting</v>
          </cell>
        </row>
        <row r="6">
          <cell r="F6">
            <v>42913</v>
          </cell>
        </row>
        <row r="7">
          <cell r="F7">
            <v>1480000</v>
          </cell>
          <cell r="G7" t="str">
            <v>PQL</v>
          </cell>
        </row>
        <row r="8">
          <cell r="F8">
            <v>1483000</v>
          </cell>
        </row>
        <row r="9">
          <cell r="G9">
            <v>2.0270270270270271E-3</v>
          </cell>
        </row>
        <row r="11">
          <cell r="F11" t="str">
            <v>GOOD</v>
          </cell>
        </row>
        <row r="12">
          <cell r="F12">
            <v>1960153.5714285714</v>
          </cell>
          <cell r="H12">
            <v>7</v>
          </cell>
        </row>
      </sheetData>
      <sheetData sheetId="147">
        <row r="4">
          <cell r="F4" t="str">
            <v>EWR-154.240</v>
          </cell>
          <cell r="J4" t="str">
            <v>Henry Yu</v>
          </cell>
        </row>
        <row r="5">
          <cell r="F5" t="str">
            <v>Meeter-Greeter Queuing Area Modifications</v>
          </cell>
        </row>
        <row r="6">
          <cell r="F6">
            <v>42901</v>
          </cell>
        </row>
        <row r="7">
          <cell r="F7">
            <v>850000</v>
          </cell>
          <cell r="G7" t="str">
            <v>MWBE</v>
          </cell>
        </row>
        <row r="8">
          <cell r="F8">
            <v>887000</v>
          </cell>
        </row>
        <row r="9">
          <cell r="G9">
            <v>4.3529411764705879E-2</v>
          </cell>
        </row>
        <row r="11">
          <cell r="F11" t="str">
            <v>GOOD</v>
          </cell>
        </row>
        <row r="12">
          <cell r="F12">
            <v>1293041.6666666667</v>
          </cell>
          <cell r="H12">
            <v>3</v>
          </cell>
        </row>
      </sheetData>
      <sheetData sheetId="148">
        <row r="4">
          <cell r="F4" t="str">
            <v>EWR-154.227</v>
          </cell>
          <cell r="J4" t="str">
            <v>Nathan Demaisip</v>
          </cell>
        </row>
        <row r="5">
          <cell r="F5" t="str">
            <v>Terminal B CCTV at Baggage Areas</v>
          </cell>
        </row>
        <row r="6">
          <cell r="F6">
            <v>42900</v>
          </cell>
        </row>
        <row r="7">
          <cell r="F7">
            <v>2900000</v>
          </cell>
          <cell r="G7" t="str">
            <v>VVP</v>
          </cell>
        </row>
        <row r="8">
          <cell r="F8">
            <v>1157000</v>
          </cell>
        </row>
        <row r="9">
          <cell r="G9">
            <v>-0.6010344827586207</v>
          </cell>
        </row>
        <row r="11">
          <cell r="F11" t="str">
            <v>FAIL</v>
          </cell>
        </row>
        <row r="12">
          <cell r="F12">
            <v>1910376.6</v>
          </cell>
          <cell r="H12">
            <v>5</v>
          </cell>
        </row>
      </sheetData>
      <sheetData sheetId="149">
        <row r="4">
          <cell r="F4" t="str">
            <v>LGA-774.235</v>
          </cell>
          <cell r="J4" t="str">
            <v>Joe Lucin</v>
          </cell>
        </row>
        <row r="5">
          <cell r="F5" t="str">
            <v>Emergency Generators at Various Locations</v>
          </cell>
        </row>
        <row r="6">
          <cell r="F6">
            <v>42894</v>
          </cell>
        </row>
        <row r="7">
          <cell r="F7">
            <v>6445000</v>
          </cell>
          <cell r="G7" t="str">
            <v>VVP</v>
          </cell>
        </row>
        <row r="8">
          <cell r="F8">
            <v>7166666</v>
          </cell>
        </row>
        <row r="9">
          <cell r="G9">
            <v>0.11197300232738557</v>
          </cell>
        </row>
        <row r="11">
          <cell r="F11" t="str">
            <v>FAIL</v>
          </cell>
        </row>
        <row r="12">
          <cell r="F12">
            <v>9302985.2727272734</v>
          </cell>
          <cell r="H12">
            <v>11</v>
          </cell>
        </row>
      </sheetData>
      <sheetData sheetId="150">
        <row r="4">
          <cell r="F4" t="str">
            <v>EWR-154.271</v>
          </cell>
          <cell r="J4" t="str">
            <v>Henry Yu</v>
          </cell>
        </row>
        <row r="5">
          <cell r="F5" t="str">
            <v>Central Heating and Refrigeration Plant South Substation Roof Replacement</v>
          </cell>
        </row>
        <row r="6">
          <cell r="F6">
            <v>42893</v>
          </cell>
        </row>
        <row r="7">
          <cell r="F7">
            <v>650000</v>
          </cell>
          <cell r="G7" t="str">
            <v>MWBE</v>
          </cell>
        </row>
        <row r="8">
          <cell r="F8">
            <v>865508</v>
          </cell>
        </row>
        <row r="9">
          <cell r="G9">
            <v>0.3315507692307692</v>
          </cell>
        </row>
        <row r="11">
          <cell r="F11" t="str">
            <v>FAIL</v>
          </cell>
        </row>
        <row r="12">
          <cell r="F12">
            <v>893242.66666666663</v>
          </cell>
          <cell r="H12">
            <v>3</v>
          </cell>
        </row>
      </sheetData>
      <sheetData sheetId="151">
        <row r="4">
          <cell r="F4" t="str">
            <v>EWR-154.264</v>
          </cell>
          <cell r="J4" t="str">
            <v>Henry Yu</v>
          </cell>
        </row>
        <row r="5">
          <cell r="F5" t="str">
            <v>Rehab CTA Frontage Bridges N18 and N20 Longitudinal Joints</v>
          </cell>
        </row>
        <row r="6">
          <cell r="F6">
            <v>42893</v>
          </cell>
        </row>
        <row r="7">
          <cell r="F7">
            <v>1070000</v>
          </cell>
          <cell r="G7" t="str">
            <v>MWBE</v>
          </cell>
        </row>
        <row r="8">
          <cell r="F8">
            <v>758000</v>
          </cell>
        </row>
        <row r="9">
          <cell r="G9">
            <v>-0.29158878504672897</v>
          </cell>
        </row>
        <row r="11">
          <cell r="F11" t="str">
            <v>FAIL</v>
          </cell>
        </row>
        <row r="12">
          <cell r="F12">
            <v>946984.4</v>
          </cell>
          <cell r="H12">
            <v>5</v>
          </cell>
        </row>
      </sheetData>
      <sheetData sheetId="152">
        <row r="4">
          <cell r="F4" t="str">
            <v>GWB-924.159B</v>
          </cell>
          <cell r="J4" t="str">
            <v>Reddy Gunda</v>
          </cell>
        </row>
        <row r="5">
          <cell r="F5" t="str">
            <v>NJ Admin Bldg HW/CW Piping Replacement</v>
          </cell>
        </row>
        <row r="6">
          <cell r="F6">
            <v>42892</v>
          </cell>
        </row>
        <row r="7">
          <cell r="F7">
            <v>771000</v>
          </cell>
          <cell r="G7" t="str">
            <v>Public</v>
          </cell>
        </row>
        <row r="8">
          <cell r="F8">
            <v>946600</v>
          </cell>
        </row>
        <row r="9">
          <cell r="G9">
            <v>0.22775616083009079</v>
          </cell>
        </row>
        <row r="11">
          <cell r="F11" t="str">
            <v>FAIL</v>
          </cell>
        </row>
        <row r="12">
          <cell r="F12">
            <v>1049156</v>
          </cell>
          <cell r="H12">
            <v>2</v>
          </cell>
        </row>
      </sheetData>
      <sheetData sheetId="153">
        <row r="4">
          <cell r="F4" t="str">
            <v>EWR-924.233</v>
          </cell>
          <cell r="J4" t="str">
            <v>Henry Yu</v>
          </cell>
        </row>
        <row r="5">
          <cell r="F5" t="str">
            <v>Priority Repair of Bridges N14, N15, N18, N19, N21, N42, N43</v>
          </cell>
        </row>
        <row r="6">
          <cell r="F6">
            <v>42886</v>
          </cell>
        </row>
        <row r="7">
          <cell r="F7">
            <v>1140000</v>
          </cell>
          <cell r="G7" t="str">
            <v>Public</v>
          </cell>
        </row>
        <row r="8">
          <cell r="F8">
            <v>904780</v>
          </cell>
        </row>
        <row r="9">
          <cell r="G9">
            <v>-0.20633333333333334</v>
          </cell>
        </row>
        <row r="11">
          <cell r="F11" t="str">
            <v>GOOD</v>
          </cell>
        </row>
        <row r="12">
          <cell r="F12">
            <v>1622587.4444444445</v>
          </cell>
          <cell r="H12">
            <v>9</v>
          </cell>
        </row>
      </sheetData>
      <sheetData sheetId="154">
        <row r="4">
          <cell r="F4" t="str">
            <v>JFK-154.019</v>
          </cell>
          <cell r="J4" t="str">
            <v>Wen Chang</v>
          </cell>
        </row>
        <row r="5">
          <cell r="F5" t="str">
            <v>Install Gate/Check Valves for Exist Stormwater Outfalls 2-3-4-5-6</v>
          </cell>
        </row>
        <row r="6">
          <cell r="F6">
            <v>42880</v>
          </cell>
        </row>
        <row r="7">
          <cell r="F7">
            <v>2850000</v>
          </cell>
          <cell r="G7" t="str">
            <v>Public</v>
          </cell>
        </row>
        <row r="8">
          <cell r="F8">
            <v>1808548</v>
          </cell>
        </row>
        <row r="9">
          <cell r="G9">
            <v>-0.36542175438596491</v>
          </cell>
        </row>
        <row r="11">
          <cell r="F11" t="str">
            <v>FAIL</v>
          </cell>
        </row>
        <row r="12">
          <cell r="F12">
            <v>2549938.9090909092</v>
          </cell>
          <cell r="H12">
            <v>11</v>
          </cell>
        </row>
      </sheetData>
      <sheetData sheetId="155">
        <row r="4">
          <cell r="F4" t="str">
            <v>PAT-024.031</v>
          </cell>
          <cell r="J4" t="str">
            <v>Nathan Demaisip</v>
          </cell>
        </row>
        <row r="5">
          <cell r="F5" t="str">
            <v>Replacement of Substation 7</v>
          </cell>
        </row>
        <row r="6">
          <cell r="F6">
            <v>42873</v>
          </cell>
        </row>
        <row r="7">
          <cell r="F7">
            <v>29400000</v>
          </cell>
          <cell r="G7" t="str">
            <v>VVP</v>
          </cell>
        </row>
        <row r="8">
          <cell r="F8">
            <v>40981000</v>
          </cell>
        </row>
        <row r="9">
          <cell r="G9">
            <v>0.39391156462585036</v>
          </cell>
        </row>
        <row r="11">
          <cell r="F11" t="str">
            <v>FAIL</v>
          </cell>
        </row>
        <row r="12">
          <cell r="F12">
            <v>43199000</v>
          </cell>
          <cell r="H12">
            <v>2</v>
          </cell>
        </row>
      </sheetData>
      <sheetData sheetId="156">
        <row r="4">
          <cell r="F4" t="str">
            <v>MFP-924.641</v>
          </cell>
          <cell r="J4" t="str">
            <v>Ed Minall</v>
          </cell>
        </row>
        <row r="5">
          <cell r="F5" t="str">
            <v>NY &amp; NJ Marine Terminals - Multi-Facility Fender System Rehab via WO</v>
          </cell>
        </row>
        <row r="6">
          <cell r="F6">
            <v>42872</v>
          </cell>
        </row>
        <row r="7">
          <cell r="F7">
            <v>5000000</v>
          </cell>
          <cell r="G7" t="str">
            <v>Public</v>
          </cell>
        </row>
        <row r="8">
          <cell r="F8">
            <v>5210665</v>
          </cell>
        </row>
        <row r="9">
          <cell r="G9">
            <v>4.2132999999999997E-2</v>
          </cell>
        </row>
        <row r="11">
          <cell r="F11" t="str">
            <v>GOOD</v>
          </cell>
        </row>
        <row r="12">
          <cell r="F12">
            <v>7226667.222222222</v>
          </cell>
          <cell r="H12">
            <v>9</v>
          </cell>
        </row>
      </sheetData>
      <sheetData sheetId="157">
        <row r="4">
          <cell r="F4" t="str">
            <v>EP-924.643</v>
          </cell>
          <cell r="J4" t="str">
            <v>Ed Minall</v>
          </cell>
        </row>
        <row r="5">
          <cell r="F5" t="str">
            <v>Priority Marine Rehab via Work Order</v>
          </cell>
        </row>
        <row r="6">
          <cell r="F6">
            <v>42871</v>
          </cell>
        </row>
        <row r="7">
          <cell r="F7">
            <v>9000000</v>
          </cell>
          <cell r="G7" t="str">
            <v>Public</v>
          </cell>
        </row>
        <row r="8">
          <cell r="F8">
            <v>10805265</v>
          </cell>
        </row>
        <row r="9">
          <cell r="G9">
            <v>0.20058500000000001</v>
          </cell>
        </row>
        <row r="11">
          <cell r="F11" t="str">
            <v>FAIL</v>
          </cell>
        </row>
        <row r="12">
          <cell r="F12">
            <v>13051670</v>
          </cell>
          <cell r="H12">
            <v>2</v>
          </cell>
        </row>
      </sheetData>
      <sheetData sheetId="158">
        <row r="4">
          <cell r="F4" t="str">
            <v>LT-234.179</v>
          </cell>
          <cell r="J4" t="str">
            <v>Nathan Demaisip</v>
          </cell>
        </row>
        <row r="5">
          <cell r="F5" t="str">
            <v>Waterside Buffer Zone Protection</v>
          </cell>
        </row>
        <row r="6">
          <cell r="F6">
            <v>42851</v>
          </cell>
        </row>
        <row r="7">
          <cell r="F7">
            <v>3589000</v>
          </cell>
          <cell r="G7" t="str">
            <v>PQL</v>
          </cell>
        </row>
        <row r="8">
          <cell r="F8">
            <v>3875045</v>
          </cell>
        </row>
        <row r="9">
          <cell r="G9">
            <v>7.9700473669545829E-2</v>
          </cell>
        </row>
        <row r="11">
          <cell r="F11" t="str">
            <v>GOOD</v>
          </cell>
        </row>
        <row r="12">
          <cell r="F12">
            <v>4137147</v>
          </cell>
          <cell r="H12">
            <v>3</v>
          </cell>
        </row>
      </sheetData>
      <sheetData sheetId="159">
        <row r="4">
          <cell r="F4" t="str">
            <v>GWB-924.176</v>
          </cell>
          <cell r="J4" t="str">
            <v>Reddy Gunda</v>
          </cell>
        </row>
        <row r="5">
          <cell r="F5" t="str">
            <v>Upper Level Sidewalk Repairs via Work Order</v>
          </cell>
        </row>
        <row r="6">
          <cell r="F6">
            <v>42846</v>
          </cell>
        </row>
        <row r="7">
          <cell r="F7">
            <v>2060000</v>
          </cell>
          <cell r="G7" t="str">
            <v>Public</v>
          </cell>
        </row>
        <row r="8">
          <cell r="F8">
            <v>2614625</v>
          </cell>
        </row>
        <row r="9">
          <cell r="G9">
            <v>0.26923543689320389</v>
          </cell>
        </row>
        <row r="11">
          <cell r="F11" t="str">
            <v>FAIL</v>
          </cell>
        </row>
        <row r="12">
          <cell r="F12">
            <v>3640145</v>
          </cell>
          <cell r="H12">
            <v>5</v>
          </cell>
        </row>
      </sheetData>
      <sheetData sheetId="160">
        <row r="4">
          <cell r="F4" t="str">
            <v>MFP-924.645A</v>
          </cell>
          <cell r="J4" t="str">
            <v>Ed Minall</v>
          </cell>
        </row>
        <row r="5">
          <cell r="F5" t="str">
            <v>NJ Paving and Utility Rehab by Work Order</v>
          </cell>
        </row>
        <row r="6">
          <cell r="F6">
            <v>42845</v>
          </cell>
        </row>
        <row r="7">
          <cell r="F7">
            <v>2625000</v>
          </cell>
          <cell r="G7" t="str">
            <v>MWBE</v>
          </cell>
        </row>
        <row r="8">
          <cell r="F8">
            <v>2472675</v>
          </cell>
        </row>
        <row r="9">
          <cell r="G9">
            <v>-5.8028571428571429E-2</v>
          </cell>
        </row>
        <row r="11">
          <cell r="F11" t="str">
            <v>GOOD</v>
          </cell>
        </row>
        <row r="12">
          <cell r="F12">
            <v>2725976.1666666665</v>
          </cell>
          <cell r="H12">
            <v>6</v>
          </cell>
        </row>
      </sheetData>
      <sheetData sheetId="161">
        <row r="4">
          <cell r="F4" t="str">
            <v>PN-654.558</v>
          </cell>
          <cell r="J4" t="str">
            <v>Ed Minall</v>
          </cell>
        </row>
        <row r="5">
          <cell r="F5" t="str">
            <v>Berths 26, 28, 32, 34 Dredging</v>
          </cell>
        </row>
        <row r="6">
          <cell r="F6">
            <v>42845</v>
          </cell>
        </row>
        <row r="7">
          <cell r="F7">
            <v>1520000</v>
          </cell>
          <cell r="G7" t="str">
            <v>Public</v>
          </cell>
        </row>
        <row r="8">
          <cell r="F8">
            <v>994200</v>
          </cell>
        </row>
        <row r="9">
          <cell r="G9">
            <v>-0.34592105263157896</v>
          </cell>
        </row>
        <row r="11">
          <cell r="F11" t="str">
            <v>GOOD</v>
          </cell>
        </row>
        <row r="12">
          <cell r="F12">
            <v>1957750</v>
          </cell>
          <cell r="H12">
            <v>4</v>
          </cell>
        </row>
      </sheetData>
      <sheetData sheetId="162">
        <row r="4">
          <cell r="F4" t="str">
            <v>TEB-144.048</v>
          </cell>
          <cell r="J4" t="str">
            <v>Henry Yu</v>
          </cell>
        </row>
        <row r="5">
          <cell r="F5" t="str">
            <v>AOA Light Circuit Replacement</v>
          </cell>
        </row>
        <row r="6">
          <cell r="F6">
            <v>42845</v>
          </cell>
        </row>
        <row r="7">
          <cell r="F7">
            <v>12630000</v>
          </cell>
          <cell r="G7" t="str">
            <v>PQL</v>
          </cell>
        </row>
        <row r="8">
          <cell r="F8">
            <v>10849023</v>
          </cell>
        </row>
        <row r="9">
          <cell r="G9">
            <v>-0.14101163895486934</v>
          </cell>
        </row>
        <row r="11">
          <cell r="F11" t="str">
            <v>GOOD</v>
          </cell>
        </row>
        <row r="12">
          <cell r="F12">
            <v>13424511.5</v>
          </cell>
          <cell r="H12">
            <v>2</v>
          </cell>
        </row>
      </sheetData>
      <sheetData sheetId="163">
        <row r="4">
          <cell r="F4" t="str">
            <v>PAT-084.001</v>
          </cell>
          <cell r="J4" t="str">
            <v>Nathan Demaisip</v>
          </cell>
        </row>
        <row r="5">
          <cell r="F5" t="str">
            <v>Replacement of Substation 9</v>
          </cell>
        </row>
        <row r="6">
          <cell r="F6">
            <v>42844</v>
          </cell>
        </row>
        <row r="7">
          <cell r="F7">
            <v>30360000</v>
          </cell>
          <cell r="G7" t="str">
            <v>PQL</v>
          </cell>
        </row>
        <row r="8">
          <cell r="F8">
            <v>32920674</v>
          </cell>
        </row>
        <row r="9">
          <cell r="G9">
            <v>8.4343675889328062E-2</v>
          </cell>
        </row>
        <row r="11">
          <cell r="F11" t="str">
            <v>GOOD</v>
          </cell>
        </row>
        <row r="12">
          <cell r="F12">
            <v>41432104.666666664</v>
          </cell>
          <cell r="H12">
            <v>3</v>
          </cell>
        </row>
      </sheetData>
      <sheetData sheetId="164">
        <row r="4">
          <cell r="F4" t="str">
            <v>EWR-154.234</v>
          </cell>
          <cell r="J4" t="str">
            <v>Henry Yu</v>
          </cell>
        </row>
        <row r="5">
          <cell r="F5" t="str">
            <v>AOA Light Circuit Replacement</v>
          </cell>
        </row>
        <row r="6">
          <cell r="F6">
            <v>42844</v>
          </cell>
        </row>
        <row r="7">
          <cell r="F7">
            <v>18870000</v>
          </cell>
          <cell r="G7" t="str">
            <v>PQL</v>
          </cell>
        </row>
        <row r="8">
          <cell r="F8">
            <v>19910000</v>
          </cell>
        </row>
        <row r="9">
          <cell r="G9">
            <v>5.5113937466878642E-2</v>
          </cell>
        </row>
        <row r="11">
          <cell r="F11" t="str">
            <v>GOOD</v>
          </cell>
        </row>
        <row r="12">
          <cell r="F12">
            <v>21760702.666666668</v>
          </cell>
          <cell r="H12">
            <v>3</v>
          </cell>
        </row>
      </sheetData>
      <sheetData sheetId="165">
        <row r="4">
          <cell r="F4" t="str">
            <v>MFP-924.634</v>
          </cell>
          <cell r="J4" t="str">
            <v>Ed Minall</v>
          </cell>
        </row>
        <row r="5">
          <cell r="F5" t="str">
            <v>NY Marine Terminals - Rail Rehab via Work Order</v>
          </cell>
        </row>
        <row r="6">
          <cell r="F6">
            <v>42831</v>
          </cell>
        </row>
        <row r="7">
          <cell r="F7">
            <v>1655000</v>
          </cell>
          <cell r="G7" t="str">
            <v>Public</v>
          </cell>
        </row>
        <row r="8">
          <cell r="F8">
            <v>1398667</v>
          </cell>
        </row>
        <row r="9">
          <cell r="G9">
            <v>-0.15488398791540786</v>
          </cell>
        </row>
        <row r="11">
          <cell r="F11" t="str">
            <v>GOOD</v>
          </cell>
        </row>
        <row r="12">
          <cell r="F12">
            <v>1576394</v>
          </cell>
          <cell r="H12">
            <v>3</v>
          </cell>
        </row>
      </sheetData>
      <sheetData sheetId="166">
        <row r="4">
          <cell r="F4" t="str">
            <v>BT-254.123</v>
          </cell>
          <cell r="J4" t="str">
            <v>Reddy Gunda</v>
          </cell>
        </row>
        <row r="5">
          <cell r="F5" t="str">
            <v>PABT Supplemental Fire Alarm Systems</v>
          </cell>
        </row>
        <row r="6">
          <cell r="F6">
            <v>42823</v>
          </cell>
        </row>
        <row r="7">
          <cell r="F7">
            <v>3700000</v>
          </cell>
          <cell r="G7" t="str">
            <v>Public</v>
          </cell>
        </row>
        <row r="8">
          <cell r="F8">
            <v>2490000</v>
          </cell>
        </row>
        <row r="9">
          <cell r="G9">
            <v>-0.32702702702702702</v>
          </cell>
        </row>
        <row r="11">
          <cell r="F11" t="str">
            <v>GOOD</v>
          </cell>
        </row>
        <row r="12">
          <cell r="F12">
            <v>3722260</v>
          </cell>
          <cell r="H12">
            <v>7</v>
          </cell>
        </row>
      </sheetData>
      <sheetData sheetId="167">
        <row r="4">
          <cell r="F4" t="str">
            <v>LGA-124.255</v>
          </cell>
          <cell r="J4" t="str">
            <v>Joe Lucin</v>
          </cell>
        </row>
        <row r="5">
          <cell r="F5" t="str">
            <v>Rehab of Runway 22 Deck Wearing Course Panel 1A</v>
          </cell>
        </row>
        <row r="6">
          <cell r="F6">
            <v>42815</v>
          </cell>
        </row>
        <row r="7">
          <cell r="F7">
            <v>3750000</v>
          </cell>
          <cell r="G7" t="str">
            <v>PQL</v>
          </cell>
        </row>
        <row r="8">
          <cell r="F8">
            <v>2468147</v>
          </cell>
        </row>
        <row r="9">
          <cell r="G9">
            <v>-0.34182746666666669</v>
          </cell>
        </row>
        <row r="11">
          <cell r="F11" t="str">
            <v>FAIL</v>
          </cell>
        </row>
        <row r="12">
          <cell r="F12">
            <v>2703874</v>
          </cell>
          <cell r="H12">
            <v>3</v>
          </cell>
        </row>
      </sheetData>
      <sheetData sheetId="168">
        <row r="4">
          <cell r="F4" t="str">
            <v>MFP-072.016</v>
          </cell>
          <cell r="J4" t="str">
            <v>Ed Minall</v>
          </cell>
        </row>
        <row r="5">
          <cell r="F5" t="str">
            <v>NY Marine Terminals - Paving and Utilities by Work Order</v>
          </cell>
        </row>
        <row r="6">
          <cell r="F6">
            <v>42810</v>
          </cell>
        </row>
        <row r="7">
          <cell r="F7">
            <v>1425000</v>
          </cell>
          <cell r="G7" t="str">
            <v>MWBE</v>
          </cell>
        </row>
        <row r="8">
          <cell r="F8">
            <v>1087425</v>
          </cell>
        </row>
        <row r="9">
          <cell r="G9">
            <v>-0.23689473684210527</v>
          </cell>
        </row>
        <row r="11">
          <cell r="F11" t="str">
            <v>GOOD</v>
          </cell>
        </row>
        <row r="12">
          <cell r="F12">
            <v>2085729.3333333333</v>
          </cell>
          <cell r="H12">
            <v>6</v>
          </cell>
        </row>
      </sheetData>
      <sheetData sheetId="169">
        <row r="4">
          <cell r="F4" t="str">
            <v>GWB-244.263</v>
          </cell>
          <cell r="J4" t="str">
            <v>Reddy Gunda</v>
          </cell>
        </row>
        <row r="5">
          <cell r="F5" t="str">
            <v>Replacement of Automatic Transfer Switches</v>
          </cell>
        </row>
        <row r="6">
          <cell r="F6">
            <v>42789</v>
          </cell>
        </row>
        <row r="7">
          <cell r="F7">
            <v>240000</v>
          </cell>
          <cell r="G7" t="str">
            <v>MWBE</v>
          </cell>
        </row>
        <row r="8">
          <cell r="F8">
            <v>97300</v>
          </cell>
        </row>
        <row r="9">
          <cell r="G9">
            <v>-0.59458333333333335</v>
          </cell>
        </row>
        <row r="11">
          <cell r="F11" t="str">
            <v>FAIL</v>
          </cell>
        </row>
        <row r="12">
          <cell r="F12">
            <v>209936.66666666666</v>
          </cell>
          <cell r="H12">
            <v>6</v>
          </cell>
        </row>
      </sheetData>
      <sheetData sheetId="170">
        <row r="4">
          <cell r="F4" t="str">
            <v>GWB-244.048</v>
          </cell>
          <cell r="J4" t="str">
            <v>Reddy Gunda</v>
          </cell>
        </row>
        <row r="5">
          <cell r="F5" t="str">
            <v>Replacement of Suspender Ropes and Rehab of Main Cables &amp; Strands</v>
          </cell>
        </row>
        <row r="6">
          <cell r="F6">
            <v>42789</v>
          </cell>
        </row>
        <row r="7">
          <cell r="F7">
            <v>479900000</v>
          </cell>
          <cell r="G7" t="str">
            <v>PQL</v>
          </cell>
        </row>
        <row r="8">
          <cell r="F8">
            <v>451841280</v>
          </cell>
        </row>
        <row r="9">
          <cell r="G9">
            <v>-5.8467847468222547E-2</v>
          </cell>
        </row>
        <row r="11">
          <cell r="F11" t="str">
            <v>GOOD</v>
          </cell>
        </row>
        <row r="12">
          <cell r="F12">
            <v>521895915.39999998</v>
          </cell>
          <cell r="H12">
            <v>5</v>
          </cell>
        </row>
      </sheetData>
      <sheetData sheetId="171">
        <row r="4">
          <cell r="F4" t="str">
            <v>LGA-124.250</v>
          </cell>
          <cell r="J4" t="str">
            <v>Joe Lucin</v>
          </cell>
        </row>
        <row r="5">
          <cell r="F5" t="str">
            <v>Rehab Taxiways B, AA, BB, and Associated Taxiways</v>
          </cell>
        </row>
        <row r="6">
          <cell r="F6">
            <v>42787</v>
          </cell>
        </row>
        <row r="7">
          <cell r="F7">
            <v>10393000</v>
          </cell>
          <cell r="G7" t="str">
            <v>PQL</v>
          </cell>
        </row>
        <row r="8">
          <cell r="F8">
            <v>7903950</v>
          </cell>
        </row>
        <row r="9">
          <cell r="G9">
            <v>-0.2394929279322621</v>
          </cell>
        </row>
        <row r="11">
          <cell r="F11" t="str">
            <v>FAIL</v>
          </cell>
        </row>
        <row r="12">
          <cell r="F12">
            <v>8914650</v>
          </cell>
          <cell r="H12">
            <v>3</v>
          </cell>
        </row>
      </sheetData>
      <sheetData sheetId="172">
        <row r="4">
          <cell r="F4" t="str">
            <v>TEB-144.045</v>
          </cell>
        </row>
        <row r="5">
          <cell r="F5" t="str">
            <v>Storm Drainage System Rehab Phase 1</v>
          </cell>
        </row>
        <row r="6">
          <cell r="F6">
            <v>42780</v>
          </cell>
        </row>
        <row r="7">
          <cell r="F7">
            <v>2580000</v>
          </cell>
          <cell r="G7" t="str">
            <v>Public</v>
          </cell>
        </row>
        <row r="8">
          <cell r="F8">
            <v>1386000</v>
          </cell>
        </row>
        <row r="9">
          <cell r="G9">
            <v>-0.46279069767441861</v>
          </cell>
        </row>
        <row r="11">
          <cell r="F11" t="str">
            <v>GOOD</v>
          </cell>
        </row>
        <row r="12">
          <cell r="F12">
            <v>2364957.25</v>
          </cell>
          <cell r="H12">
            <v>16</v>
          </cell>
        </row>
      </sheetData>
      <sheetData sheetId="173">
        <row r="4">
          <cell r="F4" t="str">
            <v>EWR-924.375</v>
          </cell>
          <cell r="J4" t="str">
            <v>Henry Yu</v>
          </cell>
        </row>
        <row r="5">
          <cell r="F5" t="str">
            <v>Peripheral Ditch Containment Boom Anchor Walls</v>
          </cell>
        </row>
        <row r="6">
          <cell r="F6">
            <v>42774</v>
          </cell>
        </row>
        <row r="7">
          <cell r="F7">
            <v>970000</v>
          </cell>
          <cell r="G7" t="str">
            <v>Public</v>
          </cell>
        </row>
        <row r="8">
          <cell r="F8">
            <v>756482</v>
          </cell>
        </row>
        <row r="9">
          <cell r="G9">
            <v>-0.22012164948453608</v>
          </cell>
        </row>
        <row r="11">
          <cell r="F11" t="str">
            <v>GOOD</v>
          </cell>
        </row>
        <row r="12">
          <cell r="F12">
            <v>967156.77777777775</v>
          </cell>
          <cell r="H12">
            <v>9</v>
          </cell>
        </row>
      </sheetData>
      <sheetData sheetId="174">
        <row r="4">
          <cell r="F4" t="str">
            <v>GWB-924.170</v>
          </cell>
          <cell r="J4" t="str">
            <v>Reddy Gunda</v>
          </cell>
        </row>
        <row r="5">
          <cell r="F5" t="str">
            <v>Maintenance Pavement Repairs via Work Order</v>
          </cell>
        </row>
        <row r="6">
          <cell r="F6">
            <v>42773</v>
          </cell>
        </row>
        <row r="7">
          <cell r="F7">
            <v>1965000</v>
          </cell>
          <cell r="G7" t="str">
            <v>PQL</v>
          </cell>
        </row>
        <row r="8">
          <cell r="F8">
            <v>1450000</v>
          </cell>
        </row>
        <row r="9">
          <cell r="G9">
            <v>-0.26208651399491095</v>
          </cell>
        </row>
        <row r="11">
          <cell r="F11" t="str">
            <v>GOOD</v>
          </cell>
        </row>
        <row r="12">
          <cell r="F12">
            <v>2564821.6666666665</v>
          </cell>
          <cell r="H12">
            <v>6</v>
          </cell>
        </row>
      </sheetData>
      <sheetData sheetId="175">
        <row r="4">
          <cell r="F4" t="str">
            <v>JFK-124.009</v>
          </cell>
          <cell r="J4" t="str">
            <v>Henry Yu</v>
          </cell>
        </row>
        <row r="5">
          <cell r="F5" t="str">
            <v>Bldg 14 Roof Replacement, East Wing</v>
          </cell>
        </row>
        <row r="6">
          <cell r="F6">
            <v>42768</v>
          </cell>
        </row>
        <row r="7">
          <cell r="F7">
            <v>4800000</v>
          </cell>
          <cell r="G7" t="str">
            <v>Public</v>
          </cell>
        </row>
        <row r="8">
          <cell r="F8">
            <v>3901193</v>
          </cell>
        </row>
        <row r="9">
          <cell r="G9">
            <v>-0.18725145833333334</v>
          </cell>
        </row>
        <row r="11">
          <cell r="F11" t="str">
            <v>GOOD</v>
          </cell>
        </row>
        <row r="12">
          <cell r="F12">
            <v>5044696</v>
          </cell>
          <cell r="H12">
            <v>14</v>
          </cell>
        </row>
      </sheetData>
      <sheetData sheetId="176">
        <row r="4">
          <cell r="F4" t="str">
            <v>MFP-924.645</v>
          </cell>
          <cell r="J4" t="str">
            <v>Ed Minall</v>
          </cell>
        </row>
        <row r="5">
          <cell r="F5" t="str">
            <v>NJ Paving and Utility Rehab by Work Order</v>
          </cell>
        </row>
        <row r="6">
          <cell r="F6">
            <v>42766</v>
          </cell>
        </row>
      </sheetData>
      <sheetData sheetId="177">
        <row r="4">
          <cell r="F4" t="str">
            <v>JFK-154.022</v>
          </cell>
          <cell r="J4" t="str">
            <v>Nathan Demaisip</v>
          </cell>
        </row>
        <row r="5">
          <cell r="F5" t="str">
            <v>Vehicle Gates Security Upgrade</v>
          </cell>
        </row>
        <row r="6">
          <cell r="F6">
            <v>42765</v>
          </cell>
        </row>
        <row r="7">
          <cell r="F7">
            <v>6500000</v>
          </cell>
          <cell r="G7" t="str">
            <v>VVP</v>
          </cell>
        </row>
        <row r="8">
          <cell r="F8">
            <v>5987000</v>
          </cell>
        </row>
        <row r="9">
          <cell r="G9">
            <v>-7.8923076923076929E-2</v>
          </cell>
        </row>
        <row r="11">
          <cell r="F11" t="str">
            <v>GOOD</v>
          </cell>
        </row>
        <row r="12">
          <cell r="F12">
            <v>7176261</v>
          </cell>
          <cell r="H12">
            <v>5</v>
          </cell>
        </row>
      </sheetData>
      <sheetData sheetId="178">
        <row r="4">
          <cell r="F4" t="str">
            <v>LGA-103.015</v>
          </cell>
          <cell r="J4" t="str">
            <v>Joe Lucin</v>
          </cell>
        </row>
        <row r="5">
          <cell r="F5" t="str">
            <v>Pump House 6 Substation</v>
          </cell>
        </row>
        <row r="6">
          <cell r="F6">
            <v>42761</v>
          </cell>
        </row>
        <row r="7">
          <cell r="F7">
            <v>5100000</v>
          </cell>
          <cell r="G7" t="str">
            <v>Public</v>
          </cell>
        </row>
        <row r="8">
          <cell r="F8">
            <v>4640176</v>
          </cell>
        </row>
        <row r="9">
          <cell r="G9">
            <v>-9.0161568627450978E-2</v>
          </cell>
        </row>
        <row r="11">
          <cell r="F11" t="str">
            <v>GOOD</v>
          </cell>
        </row>
        <row r="12">
          <cell r="F12">
            <v>5666320.8571428573</v>
          </cell>
          <cell r="H12">
            <v>7</v>
          </cell>
        </row>
      </sheetData>
      <sheetData sheetId="179">
        <row r="4">
          <cell r="F4" t="str">
            <v>EWR-154.392</v>
          </cell>
          <cell r="J4" t="str">
            <v>Henry Yu</v>
          </cell>
        </row>
        <row r="5">
          <cell r="F5" t="str">
            <v xml:space="preserve">Terminal A Redev - Bridges N57, N58, N59 and Utilities </v>
          </cell>
        </row>
        <row r="6">
          <cell r="F6">
            <v>42759</v>
          </cell>
        </row>
        <row r="7">
          <cell r="F7">
            <v>69800000</v>
          </cell>
          <cell r="G7" t="str">
            <v>PQL</v>
          </cell>
        </row>
        <row r="8">
          <cell r="F8">
            <v>67107000</v>
          </cell>
        </row>
        <row r="9">
          <cell r="G9">
            <v>-3.8581661891117482E-2</v>
          </cell>
        </row>
        <row r="11">
          <cell r="F11" t="str">
            <v>GOOD</v>
          </cell>
        </row>
        <row r="12">
          <cell r="F12">
            <v>74580198.444444448</v>
          </cell>
          <cell r="H12">
            <v>9</v>
          </cell>
        </row>
      </sheetData>
      <sheetData sheetId="180">
        <row r="4">
          <cell r="F4" t="str">
            <v>HT-924.089</v>
          </cell>
          <cell r="J4" t="str">
            <v>Reddy Gunda</v>
          </cell>
        </row>
        <row r="5">
          <cell r="F5" t="str">
            <v>NJ Service Building 1 and 2 Priority Repairs</v>
          </cell>
        </row>
        <row r="6">
          <cell r="F6">
            <v>42753</v>
          </cell>
        </row>
        <row r="7">
          <cell r="F7">
            <v>1410000</v>
          </cell>
          <cell r="G7" t="str">
            <v>MWBE</v>
          </cell>
        </row>
        <row r="8">
          <cell r="F8">
            <v>1399756</v>
          </cell>
        </row>
        <row r="9">
          <cell r="G9">
            <v>-7.2652482269503545E-3</v>
          </cell>
        </row>
        <row r="11">
          <cell r="F11" t="str">
            <v>GOOD</v>
          </cell>
        </row>
        <row r="12">
          <cell r="F12">
            <v>2214692</v>
          </cell>
          <cell r="H12">
            <v>3</v>
          </cell>
        </row>
      </sheetData>
      <sheetData sheetId="181">
        <row r="4">
          <cell r="F4" t="str">
            <v>MFP-924.644</v>
          </cell>
          <cell r="J4" t="str">
            <v>Ed Minall</v>
          </cell>
        </row>
        <row r="5">
          <cell r="F5" t="str">
            <v>NJ Marine Terminals Railroad Rehab via Work Order</v>
          </cell>
        </row>
        <row r="6">
          <cell r="F6">
            <v>42752</v>
          </cell>
        </row>
        <row r="7">
          <cell r="F7">
            <v>4200000</v>
          </cell>
          <cell r="G7" t="str">
            <v>Public</v>
          </cell>
        </row>
        <row r="8">
          <cell r="F8">
            <v>3987114</v>
          </cell>
        </row>
        <row r="9">
          <cell r="G9">
            <v>-5.0687142857142854E-2</v>
          </cell>
        </row>
        <row r="11">
          <cell r="F11" t="str">
            <v>GOOD</v>
          </cell>
        </row>
        <row r="12">
          <cell r="F12">
            <v>4163509.6666666665</v>
          </cell>
          <cell r="H12">
            <v>3</v>
          </cell>
        </row>
      </sheetData>
      <sheetData sheetId="182">
        <row r="4">
          <cell r="F4" t="str">
            <v>JFK-1067</v>
          </cell>
          <cell r="J4" t="str">
            <v>Henry Yu</v>
          </cell>
        </row>
        <row r="5">
          <cell r="F5" t="str">
            <v>Asphalt Pavement Repairs via Work Order</v>
          </cell>
        </row>
        <row r="6">
          <cell r="F6">
            <v>42746</v>
          </cell>
        </row>
        <row r="7">
          <cell r="F7">
            <v>12071025</v>
          </cell>
          <cell r="G7" t="str">
            <v>PQL</v>
          </cell>
        </row>
        <row r="8">
          <cell r="F8">
            <v>9977777</v>
          </cell>
        </row>
        <row r="9">
          <cell r="G9">
            <v>-0.17341095723022693</v>
          </cell>
        </row>
        <row r="11">
          <cell r="F11" t="str">
            <v>FAIL</v>
          </cell>
        </row>
        <row r="12">
          <cell r="F12">
            <v>10361867</v>
          </cell>
          <cell r="H12">
            <v>3</v>
          </cell>
        </row>
      </sheetData>
      <sheetData sheetId="183">
        <row r="4">
          <cell r="F4" t="str">
            <v>JFK-124.016</v>
          </cell>
          <cell r="J4" t="str">
            <v>Henry Yu</v>
          </cell>
        </row>
        <row r="5">
          <cell r="F5" t="str">
            <v>Rehab Taxiway Q, QG and Restricted Vehicle Service Road</v>
          </cell>
        </row>
        <row r="6">
          <cell r="F6">
            <v>42739</v>
          </cell>
        </row>
        <row r="7">
          <cell r="F7">
            <v>28695000</v>
          </cell>
          <cell r="G7" t="str">
            <v>PQL</v>
          </cell>
        </row>
        <row r="8">
          <cell r="F8">
            <v>31768035</v>
          </cell>
        </row>
        <row r="9">
          <cell r="G9">
            <v>0.10709304756926294</v>
          </cell>
        </row>
        <row r="11">
          <cell r="F11" t="str">
            <v>GOOD</v>
          </cell>
        </row>
        <row r="12">
          <cell r="F12">
            <v>33299542.5</v>
          </cell>
          <cell r="H12">
            <v>2</v>
          </cell>
        </row>
      </sheetData>
      <sheetData sheetId="184">
        <row r="4">
          <cell r="F4" t="str">
            <v>PAT-084.039</v>
          </cell>
          <cell r="J4" t="str">
            <v>Nathan Demaisip</v>
          </cell>
        </row>
        <row r="5">
          <cell r="F5" t="str">
            <v>Event Detection Systems for Tunnels E and F</v>
          </cell>
        </row>
        <row r="6">
          <cell r="F6">
            <v>42731</v>
          </cell>
        </row>
        <row r="7">
          <cell r="F7">
            <v>18500000</v>
          </cell>
          <cell r="G7" t="str">
            <v>PQL</v>
          </cell>
        </row>
        <row r="8">
          <cell r="F8">
            <v>15978000</v>
          </cell>
        </row>
        <row r="9">
          <cell r="G9">
            <v>-0.13632432432432431</v>
          </cell>
        </row>
        <row r="11">
          <cell r="F11" t="str">
            <v>GOOD</v>
          </cell>
        </row>
        <row r="12">
          <cell r="F12">
            <v>17726500</v>
          </cell>
          <cell r="H12">
            <v>2</v>
          </cell>
        </row>
      </sheetData>
      <sheetData sheetId="185">
        <row r="4">
          <cell r="F4" t="str">
            <v>EWR-924.288</v>
          </cell>
          <cell r="J4" t="str">
            <v>Henry Yu</v>
          </cell>
        </row>
        <row r="5">
          <cell r="F5" t="str">
            <v>Fuel Farm Roadway Drainage Improvements</v>
          </cell>
        </row>
        <row r="6">
          <cell r="F6">
            <v>42725</v>
          </cell>
        </row>
        <row r="7">
          <cell r="F7">
            <v>600000</v>
          </cell>
          <cell r="G7" t="str">
            <v>MWBE</v>
          </cell>
        </row>
        <row r="8">
          <cell r="F8">
            <v>421111</v>
          </cell>
        </row>
        <row r="9">
          <cell r="G9">
            <v>-0.29814833333333335</v>
          </cell>
        </row>
        <row r="11">
          <cell r="F11" t="str">
            <v>GOOD</v>
          </cell>
        </row>
        <row r="12">
          <cell r="F12">
            <v>662973.5</v>
          </cell>
          <cell r="H12">
            <v>8</v>
          </cell>
        </row>
      </sheetData>
      <sheetData sheetId="186">
        <row r="4">
          <cell r="F4" t="str">
            <v>PAT-534.316</v>
          </cell>
          <cell r="J4" t="str">
            <v>Nathan Demaisip</v>
          </cell>
        </row>
        <row r="5">
          <cell r="F5" t="str">
            <v>Journal Square Transport Center - Hardening phase 2</v>
          </cell>
        </row>
        <row r="6">
          <cell r="F6">
            <v>42719</v>
          </cell>
        </row>
      </sheetData>
      <sheetData sheetId="187">
        <row r="4">
          <cell r="F4" t="str">
            <v>PN-654.551</v>
          </cell>
          <cell r="J4" t="str">
            <v>Ed Minall</v>
          </cell>
        </row>
        <row r="5">
          <cell r="F5" t="str">
            <v>Tyler Street Pavement Rehab</v>
          </cell>
        </row>
        <row r="6">
          <cell r="F6">
            <v>42719</v>
          </cell>
        </row>
        <row r="7">
          <cell r="F7">
            <v>1460000</v>
          </cell>
          <cell r="G7" t="str">
            <v>MWBE</v>
          </cell>
        </row>
        <row r="8">
          <cell r="F8">
            <v>1457020</v>
          </cell>
        </row>
        <row r="9">
          <cell r="G9">
            <v>-2.0410958904109591E-3</v>
          </cell>
        </row>
        <row r="11">
          <cell r="F11" t="str">
            <v>GOOD</v>
          </cell>
        </row>
        <row r="12">
          <cell r="F12">
            <v>1609377.2857142857</v>
          </cell>
          <cell r="H12">
            <v>7</v>
          </cell>
        </row>
      </sheetData>
      <sheetData sheetId="188">
        <row r="4">
          <cell r="F4" t="str">
            <v>PJ-664.503</v>
          </cell>
          <cell r="J4" t="str">
            <v>Wen Chang</v>
          </cell>
        </row>
        <row r="5">
          <cell r="F5" t="str">
            <v>Greenville Yard Phase 1</v>
          </cell>
        </row>
        <row r="6">
          <cell r="F6">
            <v>42718</v>
          </cell>
        </row>
        <row r="7">
          <cell r="F7">
            <v>61900000</v>
          </cell>
          <cell r="G7" t="str">
            <v>Public</v>
          </cell>
        </row>
        <row r="8">
          <cell r="F8">
            <v>47681062</v>
          </cell>
        </row>
        <row r="9">
          <cell r="G9">
            <v>-0.22970820678513731</v>
          </cell>
        </row>
        <row r="11">
          <cell r="F11" t="str">
            <v>GOOD</v>
          </cell>
        </row>
        <row r="12">
          <cell r="F12">
            <v>58156986.285714284</v>
          </cell>
          <cell r="H12">
            <v>7</v>
          </cell>
        </row>
      </sheetData>
      <sheetData sheetId="189">
        <row r="4">
          <cell r="F4" t="str">
            <v>LGA-124.236</v>
          </cell>
          <cell r="J4" t="str">
            <v>Henry Yu</v>
          </cell>
        </row>
        <row r="5">
          <cell r="F5" t="str">
            <v>Wetland Mitigation at Westchester Creek</v>
          </cell>
        </row>
        <row r="6">
          <cell r="F6">
            <v>42712</v>
          </cell>
        </row>
        <row r="7">
          <cell r="F7">
            <v>2170000</v>
          </cell>
          <cell r="G7" t="str">
            <v>Public</v>
          </cell>
        </row>
        <row r="8">
          <cell r="F8">
            <v>1903225</v>
          </cell>
        </row>
        <row r="9">
          <cell r="G9">
            <v>-0.12293778801843318</v>
          </cell>
        </row>
        <row r="11">
          <cell r="F11" t="str">
            <v>GOOD</v>
          </cell>
        </row>
        <row r="12">
          <cell r="F12">
            <v>2604208.7999999998</v>
          </cell>
          <cell r="H12">
            <v>5</v>
          </cell>
        </row>
      </sheetData>
      <sheetData sheetId="190">
        <row r="4">
          <cell r="F4" t="str">
            <v>SWF-017</v>
          </cell>
          <cell r="J4" t="str">
            <v>Joe Lucin</v>
          </cell>
        </row>
        <row r="5">
          <cell r="F5" t="str">
            <v>Asphalt and Concrete Repairs via Work Order</v>
          </cell>
        </row>
        <row r="6">
          <cell r="F6">
            <v>42703</v>
          </cell>
        </row>
        <row r="7">
          <cell r="F7">
            <v>1763000</v>
          </cell>
          <cell r="G7" t="str">
            <v>Public</v>
          </cell>
        </row>
        <row r="8">
          <cell r="F8">
            <v>2233850</v>
          </cell>
        </row>
        <row r="9">
          <cell r="G9">
            <v>0.26707317073170733</v>
          </cell>
        </row>
        <row r="11">
          <cell r="F11" t="str">
            <v>FAIL</v>
          </cell>
        </row>
        <row r="12">
          <cell r="F12">
            <v>2494277.5</v>
          </cell>
          <cell r="H12">
            <v>2</v>
          </cell>
        </row>
      </sheetData>
      <sheetData sheetId="191">
        <row r="4">
          <cell r="F4" t="str">
            <v>GWB-924.159A</v>
          </cell>
          <cell r="J4" t="str">
            <v>Reddy Gunda</v>
          </cell>
        </row>
        <row r="5">
          <cell r="F5" t="str">
            <v>NJ Admin Building Heating Hot Water &amp; Chilled Water Piping Replacement</v>
          </cell>
        </row>
        <row r="6">
          <cell r="F6">
            <v>42691</v>
          </cell>
        </row>
      </sheetData>
      <sheetData sheetId="192">
        <row r="4">
          <cell r="F4" t="str">
            <v>GWB-563</v>
          </cell>
          <cell r="J4" t="str">
            <v>Reddy Gunda</v>
          </cell>
        </row>
        <row r="5">
          <cell r="F5" t="str">
            <v>Sanitary Sewer Rehab at NJ Admin Bldg Lower Parking Lot</v>
          </cell>
        </row>
        <row r="6">
          <cell r="F6">
            <v>42681</v>
          </cell>
        </row>
        <row r="7">
          <cell r="F7">
            <v>850000</v>
          </cell>
          <cell r="G7" t="str">
            <v>PQL</v>
          </cell>
        </row>
        <row r="8">
          <cell r="F8">
            <v>651800</v>
          </cell>
        </row>
        <row r="9">
          <cell r="G9">
            <v>-0.23317647058823529</v>
          </cell>
        </row>
        <row r="11">
          <cell r="F11" t="str">
            <v>GOOD</v>
          </cell>
        </row>
        <row r="12">
          <cell r="F12">
            <v>1031448.1111111111</v>
          </cell>
          <cell r="H12">
            <v>9</v>
          </cell>
        </row>
      </sheetData>
      <sheetData sheetId="193"/>
      <sheetData sheetId="194">
        <row r="4">
          <cell r="F4" t="str">
            <v>HT-924.097</v>
          </cell>
          <cell r="J4" t="str">
            <v>Reddy Gunda</v>
          </cell>
        </row>
        <row r="5">
          <cell r="F5" t="str">
            <v>Ventilation Bldg Evac Stack Inspection Structures</v>
          </cell>
        </row>
        <row r="6">
          <cell r="F6">
            <v>42677</v>
          </cell>
        </row>
        <row r="7">
          <cell r="F7">
            <v>480000</v>
          </cell>
          <cell r="G7" t="str">
            <v>MWBE</v>
          </cell>
        </row>
        <row r="8">
          <cell r="F8">
            <v>770000</v>
          </cell>
        </row>
        <row r="9">
          <cell r="G9">
            <v>0.60416666666666663</v>
          </cell>
        </row>
        <row r="11">
          <cell r="F11" t="str">
            <v>FAIL</v>
          </cell>
        </row>
        <row r="12">
          <cell r="F12">
            <v>1288250</v>
          </cell>
          <cell r="H12">
            <v>4</v>
          </cell>
        </row>
      </sheetData>
      <sheetData sheetId="195">
        <row r="4">
          <cell r="F4" t="str">
            <v>AKO-924.054</v>
          </cell>
          <cell r="J4" t="str">
            <v>Reddy Gunda</v>
          </cell>
        </row>
        <row r="5">
          <cell r="F5" t="str">
            <v>OBX - Structural Rehabilitation</v>
          </cell>
        </row>
        <row r="6">
          <cell r="F6">
            <v>42670</v>
          </cell>
        </row>
        <row r="7">
          <cell r="F7">
            <v>2150000</v>
          </cell>
          <cell r="G7" t="str">
            <v>Public</v>
          </cell>
        </row>
        <row r="8">
          <cell r="F8">
            <v>1654320</v>
          </cell>
        </row>
        <row r="9">
          <cell r="G9">
            <v>-0.23054883720930233</v>
          </cell>
        </row>
        <row r="11">
          <cell r="F11" t="str">
            <v>FAIL</v>
          </cell>
        </row>
        <row r="12">
          <cell r="F12">
            <v>1654320</v>
          </cell>
          <cell r="H12">
            <v>1</v>
          </cell>
        </row>
      </sheetData>
      <sheetData sheetId="196">
        <row r="4">
          <cell r="F4" t="str">
            <v>HT-224.127</v>
          </cell>
          <cell r="J4" t="str">
            <v>Reddy Gunda</v>
          </cell>
        </row>
        <row r="5">
          <cell r="F5" t="str">
            <v>Replacement of Piers 9 and 204 Phase II</v>
          </cell>
        </row>
        <row r="6">
          <cell r="F6">
            <v>42668</v>
          </cell>
        </row>
        <row r="7">
          <cell r="F7">
            <v>67636000</v>
          </cell>
          <cell r="G7" t="str">
            <v>Public</v>
          </cell>
        </row>
        <row r="8">
          <cell r="F8">
            <v>49942700</v>
          </cell>
        </row>
        <row r="9">
          <cell r="G9">
            <v>-0.26159589567685848</v>
          </cell>
        </row>
        <row r="11">
          <cell r="F11" t="str">
            <v>FAIL</v>
          </cell>
        </row>
        <row r="12">
          <cell r="F12">
            <v>57740503.857142858</v>
          </cell>
          <cell r="H12">
            <v>7</v>
          </cell>
        </row>
      </sheetData>
      <sheetData sheetId="197">
        <row r="4">
          <cell r="F4" t="str">
            <v>PAT-024.069A</v>
          </cell>
          <cell r="J4" t="str">
            <v>Nathan Demaisip</v>
          </cell>
        </row>
        <row r="5">
          <cell r="F5" t="str">
            <v>30th Street Mezzanine Rehab</v>
          </cell>
        </row>
        <row r="6">
          <cell r="F6">
            <v>42667</v>
          </cell>
        </row>
        <row r="7">
          <cell r="F7">
            <v>2400000</v>
          </cell>
          <cell r="G7" t="str">
            <v>Public</v>
          </cell>
        </row>
        <row r="8">
          <cell r="F8">
            <v>3617000</v>
          </cell>
        </row>
        <row r="9">
          <cell r="G9">
            <v>0.50708333333333333</v>
          </cell>
        </row>
        <row r="11">
          <cell r="F11" t="str">
            <v>FAIL</v>
          </cell>
        </row>
        <row r="12">
          <cell r="F12">
            <v>4280561.5</v>
          </cell>
          <cell r="H12">
            <v>2</v>
          </cell>
        </row>
      </sheetData>
      <sheetData sheetId="198">
        <row r="4">
          <cell r="F4" t="str">
            <v>PJ-664.527</v>
          </cell>
          <cell r="J4" t="str">
            <v>Ramani Sundaram and Ed Minall</v>
          </cell>
        </row>
        <row r="5">
          <cell r="F5" t="str">
            <v>Bldg 108 Switchgear Replacement</v>
          </cell>
        </row>
        <row r="6">
          <cell r="F6">
            <v>42648</v>
          </cell>
        </row>
        <row r="7">
          <cell r="F7">
            <v>3120000</v>
          </cell>
          <cell r="G7" t="str">
            <v>Public</v>
          </cell>
        </row>
        <row r="8">
          <cell r="F8">
            <v>2147100</v>
          </cell>
        </row>
        <row r="9">
          <cell r="G9">
            <v>-0.31182692307692306</v>
          </cell>
        </row>
        <row r="11">
          <cell r="F11" t="str">
            <v>GOOD</v>
          </cell>
        </row>
        <row r="12">
          <cell r="F12">
            <v>3325700.1428571427</v>
          </cell>
          <cell r="H12">
            <v>7</v>
          </cell>
        </row>
      </sheetData>
      <sheetData sheetId="199">
        <row r="4">
          <cell r="F4" t="str">
            <v>JFK-144.019</v>
          </cell>
          <cell r="J4" t="str">
            <v>Wen Chang</v>
          </cell>
        </row>
        <row r="5">
          <cell r="F5" t="str">
            <v>Rehab Runway4R-22L and Associated Taxiways</v>
          </cell>
        </row>
        <row r="6">
          <cell r="F6">
            <v>42626</v>
          </cell>
        </row>
        <row r="7">
          <cell r="F7">
            <v>73640000</v>
          </cell>
          <cell r="G7" t="str">
            <v>PQL</v>
          </cell>
        </row>
        <row r="8">
          <cell r="F8">
            <v>68462700</v>
          </cell>
        </row>
        <row r="9">
          <cell r="G9">
            <v>-7.0305540467137426E-2</v>
          </cell>
        </row>
        <row r="11">
          <cell r="F11" t="str">
            <v>GOOD</v>
          </cell>
        </row>
        <row r="12">
          <cell r="F12">
            <v>74810850</v>
          </cell>
          <cell r="H12">
            <v>2</v>
          </cell>
        </row>
      </sheetData>
      <sheetData sheetId="200">
        <row r="4">
          <cell r="F4" t="str">
            <v>PN-654.042A</v>
          </cell>
          <cell r="J4" t="str">
            <v>Wen Chang</v>
          </cell>
        </row>
        <row r="5">
          <cell r="F5" t="str">
            <v>Demo Buildings 269 and 270</v>
          </cell>
        </row>
        <row r="6">
          <cell r="F6">
            <v>42612</v>
          </cell>
        </row>
        <row r="7">
          <cell r="F7">
            <v>2000000</v>
          </cell>
          <cell r="G7" t="str">
            <v>Public</v>
          </cell>
        </row>
        <row r="8">
          <cell r="F8">
            <v>1460000</v>
          </cell>
        </row>
        <row r="9">
          <cell r="G9">
            <v>-0.27</v>
          </cell>
        </row>
        <row r="11">
          <cell r="F11" t="str">
            <v>GOOD</v>
          </cell>
        </row>
        <row r="12">
          <cell r="F12">
            <v>2042108.1</v>
          </cell>
          <cell r="H12">
            <v>10</v>
          </cell>
        </row>
      </sheetData>
      <sheetData sheetId="201">
        <row r="4">
          <cell r="F4" t="str">
            <v>EWR-924.366</v>
          </cell>
          <cell r="J4" t="str">
            <v>Henry Yu</v>
          </cell>
        </row>
        <row r="5">
          <cell r="F5" t="str">
            <v>Bridge N5 Flooding Mitigation</v>
          </cell>
        </row>
        <row r="6">
          <cell r="F6">
            <v>42606</v>
          </cell>
        </row>
        <row r="7">
          <cell r="F7">
            <v>230000</v>
          </cell>
          <cell r="G7" t="str">
            <v>MWBE</v>
          </cell>
        </row>
        <row r="8">
          <cell r="F8">
            <v>274450</v>
          </cell>
        </row>
        <row r="9">
          <cell r="G9">
            <v>0.1932608695652174</v>
          </cell>
        </row>
        <row r="11">
          <cell r="F11" t="str">
            <v>FAIL</v>
          </cell>
        </row>
        <row r="12">
          <cell r="F12">
            <v>362483.33333333331</v>
          </cell>
          <cell r="H12">
            <v>3</v>
          </cell>
        </row>
      </sheetData>
      <sheetData sheetId="202">
        <row r="4">
          <cell r="F4" t="str">
            <v>PAT-784.164</v>
          </cell>
          <cell r="J4" t="str">
            <v>Nathan Demaisip</v>
          </cell>
        </row>
        <row r="5">
          <cell r="F5" t="str">
            <v>Replace Roof - MacMillian-Bloedel Building</v>
          </cell>
        </row>
        <row r="6">
          <cell r="F6">
            <v>42601</v>
          </cell>
        </row>
        <row r="7">
          <cell r="F7">
            <v>6120000</v>
          </cell>
          <cell r="G7" t="str">
            <v>Public</v>
          </cell>
        </row>
        <row r="8">
          <cell r="F8">
            <v>4674300</v>
          </cell>
        </row>
        <row r="9">
          <cell r="G9">
            <v>-0.23622549019607844</v>
          </cell>
        </row>
        <row r="11">
          <cell r="F11" t="str">
            <v>GOOD</v>
          </cell>
        </row>
        <row r="12">
          <cell r="F12">
            <v>6420291.666666667</v>
          </cell>
          <cell r="H12">
            <v>6</v>
          </cell>
        </row>
      </sheetData>
      <sheetData sheetId="203">
        <row r="4">
          <cell r="F4" t="str">
            <v>LT-534</v>
          </cell>
          <cell r="J4" t="str">
            <v>Reddy Gunda</v>
          </cell>
        </row>
        <row r="5">
          <cell r="F5" t="str">
            <v>Maintenance Pavement Repairs via Work Order</v>
          </cell>
        </row>
        <row r="6">
          <cell r="F6">
            <v>42593</v>
          </cell>
        </row>
        <row r="7">
          <cell r="F7">
            <v>1450000</v>
          </cell>
          <cell r="G7" t="str">
            <v>Public</v>
          </cell>
        </row>
        <row r="8">
          <cell r="F8">
            <v>763000</v>
          </cell>
        </row>
        <row r="9">
          <cell r="G9">
            <v>-0.47379310344827585</v>
          </cell>
        </row>
        <row r="11">
          <cell r="F11" t="str">
            <v>GOOD</v>
          </cell>
        </row>
        <row r="12">
          <cell r="F12">
            <v>1855432</v>
          </cell>
          <cell r="H12">
            <v>6</v>
          </cell>
        </row>
      </sheetData>
      <sheetData sheetId="204">
        <row r="4">
          <cell r="F4" t="str">
            <v>LT-944.096</v>
          </cell>
          <cell r="J4" t="str">
            <v>Reddy Gunda</v>
          </cell>
        </row>
        <row r="5">
          <cell r="F5" t="str">
            <v>Replacement of Aboveground Storage Tanks</v>
          </cell>
        </row>
        <row r="6">
          <cell r="F6">
            <v>42587</v>
          </cell>
        </row>
        <row r="12">
          <cell r="H12">
            <v>4</v>
          </cell>
        </row>
      </sheetData>
      <sheetData sheetId="205">
        <row r="4">
          <cell r="F4" t="str">
            <v>LT-934.027</v>
          </cell>
          <cell r="J4" t="str">
            <v>Reddy Gunda</v>
          </cell>
        </row>
        <row r="5">
          <cell r="F5" t="str">
            <v>NJ Admin Bldg - Emergency Power Modifications</v>
          </cell>
        </row>
        <row r="6">
          <cell r="F6">
            <v>42586</v>
          </cell>
        </row>
        <row r="7">
          <cell r="F7">
            <v>800000</v>
          </cell>
          <cell r="G7" t="str">
            <v>MWBE</v>
          </cell>
        </row>
        <row r="8">
          <cell r="F8">
            <v>485250</v>
          </cell>
        </row>
        <row r="9">
          <cell r="G9">
            <v>-0.3934375</v>
          </cell>
        </row>
        <row r="11">
          <cell r="F11" t="str">
            <v>GOOD</v>
          </cell>
        </row>
        <row r="12">
          <cell r="F12">
            <v>790959</v>
          </cell>
          <cell r="H12">
            <v>4</v>
          </cell>
        </row>
      </sheetData>
      <sheetData sheetId="206">
        <row r="4">
          <cell r="F4" t="str">
            <v>JFK-1064</v>
          </cell>
          <cell r="J4" t="str">
            <v>Wen Chang</v>
          </cell>
        </row>
        <row r="5">
          <cell r="F5" t="str">
            <v>Bulk Fuel Farm West End &amp; Satellite Remediation Upgrades</v>
          </cell>
        </row>
        <row r="6">
          <cell r="F6">
            <v>42584</v>
          </cell>
        </row>
        <row r="7">
          <cell r="F7">
            <v>1750000</v>
          </cell>
          <cell r="G7" t="str">
            <v>Public</v>
          </cell>
        </row>
        <row r="8">
          <cell r="F8">
            <v>1930000</v>
          </cell>
        </row>
        <row r="9">
          <cell r="G9">
            <v>0.10285714285714286</v>
          </cell>
        </row>
        <row r="11">
          <cell r="F11" t="str">
            <v>GOOD</v>
          </cell>
        </row>
        <row r="12">
          <cell r="F12">
            <v>2809540.888888889</v>
          </cell>
          <cell r="H12">
            <v>9</v>
          </cell>
        </row>
      </sheetData>
      <sheetData sheetId="207">
        <row r="4">
          <cell r="F4" t="str">
            <v>LT-800.382</v>
          </cell>
          <cell r="J4" t="str">
            <v>Reddy Gunda</v>
          </cell>
        </row>
        <row r="5">
          <cell r="F5" t="str">
            <v>North Tube Pump Discharge Line</v>
          </cell>
        </row>
        <row r="6">
          <cell r="F6">
            <v>42579</v>
          </cell>
        </row>
        <row r="7">
          <cell r="F7">
            <v>1636000</v>
          </cell>
          <cell r="G7" t="str">
            <v>MWBE</v>
          </cell>
        </row>
        <row r="8">
          <cell r="F8">
            <v>1365000</v>
          </cell>
        </row>
        <row r="9">
          <cell r="G9">
            <v>-0.1656479217603912</v>
          </cell>
        </row>
        <row r="11">
          <cell r="F11" t="str">
            <v>GOOD</v>
          </cell>
        </row>
        <row r="12">
          <cell r="F12">
            <v>1849733.6666666667</v>
          </cell>
          <cell r="H12">
            <v>3</v>
          </cell>
        </row>
      </sheetData>
      <sheetData sheetId="208">
        <row r="4">
          <cell r="F4" t="str">
            <v>LT-924.028</v>
          </cell>
          <cell r="J4" t="str">
            <v>Reddy Gunda</v>
          </cell>
        </row>
        <row r="5">
          <cell r="F5" t="str">
            <v>Priority Repairs on NY Approach Retaining Walls (Dyer Ave.)</v>
          </cell>
        </row>
        <row r="6">
          <cell r="F6">
            <v>42538</v>
          </cell>
        </row>
        <row r="7">
          <cell r="F7">
            <v>1800000</v>
          </cell>
          <cell r="G7" t="str">
            <v>Public</v>
          </cell>
        </row>
        <row r="8">
          <cell r="F8">
            <v>1628370</v>
          </cell>
        </row>
        <row r="9">
          <cell r="G9">
            <v>-9.5350000000000004E-2</v>
          </cell>
        </row>
        <row r="11">
          <cell r="F11" t="str">
            <v>GOOD</v>
          </cell>
        </row>
        <row r="12">
          <cell r="F12">
            <v>3393286.076923077</v>
          </cell>
          <cell r="H12">
            <v>13</v>
          </cell>
        </row>
      </sheetData>
      <sheetData sheetId="209">
        <row r="4">
          <cell r="F4" t="str">
            <v>PN-654.038</v>
          </cell>
          <cell r="J4" t="str">
            <v>Ramani Sundaram</v>
          </cell>
        </row>
        <row r="5">
          <cell r="F5" t="str">
            <v>Expressrail Port Newark Administration Building</v>
          </cell>
        </row>
        <row r="6">
          <cell r="F6">
            <v>42523</v>
          </cell>
        </row>
        <row r="7">
          <cell r="F7">
            <v>2253000</v>
          </cell>
          <cell r="G7" t="str">
            <v>D-B</v>
          </cell>
        </row>
        <row r="8">
          <cell r="F8">
            <v>2665637</v>
          </cell>
        </row>
        <row r="9">
          <cell r="G9">
            <v>0.18315002219263204</v>
          </cell>
        </row>
        <row r="11">
          <cell r="F11" t="str">
            <v>FAIL</v>
          </cell>
        </row>
        <row r="12">
          <cell r="F12">
            <v>3137033.75</v>
          </cell>
          <cell r="H12">
            <v>4</v>
          </cell>
        </row>
      </sheetData>
      <sheetData sheetId="210">
        <row r="4">
          <cell r="F4" t="str">
            <v>HT-469</v>
          </cell>
          <cell r="J4" t="str">
            <v>Reddy Gunda</v>
          </cell>
        </row>
        <row r="5">
          <cell r="F5" t="str">
            <v>Mitigate Water Leakage at Ventilation Ducts and Mid-River Pump Room</v>
          </cell>
        </row>
        <row r="6">
          <cell r="F6">
            <v>42517</v>
          </cell>
        </row>
        <row r="7">
          <cell r="F7">
            <v>2800000</v>
          </cell>
          <cell r="G7" t="str">
            <v>Public</v>
          </cell>
        </row>
        <row r="8">
          <cell r="F8">
            <v>3295274</v>
          </cell>
        </row>
        <row r="9">
          <cell r="G9">
            <v>0.17688357142857142</v>
          </cell>
        </row>
        <row r="11">
          <cell r="F11" t="str">
            <v>FAIL</v>
          </cell>
        </row>
        <row r="12">
          <cell r="F12">
            <v>4625451.5</v>
          </cell>
          <cell r="H12">
            <v>6</v>
          </cell>
        </row>
      </sheetData>
      <sheetData sheetId="211">
        <row r="4">
          <cell r="F4" t="str">
            <v>LGA-124.086</v>
          </cell>
          <cell r="J4" t="str">
            <v>Lucita Mendoza and Nathan Demaisip</v>
          </cell>
        </row>
        <row r="5">
          <cell r="F5" t="str">
            <v>Rehab of Runway 22 Deck Wearing Course</v>
          </cell>
        </row>
        <row r="6">
          <cell r="F6">
            <v>42514</v>
          </cell>
        </row>
        <row r="7">
          <cell r="F7">
            <v>1930000</v>
          </cell>
          <cell r="G7" t="str">
            <v>PQL</v>
          </cell>
        </row>
        <row r="8">
          <cell r="F8">
            <v>2277000</v>
          </cell>
        </row>
        <row r="9">
          <cell r="G9">
            <v>0.17979274611398963</v>
          </cell>
        </row>
        <row r="11">
          <cell r="F11" t="str">
            <v>FAIL</v>
          </cell>
        </row>
        <row r="12">
          <cell r="F12">
            <v>2736160.75</v>
          </cell>
          <cell r="H12">
            <v>4</v>
          </cell>
        </row>
      </sheetData>
      <sheetData sheetId="212">
        <row r="4">
          <cell r="F4" t="str">
            <v>NYNJRR-644.537</v>
          </cell>
          <cell r="J4" t="str">
            <v>Wen Chang</v>
          </cell>
        </row>
        <row r="5">
          <cell r="F5" t="str">
            <v>Repl Barge Mooring Structures at Greenville Yard</v>
          </cell>
        </row>
        <row r="6">
          <cell r="F6">
            <v>42500</v>
          </cell>
        </row>
        <row r="7">
          <cell r="F7">
            <v>4000000</v>
          </cell>
          <cell r="G7" t="str">
            <v>Public</v>
          </cell>
        </row>
        <row r="8">
          <cell r="F8">
            <v>3838287</v>
          </cell>
        </row>
        <row r="9">
          <cell r="G9">
            <v>-4.0428249999999999E-2</v>
          </cell>
        </row>
        <row r="11">
          <cell r="F11" t="str">
            <v>GOOD</v>
          </cell>
        </row>
        <row r="12">
          <cell r="F12">
            <v>5748930.4545454541</v>
          </cell>
          <cell r="H12">
            <v>11</v>
          </cell>
        </row>
      </sheetData>
      <sheetData sheetId="213">
        <row r="4">
          <cell r="F4" t="str">
            <v>HT-473A</v>
          </cell>
        </row>
        <row r="5">
          <cell r="F5" t="str">
            <v>Emerg Gen Infrastructure at NY &amp; NJ Ventilation Bldgs</v>
          </cell>
        </row>
        <row r="6">
          <cell r="F6">
            <v>42496</v>
          </cell>
        </row>
        <row r="7">
          <cell r="G7" t="str">
            <v>Public</v>
          </cell>
        </row>
        <row r="12">
          <cell r="H12">
            <v>9</v>
          </cell>
        </row>
      </sheetData>
      <sheetData sheetId="214">
        <row r="4">
          <cell r="F4" t="str">
            <v>LT-924.014A</v>
          </cell>
        </row>
        <row r="5">
          <cell r="F5" t="str">
            <v>Water Line Leak Repairs</v>
          </cell>
        </row>
        <row r="6">
          <cell r="F6">
            <v>42496</v>
          </cell>
        </row>
        <row r="7">
          <cell r="F7">
            <v>2000000</v>
          </cell>
          <cell r="G7" t="str">
            <v>Public</v>
          </cell>
        </row>
        <row r="8">
          <cell r="F8">
            <v>2059960</v>
          </cell>
        </row>
        <row r="9">
          <cell r="G9">
            <v>2.998E-2</v>
          </cell>
        </row>
        <row r="11">
          <cell r="F11" t="str">
            <v>GOOD</v>
          </cell>
        </row>
        <row r="12">
          <cell r="F12">
            <v>3206380</v>
          </cell>
          <cell r="H12">
            <v>2</v>
          </cell>
        </row>
      </sheetData>
      <sheetData sheetId="215">
        <row r="4">
          <cell r="F4" t="str">
            <v>GWB-244.246</v>
          </cell>
          <cell r="J4" t="str">
            <v>Reddy Gunda</v>
          </cell>
        </row>
        <row r="5">
          <cell r="F5" t="str">
            <v>Access Ramp Crash Barrier</v>
          </cell>
        </row>
        <row r="6">
          <cell r="F6">
            <v>42488</v>
          </cell>
        </row>
        <row r="7">
          <cell r="F7">
            <v>1700000</v>
          </cell>
          <cell r="G7" t="str">
            <v>PQL</v>
          </cell>
        </row>
        <row r="8">
          <cell r="F8">
            <v>815000</v>
          </cell>
        </row>
        <row r="9">
          <cell r="G9">
            <v>-0.52058823529411768</v>
          </cell>
        </row>
        <row r="11">
          <cell r="F11" t="str">
            <v>FAIL</v>
          </cell>
        </row>
        <row r="12">
          <cell r="F12">
            <v>1371284.4285714286</v>
          </cell>
          <cell r="H12">
            <v>7</v>
          </cell>
        </row>
      </sheetData>
      <sheetData sheetId="216">
        <row r="4">
          <cell r="F4" t="str">
            <v>HT-224.117</v>
          </cell>
          <cell r="J4" t="str">
            <v>Nathan Demaisip</v>
          </cell>
        </row>
        <row r="5">
          <cell r="F5" t="str">
            <v>Waterside Buffer Zone Protection</v>
          </cell>
        </row>
        <row r="6">
          <cell r="F6">
            <v>42486</v>
          </cell>
        </row>
        <row r="7">
          <cell r="F7">
            <v>600000</v>
          </cell>
          <cell r="G7" t="str">
            <v>Public</v>
          </cell>
        </row>
        <row r="8">
          <cell r="F8">
            <v>675000</v>
          </cell>
        </row>
        <row r="9">
          <cell r="G9">
            <v>0.125</v>
          </cell>
        </row>
        <row r="11">
          <cell r="F11" t="str">
            <v>FAIL</v>
          </cell>
        </row>
        <row r="12">
          <cell r="F12">
            <v>900333.33333333337</v>
          </cell>
          <cell r="H12">
            <v>3</v>
          </cell>
        </row>
      </sheetData>
      <sheetData sheetId="217">
        <row r="4">
          <cell r="F4" t="str">
            <v>EWR-924.281</v>
          </cell>
          <cell r="J4" t="str">
            <v>Henry Yu</v>
          </cell>
        </row>
        <row r="5">
          <cell r="F5" t="str">
            <v>Peripheral Ditch Tide Gate Valve Repairs</v>
          </cell>
        </row>
        <row r="6">
          <cell r="F6">
            <v>42479</v>
          </cell>
        </row>
        <row r="7">
          <cell r="F7">
            <v>670000</v>
          </cell>
          <cell r="G7" t="str">
            <v>Public</v>
          </cell>
        </row>
        <row r="8">
          <cell r="F8">
            <v>897950</v>
          </cell>
        </row>
        <row r="9">
          <cell r="G9">
            <v>0.34022388059701492</v>
          </cell>
        </row>
        <row r="11">
          <cell r="F11" t="str">
            <v>FAIL</v>
          </cell>
        </row>
        <row r="12">
          <cell r="F12">
            <v>1079081</v>
          </cell>
          <cell r="H12">
            <v>5</v>
          </cell>
        </row>
      </sheetData>
      <sheetData sheetId="218">
        <row r="4">
          <cell r="F4" t="str">
            <v>EP-684.509A</v>
          </cell>
          <cell r="J4" t="str">
            <v>Wen Chang</v>
          </cell>
        </row>
        <row r="5">
          <cell r="F5" t="str">
            <v>Bldg 1400 Upgrade of Fire Supression System</v>
          </cell>
        </row>
        <row r="6">
          <cell r="F6">
            <v>42474</v>
          </cell>
        </row>
        <row r="7">
          <cell r="F7">
            <v>700000</v>
          </cell>
        </row>
        <row r="8">
          <cell r="F8">
            <v>442247</v>
          </cell>
        </row>
        <row r="9">
          <cell r="G9">
            <v>-0.36821857142857145</v>
          </cell>
        </row>
        <row r="11">
          <cell r="F11" t="str">
            <v>GOOD</v>
          </cell>
        </row>
        <row r="12">
          <cell r="F12">
            <v>855124.16666666663</v>
          </cell>
          <cell r="H12">
            <v>6</v>
          </cell>
        </row>
      </sheetData>
      <sheetData sheetId="219">
        <row r="4">
          <cell r="F4" t="str">
            <v>PAT-784.163</v>
          </cell>
          <cell r="J4" t="str">
            <v>Nathan Demaisip</v>
          </cell>
        </row>
        <row r="5">
          <cell r="F5" t="str">
            <v>PATH - Infrastructure for Standby Generators</v>
          </cell>
        </row>
        <row r="6">
          <cell r="F6">
            <v>42473</v>
          </cell>
        </row>
        <row r="7">
          <cell r="F7">
            <v>1900000</v>
          </cell>
          <cell r="G7" t="str">
            <v>Public</v>
          </cell>
        </row>
        <row r="8">
          <cell r="F8">
            <v>1348800</v>
          </cell>
        </row>
        <row r="9">
          <cell r="G9">
            <v>-0.29010526315789475</v>
          </cell>
        </row>
        <row r="11">
          <cell r="F11" t="str">
            <v>GOOD</v>
          </cell>
        </row>
        <row r="12">
          <cell r="F12">
            <v>2490256.4545454546</v>
          </cell>
          <cell r="H12">
            <v>11</v>
          </cell>
        </row>
      </sheetData>
      <sheetData sheetId="220">
        <row r="4">
          <cell r="F4" t="str">
            <v>SWF-164.054</v>
          </cell>
          <cell r="J4" t="str">
            <v>Lucita Mendoza</v>
          </cell>
        </row>
        <row r="5">
          <cell r="F5" t="str">
            <v>Stewart Airport - Backflow Prevention and Sump Pumps</v>
          </cell>
        </row>
        <row r="6">
          <cell r="F6">
            <v>42465</v>
          </cell>
        </row>
        <row r="7">
          <cell r="F7">
            <v>1300000</v>
          </cell>
          <cell r="G7" t="str">
            <v>Public</v>
          </cell>
        </row>
        <row r="8">
          <cell r="F8">
            <v>1334000</v>
          </cell>
        </row>
        <row r="9">
          <cell r="G9">
            <v>2.6153846153846153E-2</v>
          </cell>
        </row>
        <row r="11">
          <cell r="F11" t="str">
            <v>GOOD</v>
          </cell>
        </row>
        <row r="12">
          <cell r="F12">
            <v>2050240.6666666667</v>
          </cell>
          <cell r="H12">
            <v>6</v>
          </cell>
        </row>
      </sheetData>
      <sheetData sheetId="221">
        <row r="4">
          <cell r="F4" t="str">
            <v>MFP-924.638</v>
          </cell>
          <cell r="J4" t="str">
            <v>Wen Chang</v>
          </cell>
        </row>
        <row r="5">
          <cell r="F5" t="str">
            <v>NJ Marine Terminals - Dredging via Work Order</v>
          </cell>
        </row>
        <row r="6">
          <cell r="F6">
            <v>42450</v>
          </cell>
        </row>
        <row r="7">
          <cell r="F7">
            <v>13100000</v>
          </cell>
          <cell r="G7" t="str">
            <v>PQL</v>
          </cell>
        </row>
        <row r="8">
          <cell r="F8">
            <v>14145813</v>
          </cell>
        </row>
        <row r="9">
          <cell r="G9">
            <v>7.9833053435114501E-2</v>
          </cell>
        </row>
        <row r="11">
          <cell r="F11" t="str">
            <v>GOOD</v>
          </cell>
        </row>
        <row r="12">
          <cell r="F12">
            <v>16660915.6</v>
          </cell>
          <cell r="H12">
            <v>5</v>
          </cell>
        </row>
      </sheetData>
      <sheetData sheetId="222">
        <row r="4">
          <cell r="F4" t="str">
            <v>EWR-154.197</v>
          </cell>
          <cell r="J4" t="str">
            <v>Nathan Demaisip</v>
          </cell>
        </row>
        <row r="5">
          <cell r="F5" t="str">
            <v>Newark - Infrastructure Renewal, Electrical</v>
          </cell>
        </row>
        <row r="6">
          <cell r="F6">
            <v>42438</v>
          </cell>
        </row>
        <row r="7">
          <cell r="F7">
            <v>25210000</v>
          </cell>
          <cell r="G7" t="str">
            <v>Public</v>
          </cell>
        </row>
        <row r="8">
          <cell r="F8">
            <v>17827873</v>
          </cell>
        </row>
        <row r="9">
          <cell r="G9">
            <v>-0.29282534708449026</v>
          </cell>
        </row>
        <row r="11">
          <cell r="F11" t="str">
            <v>FAIL</v>
          </cell>
        </row>
        <row r="12">
          <cell r="F12">
            <v>21472408.615384616</v>
          </cell>
          <cell r="H12">
            <v>13</v>
          </cell>
        </row>
      </sheetData>
      <sheetData sheetId="223">
        <row r="4">
          <cell r="F4" t="str">
            <v>LGA-774.133B</v>
          </cell>
          <cell r="J4" t="str">
            <v>Lucita Mendoza</v>
          </cell>
        </row>
        <row r="5">
          <cell r="F5" t="str">
            <v>LGA - Emergency Storm Drainage Outfalls</v>
          </cell>
        </row>
        <row r="6">
          <cell r="F6">
            <v>42418</v>
          </cell>
        </row>
        <row r="7">
          <cell r="F7">
            <v>3250000</v>
          </cell>
          <cell r="G7" t="str">
            <v>Public</v>
          </cell>
        </row>
        <row r="8">
          <cell r="F8">
            <v>2849549</v>
          </cell>
        </row>
        <row r="9">
          <cell r="G9">
            <v>-0.1232156923076923</v>
          </cell>
        </row>
        <row r="11">
          <cell r="F11" t="str">
            <v>GOOD</v>
          </cell>
        </row>
        <row r="12">
          <cell r="F12">
            <v>4197140.833333333</v>
          </cell>
          <cell r="H12">
            <v>12</v>
          </cell>
        </row>
      </sheetData>
      <sheetData sheetId="224">
        <row r="4">
          <cell r="F4" t="str">
            <v>GWB-244.150</v>
          </cell>
          <cell r="J4" t="str">
            <v>Reddy Gunda and Henry Yu</v>
          </cell>
        </row>
        <row r="5">
          <cell r="F5" t="str">
            <v>GWB - Replacement of PIP Helix, et. al.</v>
          </cell>
        </row>
        <row r="6">
          <cell r="F6">
            <v>42411</v>
          </cell>
        </row>
        <row r="7">
          <cell r="F7">
            <v>69865000</v>
          </cell>
          <cell r="G7" t="str">
            <v>Public</v>
          </cell>
        </row>
        <row r="8">
          <cell r="F8">
            <v>57000000</v>
          </cell>
        </row>
        <row r="9">
          <cell r="G9">
            <v>-0.18414084305446218</v>
          </cell>
        </row>
        <row r="11">
          <cell r="F11" t="str">
            <v>GOOD</v>
          </cell>
        </row>
        <row r="12">
          <cell r="F12">
            <v>72747881.454545453</v>
          </cell>
          <cell r="H12">
            <v>11</v>
          </cell>
        </row>
      </sheetData>
      <sheetData sheetId="225">
        <row r="4">
          <cell r="F4" t="str">
            <v>LGA-124.240</v>
          </cell>
          <cell r="J4" t="str">
            <v>Lucita Mendoza</v>
          </cell>
        </row>
        <row r="5">
          <cell r="F5" t="str">
            <v>LGA - Rehab Taxiway B between G and CY</v>
          </cell>
        </row>
        <row r="6">
          <cell r="F6">
            <v>42404</v>
          </cell>
        </row>
        <row r="7">
          <cell r="F7">
            <v>4072000</v>
          </cell>
          <cell r="G7" t="str">
            <v>Public</v>
          </cell>
        </row>
        <row r="8">
          <cell r="F8">
            <v>2733000</v>
          </cell>
        </row>
        <row r="9">
          <cell r="G9">
            <v>-0.3288310412573674</v>
          </cell>
        </row>
        <row r="11">
          <cell r="F11" t="str">
            <v>FAIL</v>
          </cell>
        </row>
        <row r="12">
          <cell r="F12">
            <v>3414973.6666666665</v>
          </cell>
          <cell r="H12">
            <v>3</v>
          </cell>
        </row>
      </sheetData>
      <sheetData sheetId="226">
        <row r="4">
          <cell r="F4" t="str">
            <v>LGA-103.014</v>
          </cell>
          <cell r="J4" t="str">
            <v>Lucita Mendoza</v>
          </cell>
        </row>
        <row r="5">
          <cell r="F5" t="str">
            <v>LGA - Pump Houses 2 and 3 Rehabilitation</v>
          </cell>
        </row>
        <row r="6">
          <cell r="F6">
            <v>42394</v>
          </cell>
        </row>
        <row r="7">
          <cell r="F7">
            <v>2530000</v>
          </cell>
          <cell r="G7" t="str">
            <v>Public</v>
          </cell>
        </row>
        <row r="8">
          <cell r="F8">
            <v>1836000</v>
          </cell>
        </row>
        <row r="9">
          <cell r="G9">
            <v>-0.27430830039525694</v>
          </cell>
        </row>
        <row r="11">
          <cell r="F11" t="str">
            <v>GOOD</v>
          </cell>
        </row>
        <row r="12">
          <cell r="F12">
            <v>3023514.2857142859</v>
          </cell>
          <cell r="H12">
            <v>7</v>
          </cell>
        </row>
      </sheetData>
      <sheetData sheetId="227">
        <row r="4">
          <cell r="F4" t="str">
            <v>PAT-774.154</v>
          </cell>
          <cell r="J4" t="str">
            <v>Nathan Demaisip</v>
          </cell>
        </row>
        <row r="5">
          <cell r="F5" t="str">
            <v>PATH - Hoboken Station Under-Platform Fan Replacement</v>
          </cell>
        </row>
        <row r="6">
          <cell r="F6">
            <v>42391</v>
          </cell>
        </row>
        <row r="7">
          <cell r="F7">
            <v>4574000</v>
          </cell>
          <cell r="G7" t="str">
            <v>Public</v>
          </cell>
        </row>
        <row r="8">
          <cell r="F8">
            <v>3774000</v>
          </cell>
        </row>
        <row r="9">
          <cell r="G9">
            <v>-0.17490161783996502</v>
          </cell>
        </row>
        <row r="11">
          <cell r="F11" t="str">
            <v>GOOD</v>
          </cell>
        </row>
        <row r="12">
          <cell r="F12">
            <v>4382074.75</v>
          </cell>
          <cell r="H12">
            <v>4</v>
          </cell>
        </row>
      </sheetData>
      <sheetData sheetId="228">
        <row r="4">
          <cell r="F4" t="str">
            <v>PN-654.544</v>
          </cell>
          <cell r="J4" t="str">
            <v>Wen Chang</v>
          </cell>
        </row>
        <row r="5">
          <cell r="F5" t="str">
            <v>Port Newark - Install Intelligent Transport Devices and Traffic Signals</v>
          </cell>
        </row>
        <row r="6">
          <cell r="F6">
            <v>42389</v>
          </cell>
        </row>
        <row r="7">
          <cell r="F7">
            <v>10000000</v>
          </cell>
          <cell r="G7" t="str">
            <v>Public</v>
          </cell>
        </row>
        <row r="8">
          <cell r="F8">
            <v>6499990</v>
          </cell>
        </row>
        <row r="9">
          <cell r="G9">
            <v>-0.35000100000000001</v>
          </cell>
        </row>
        <row r="11">
          <cell r="F11" t="str">
            <v>FAIL</v>
          </cell>
        </row>
        <row r="12">
          <cell r="F12">
            <v>8102115</v>
          </cell>
          <cell r="H12">
            <v>6</v>
          </cell>
        </row>
      </sheetData>
      <sheetData sheetId="229">
        <row r="4">
          <cell r="F4" t="str">
            <v>WTC-222.004</v>
          </cell>
          <cell r="J4" t="str">
            <v>Nathan Demaisip</v>
          </cell>
        </row>
        <row r="5">
          <cell r="F5" t="str">
            <v>WTC - Tower One Public Safety Radio Room</v>
          </cell>
        </row>
        <row r="6">
          <cell r="F6">
            <v>42388</v>
          </cell>
        </row>
        <row r="7">
          <cell r="F7">
            <v>9000000</v>
          </cell>
          <cell r="G7" t="str">
            <v>PQL</v>
          </cell>
        </row>
        <row r="8">
          <cell r="F8">
            <v>8936000</v>
          </cell>
        </row>
        <row r="9">
          <cell r="G9">
            <v>-7.1111111111111115E-3</v>
          </cell>
        </row>
        <row r="11">
          <cell r="F11" t="str">
            <v>GOOD</v>
          </cell>
        </row>
        <row r="12">
          <cell r="F12">
            <v>10453304.333333334</v>
          </cell>
          <cell r="H12">
            <v>3</v>
          </cell>
        </row>
      </sheetData>
      <sheetData sheetId="230">
        <row r="4">
          <cell r="F4" t="str">
            <v>PN-654.041</v>
          </cell>
          <cell r="J4" t="str">
            <v>Wen Chang</v>
          </cell>
        </row>
        <row r="5">
          <cell r="F5" t="str">
            <v>Port Newark - Davit Street Extension</v>
          </cell>
        </row>
        <row r="6">
          <cell r="F6">
            <v>42383</v>
          </cell>
        </row>
        <row r="7">
          <cell r="F7">
            <v>1200000</v>
          </cell>
          <cell r="G7" t="str">
            <v>M/WBE</v>
          </cell>
        </row>
        <row r="8">
          <cell r="F8">
            <v>1050050</v>
          </cell>
        </row>
        <row r="9">
          <cell r="G9">
            <v>-0.12495833333333334</v>
          </cell>
        </row>
        <row r="11">
          <cell r="F11" t="str">
            <v>GOOD</v>
          </cell>
        </row>
        <row r="12">
          <cell r="F12">
            <v>1277162.6666666667</v>
          </cell>
          <cell r="H12">
            <v>6</v>
          </cell>
        </row>
      </sheetData>
      <sheetData sheetId="231">
        <row r="4">
          <cell r="F4" t="str">
            <v>WTC-222.004</v>
          </cell>
          <cell r="J4" t="str">
            <v>Nathan Demaisip</v>
          </cell>
        </row>
        <row r="5">
          <cell r="F5" t="str">
            <v>WTC - Tower One Public Safety Radio Room</v>
          </cell>
        </row>
        <row r="6">
          <cell r="F6">
            <v>42374</v>
          </cell>
        </row>
        <row r="7">
          <cell r="G7" t="str">
            <v>PQL</v>
          </cell>
        </row>
        <row r="12">
          <cell r="H12">
            <v>3</v>
          </cell>
        </row>
      </sheetData>
      <sheetData sheetId="232">
        <row r="4">
          <cell r="F4" t="str">
            <v>EP-684.509</v>
          </cell>
          <cell r="J4" t="str">
            <v>Wen Chang</v>
          </cell>
        </row>
        <row r="5">
          <cell r="F5" t="str">
            <v>Bldg 1400 Upgrade of Fire Supression System</v>
          </cell>
        </row>
        <row r="6">
          <cell r="F6">
            <v>42355</v>
          </cell>
        </row>
        <row r="7">
          <cell r="G7" t="str">
            <v>M/WBE</v>
          </cell>
        </row>
        <row r="12">
          <cell r="H12">
            <v>3</v>
          </cell>
        </row>
      </sheetData>
      <sheetData sheetId="233">
        <row r="4">
          <cell r="F4" t="str">
            <v>AK-195</v>
          </cell>
        </row>
        <row r="5">
          <cell r="F5" t="str">
            <v>Staten Island Bridges - Maint Pvmt Repairs via WO</v>
          </cell>
        </row>
        <row r="6">
          <cell r="F6">
            <v>42342</v>
          </cell>
        </row>
        <row r="7">
          <cell r="F7">
            <v>2000000</v>
          </cell>
          <cell r="G7" t="str">
            <v>PQL</v>
          </cell>
        </row>
        <row r="8">
          <cell r="F8">
            <v>2092850</v>
          </cell>
        </row>
        <row r="9">
          <cell r="G9">
            <v>4.6425000000000001E-2</v>
          </cell>
        </row>
        <row r="11">
          <cell r="F11" t="str">
            <v>GOOD</v>
          </cell>
        </row>
        <row r="12">
          <cell r="F12">
            <v>2564887.5</v>
          </cell>
          <cell r="H12">
            <v>4</v>
          </cell>
        </row>
      </sheetData>
      <sheetData sheetId="234">
        <row r="4">
          <cell r="F4" t="str">
            <v>TP-104.006</v>
          </cell>
        </row>
        <row r="5">
          <cell r="F5" t="str">
            <v>Backflow Prevention Devices</v>
          </cell>
        </row>
        <row r="6">
          <cell r="F6">
            <v>42338</v>
          </cell>
        </row>
        <row r="7">
          <cell r="F7">
            <v>1200000</v>
          </cell>
          <cell r="G7" t="str">
            <v>Public</v>
          </cell>
        </row>
        <row r="8">
          <cell r="F8">
            <v>1222222</v>
          </cell>
        </row>
        <row r="9">
          <cell r="G9">
            <v>1.8518333333333335E-2</v>
          </cell>
        </row>
        <row r="11">
          <cell r="F11" t="str">
            <v>GOOD</v>
          </cell>
        </row>
        <row r="12">
          <cell r="F12">
            <v>1869560.6666666667</v>
          </cell>
          <cell r="H12">
            <v>6</v>
          </cell>
        </row>
      </sheetData>
      <sheetData sheetId="235">
        <row r="4">
          <cell r="F4" t="str">
            <v>GWB-564</v>
          </cell>
          <cell r="J4" t="str">
            <v>Henry Yu</v>
          </cell>
        </row>
        <row r="5">
          <cell r="F5" t="str">
            <v>George Washington Bridge-Facility Wide Prioirty Rehabilitation</v>
          </cell>
        </row>
        <row r="6">
          <cell r="F6">
            <v>42312</v>
          </cell>
        </row>
        <row r="7">
          <cell r="F7">
            <v>8700000</v>
          </cell>
          <cell r="G7" t="str">
            <v>Public</v>
          </cell>
        </row>
        <row r="8">
          <cell r="F8">
            <v>10162935</v>
          </cell>
        </row>
        <row r="9">
          <cell r="G9">
            <v>0.16815344827586207</v>
          </cell>
        </row>
        <row r="11">
          <cell r="F11" t="str">
            <v>FAIL</v>
          </cell>
        </row>
        <row r="12">
          <cell r="F12">
            <v>10968524</v>
          </cell>
          <cell r="H12">
            <v>3</v>
          </cell>
        </row>
      </sheetData>
      <sheetData sheetId="236">
        <row r="4">
          <cell r="F4" t="str">
            <v>MFA-924.283</v>
          </cell>
        </row>
        <row r="5">
          <cell r="F5" t="str">
            <v>Newark Liberty International Airport and Teterboro Airport  Asphalt Concrete Pavement Repairs Via Work Order</v>
          </cell>
        </row>
        <row r="6">
          <cell r="F6">
            <v>42310</v>
          </cell>
        </row>
        <row r="7">
          <cell r="F7">
            <v>7055100</v>
          </cell>
          <cell r="G7" t="str">
            <v>PQL</v>
          </cell>
        </row>
        <row r="8">
          <cell r="F8">
            <v>5774440</v>
          </cell>
        </row>
        <row r="9">
          <cell r="G9">
            <v>-0.18152258649771089</v>
          </cell>
        </row>
        <row r="11">
          <cell r="F11" t="str">
            <v>FAIL</v>
          </cell>
        </row>
        <row r="12">
          <cell r="F12">
            <v>6365546.666666667</v>
          </cell>
          <cell r="H12">
            <v>3</v>
          </cell>
        </row>
      </sheetData>
      <sheetData sheetId="237">
        <row r="4">
          <cell r="F4" t="str">
            <v>HT-224.116</v>
          </cell>
        </row>
        <row r="5">
          <cell r="F5" t="str">
            <v>Holland Tunnel-Concrete Repairs at Air Supply Ports</v>
          </cell>
        </row>
        <row r="6">
          <cell r="F6">
            <v>42307</v>
          </cell>
        </row>
        <row r="7">
          <cell r="F7">
            <v>7100000</v>
          </cell>
          <cell r="G7" t="str">
            <v>Public</v>
          </cell>
        </row>
        <row r="8">
          <cell r="F8">
            <v>6676400</v>
          </cell>
        </row>
        <row r="9">
          <cell r="G9">
            <v>-5.9661971830985913E-2</v>
          </cell>
        </row>
        <row r="11">
          <cell r="F11" t="str">
            <v>GOOD</v>
          </cell>
        </row>
        <row r="12">
          <cell r="F12">
            <v>11990432.136363637</v>
          </cell>
          <cell r="H12">
            <v>11</v>
          </cell>
        </row>
      </sheetData>
      <sheetData sheetId="238">
        <row r="4">
          <cell r="F4" t="str">
            <v>GWB-566</v>
          </cell>
        </row>
        <row r="5">
          <cell r="F5" t="str">
            <v>George Washington Bridge-Temporary Semac Relocation</v>
          </cell>
        </row>
        <row r="6">
          <cell r="F6">
            <v>42304</v>
          </cell>
        </row>
        <row r="7">
          <cell r="F7">
            <v>1340000</v>
          </cell>
          <cell r="G7" t="str">
            <v>Public</v>
          </cell>
        </row>
        <row r="8">
          <cell r="F8">
            <v>1850000</v>
          </cell>
        </row>
        <row r="9">
          <cell r="G9">
            <v>0.38059701492537312</v>
          </cell>
        </row>
        <row r="11">
          <cell r="F11" t="str">
            <v>FAIL</v>
          </cell>
        </row>
        <row r="12">
          <cell r="F12">
            <v>2967192.5</v>
          </cell>
          <cell r="H12">
            <v>4</v>
          </cell>
        </row>
      </sheetData>
      <sheetData sheetId="239">
        <row r="4">
          <cell r="F4" t="str">
            <v>PAT-024.069</v>
          </cell>
        </row>
        <row r="5">
          <cell r="F5" t="str">
            <v>PATH-30th Street Mezzanine Rehabilitation</v>
          </cell>
        </row>
        <row r="6">
          <cell r="F6">
            <v>42304</v>
          </cell>
        </row>
        <row r="7">
          <cell r="G7" t="str">
            <v>Public</v>
          </cell>
        </row>
        <row r="12">
          <cell r="H12">
            <v>2</v>
          </cell>
        </row>
      </sheetData>
      <sheetData sheetId="240">
        <row r="4">
          <cell r="F4" t="str">
            <v>GWB-924.092</v>
          </cell>
        </row>
        <row r="5">
          <cell r="F5" t="str">
            <v>George Washington Bridge-Improvements to Bruce Reynolds Boulevard</v>
          </cell>
        </row>
        <row r="6">
          <cell r="F6">
            <v>42297</v>
          </cell>
        </row>
        <row r="7">
          <cell r="F7">
            <v>1290000</v>
          </cell>
          <cell r="G7" t="str">
            <v>Public</v>
          </cell>
        </row>
        <row r="8">
          <cell r="F8">
            <v>1552600</v>
          </cell>
        </row>
        <row r="9">
          <cell r="G9">
            <v>0.20356589147286822</v>
          </cell>
        </row>
        <row r="11">
          <cell r="F11" t="str">
            <v>FAIL</v>
          </cell>
        </row>
        <row r="12">
          <cell r="F12">
            <v>1998639.99</v>
          </cell>
          <cell r="H12">
            <v>9</v>
          </cell>
        </row>
      </sheetData>
      <sheetData sheetId="241">
        <row r="4">
          <cell r="F4" t="str">
            <v>GWB-924.159</v>
          </cell>
        </row>
        <row r="5">
          <cell r="F5" t="str">
            <v>George Washington Bridge-New Jersey Administration Building Hot Water/Chilled Water Piping Replacement</v>
          </cell>
        </row>
        <row r="6">
          <cell r="F6">
            <v>42297</v>
          </cell>
        </row>
        <row r="7">
          <cell r="G7" t="str">
            <v>Mentor Protégé Program</v>
          </cell>
        </row>
        <row r="12">
          <cell r="H12">
            <v>2</v>
          </cell>
        </row>
      </sheetData>
      <sheetData sheetId="242">
        <row r="4">
          <cell r="F4" t="str">
            <v>EWR-154.184</v>
          </cell>
        </row>
        <row r="5">
          <cell r="F5" t="str">
            <v>Newark Liberty International Airport-Central Heating &amp; Refirgeration Plant Substation and Pumps Upgrade</v>
          </cell>
        </row>
        <row r="6">
          <cell r="F6">
            <v>42292</v>
          </cell>
        </row>
        <row r="7">
          <cell r="F7">
            <v>3650000</v>
          </cell>
          <cell r="G7" t="str">
            <v>Public</v>
          </cell>
        </row>
        <row r="8">
          <cell r="F8">
            <v>3270000</v>
          </cell>
        </row>
        <row r="9">
          <cell r="G9">
            <v>-0.10410958904109589</v>
          </cell>
        </row>
        <row r="11">
          <cell r="F11" t="str">
            <v>GOOD</v>
          </cell>
        </row>
        <row r="12">
          <cell r="F12">
            <v>4551000</v>
          </cell>
          <cell r="H12">
            <v>6</v>
          </cell>
        </row>
      </sheetData>
      <sheetData sheetId="243">
        <row r="4">
          <cell r="F4" t="str">
            <v>GWB-244.256</v>
          </cell>
        </row>
        <row r="5">
          <cell r="F5" t="str">
            <v>George Washington Bridge-Pavement Rehabilitation of the Lower Level eastbound Approch Roadways, Lower Level Eastbound Bridge Span and Lower Expressway East Ramp</v>
          </cell>
        </row>
        <row r="6">
          <cell r="F6">
            <v>42284</v>
          </cell>
        </row>
        <row r="7">
          <cell r="F7">
            <v>7400000</v>
          </cell>
          <cell r="G7" t="str">
            <v>PQL</v>
          </cell>
        </row>
        <row r="8">
          <cell r="F8">
            <v>4985882.5</v>
          </cell>
        </row>
        <row r="9">
          <cell r="G9">
            <v>-0.32623209459459457</v>
          </cell>
        </row>
        <row r="11">
          <cell r="F11" t="str">
            <v>FAIL</v>
          </cell>
        </row>
        <row r="12">
          <cell r="F12">
            <v>5397573.125</v>
          </cell>
          <cell r="H12">
            <v>4</v>
          </cell>
        </row>
      </sheetData>
      <sheetData sheetId="244">
        <row r="4">
          <cell r="F4" t="str">
            <v>PN-654.036</v>
          </cell>
        </row>
        <row r="5">
          <cell r="F5" t="str">
            <v>Port Newark-Water System Rehabilitation At Central And South Sections</v>
          </cell>
        </row>
        <row r="6">
          <cell r="F6">
            <v>42277</v>
          </cell>
        </row>
        <row r="7">
          <cell r="F7">
            <v>7000000</v>
          </cell>
          <cell r="G7" t="str">
            <v>Public</v>
          </cell>
        </row>
        <row r="8">
          <cell r="F8">
            <v>5851111</v>
          </cell>
        </row>
        <row r="9">
          <cell r="G9">
            <v>-0.164127</v>
          </cell>
        </row>
        <row r="11">
          <cell r="F11" t="str">
            <v>GOOD</v>
          </cell>
        </row>
        <row r="12">
          <cell r="F12">
            <v>8743508.4000000004</v>
          </cell>
          <cell r="H12">
            <v>15</v>
          </cell>
        </row>
      </sheetData>
      <sheetData sheetId="245">
        <row r="4">
          <cell r="F4" t="str">
            <v>LGA-124.226</v>
          </cell>
        </row>
        <row r="5">
          <cell r="F5" t="str">
            <v>LaGuardia Airport-Hanger 7 South Build Out</v>
          </cell>
        </row>
        <row r="6">
          <cell r="F6">
            <v>42268</v>
          </cell>
        </row>
        <row r="7">
          <cell r="F7">
            <v>7900000</v>
          </cell>
          <cell r="G7" t="str">
            <v>Public</v>
          </cell>
        </row>
        <row r="8">
          <cell r="F8">
            <v>6769800</v>
          </cell>
        </row>
        <row r="9">
          <cell r="G9">
            <v>-0.14306329113924052</v>
          </cell>
        </row>
        <row r="11">
          <cell r="F11" t="str">
            <v>GOOD</v>
          </cell>
        </row>
        <row r="12">
          <cell r="F12">
            <v>10830384.277777778</v>
          </cell>
          <cell r="H12">
            <v>18</v>
          </cell>
        </row>
      </sheetData>
      <sheetData sheetId="246">
        <row r="4">
          <cell r="F4" t="str">
            <v>EWR-924.320</v>
          </cell>
        </row>
        <row r="5">
          <cell r="F5" t="str">
            <v>Newark Liberty International Airport-Terminal 'C' Level 1 Drainage Improvements</v>
          </cell>
        </row>
        <row r="6">
          <cell r="F6">
            <v>42256</v>
          </cell>
        </row>
        <row r="7">
          <cell r="F7">
            <v>325000</v>
          </cell>
          <cell r="G7" t="str">
            <v>M/WBE</v>
          </cell>
        </row>
        <row r="8">
          <cell r="F8">
            <v>377777</v>
          </cell>
        </row>
        <row r="9">
          <cell r="G9">
            <v>0.16239076923076923</v>
          </cell>
        </row>
        <row r="11">
          <cell r="F11" t="str">
            <v>FAIL</v>
          </cell>
        </row>
        <row r="12">
          <cell r="F12">
            <v>489615.33333333331</v>
          </cell>
          <cell r="H12">
            <v>6</v>
          </cell>
        </row>
      </sheetData>
      <sheetData sheetId="247">
        <row r="4">
          <cell r="F4" t="str">
            <v>LGA-124.229</v>
          </cell>
        </row>
        <row r="5">
          <cell r="F5" t="str">
            <v>LaGuardia Airport - Watch Engineer's Office Relocation</v>
          </cell>
        </row>
        <row r="6">
          <cell r="F6">
            <v>42243</v>
          </cell>
        </row>
        <row r="7">
          <cell r="F7">
            <v>1650000</v>
          </cell>
          <cell r="G7" t="str">
            <v>Public</v>
          </cell>
        </row>
        <row r="8">
          <cell r="F8">
            <v>1898000</v>
          </cell>
        </row>
        <row r="9">
          <cell r="G9">
            <v>0.1503030303030303</v>
          </cell>
        </row>
        <row r="11">
          <cell r="F11" t="str">
            <v>FAIL</v>
          </cell>
        </row>
        <row r="12">
          <cell r="F12">
            <v>2818925</v>
          </cell>
          <cell r="H12">
            <v>4</v>
          </cell>
        </row>
      </sheetData>
      <sheetData sheetId="248">
        <row r="4">
          <cell r="F4" t="str">
            <v>EWR-924.175A</v>
          </cell>
        </row>
        <row r="5">
          <cell r="F5" t="str">
            <v>Newark Liberty International Airport-Building No. 105 Roof Replacement</v>
          </cell>
        </row>
        <row r="6">
          <cell r="F6">
            <v>42234</v>
          </cell>
        </row>
        <row r="7">
          <cell r="F7">
            <v>354000</v>
          </cell>
          <cell r="G7" t="str">
            <v>M/WBE</v>
          </cell>
        </row>
        <row r="8">
          <cell r="F8">
            <v>396811</v>
          </cell>
        </row>
        <row r="9">
          <cell r="G9">
            <v>0.12093502824858757</v>
          </cell>
        </row>
        <row r="11">
          <cell r="F11" t="str">
            <v>FAIL</v>
          </cell>
        </row>
        <row r="12">
          <cell r="F12">
            <v>581728.33333333337</v>
          </cell>
          <cell r="H12">
            <v>3</v>
          </cell>
        </row>
      </sheetData>
      <sheetData sheetId="249">
        <row r="4">
          <cell r="F4" t="str">
            <v>EWR-154.239</v>
          </cell>
        </row>
        <row r="5">
          <cell r="F5" t="str">
            <v>Newark Liberty International Airport- Rehabilitation of Expansion Joints of Bridges N3, N9, N13, N17, N19 and N29, and Structural Elements</v>
          </cell>
        </row>
        <row r="6">
          <cell r="F6">
            <v>42213</v>
          </cell>
        </row>
        <row r="7">
          <cell r="F7">
            <v>1918000</v>
          </cell>
          <cell r="G7" t="str">
            <v>Public</v>
          </cell>
        </row>
        <row r="8">
          <cell r="F8">
            <v>1389000</v>
          </cell>
        </row>
        <row r="9">
          <cell r="G9">
            <v>-0.27580813347236705</v>
          </cell>
        </row>
        <row r="11">
          <cell r="F11" t="str">
            <v>GOOD</v>
          </cell>
        </row>
        <row r="12">
          <cell r="F12">
            <v>2398929.4741666666</v>
          </cell>
          <cell r="H12">
            <v>12</v>
          </cell>
        </row>
      </sheetData>
      <sheetData sheetId="250">
        <row r="4">
          <cell r="F4" t="str">
            <v>LGA-774.133A</v>
          </cell>
        </row>
        <row r="5">
          <cell r="F5" t="str">
            <v>LaGuardia Airport-Emergency Storm Drainage Outfalls</v>
          </cell>
        </row>
        <row r="6">
          <cell r="F6">
            <v>42209</v>
          </cell>
        </row>
        <row r="7">
          <cell r="G7" t="str">
            <v>Public</v>
          </cell>
        </row>
        <row r="12">
          <cell r="H12">
            <v>7</v>
          </cell>
        </row>
      </sheetData>
      <sheetData sheetId="251">
        <row r="4">
          <cell r="F4" t="str">
            <v>LT-924.014</v>
          </cell>
        </row>
        <row r="5">
          <cell r="F5" t="str">
            <v>Lincoln Tunnel-Water Leak Repairs</v>
          </cell>
        </row>
        <row r="6">
          <cell r="F6">
            <v>42178</v>
          </cell>
        </row>
        <row r="7">
          <cell r="F7">
            <v>1800000</v>
          </cell>
          <cell r="G7" t="str">
            <v>Public</v>
          </cell>
        </row>
        <row r="8">
          <cell r="F8">
            <v>2217200</v>
          </cell>
        </row>
        <row r="9">
          <cell r="G9">
            <v>0.23177777777777778</v>
          </cell>
        </row>
        <row r="11">
          <cell r="F11" t="str">
            <v>FAIL</v>
          </cell>
        </row>
        <row r="12">
          <cell r="F12">
            <v>2457600</v>
          </cell>
          <cell r="H12">
            <v>2</v>
          </cell>
        </row>
      </sheetData>
      <sheetData sheetId="252">
        <row r="4">
          <cell r="F4" t="str">
            <v>GWB-244.240</v>
          </cell>
        </row>
        <row r="5">
          <cell r="F5" t="str">
            <v>George Washington Bridge-Lower Level Priority Steel and Concrete Prepairs, Rehabilitation of Catwalks and Plaintenace Platform Travelers</v>
          </cell>
        </row>
        <row r="6">
          <cell r="F6">
            <v>42177</v>
          </cell>
        </row>
        <row r="7">
          <cell r="F7">
            <v>6500000</v>
          </cell>
          <cell r="G7" t="str">
            <v>Public</v>
          </cell>
        </row>
        <row r="8">
          <cell r="F8">
            <v>6374800</v>
          </cell>
        </row>
        <row r="9">
          <cell r="G9">
            <v>-1.9261538461538462E-2</v>
          </cell>
        </row>
        <row r="11">
          <cell r="F11" t="str">
            <v>GOOD</v>
          </cell>
        </row>
        <row r="12">
          <cell r="F12">
            <v>8954270.1428571437</v>
          </cell>
          <cell r="H12">
            <v>7</v>
          </cell>
        </row>
      </sheetData>
      <sheetData sheetId="253">
        <row r="4">
          <cell r="F4" t="str">
            <v>MFP-924.623</v>
          </cell>
        </row>
        <row r="5">
          <cell r="F5" t="str">
            <v>New York Marine Terminals-Paving and Utility Rehabilitation Via Work Order</v>
          </cell>
        </row>
        <row r="6">
          <cell r="F6">
            <v>42159</v>
          </cell>
        </row>
        <row r="7">
          <cell r="F7">
            <v>1600000</v>
          </cell>
          <cell r="G7" t="str">
            <v>Public</v>
          </cell>
        </row>
        <row r="8">
          <cell r="F8">
            <v>1298005</v>
          </cell>
        </row>
        <row r="9">
          <cell r="G9">
            <v>-0.18874687500000001</v>
          </cell>
        </row>
        <row r="11">
          <cell r="F11" t="str">
            <v>GOOD</v>
          </cell>
        </row>
        <row r="12">
          <cell r="F12">
            <v>1743752</v>
          </cell>
          <cell r="H12">
            <v>6</v>
          </cell>
        </row>
      </sheetData>
      <sheetData sheetId="254">
        <row r="4">
          <cell r="F4" t="str">
            <v>NYNJRR-644.531</v>
          </cell>
        </row>
        <row r="5">
          <cell r="F5" t="str">
            <v>NY and NJ Rail - Transfer Bridge #10 Reconstruction and Fender Modifications at 65th St Yard, Brooklyn</v>
          </cell>
        </row>
        <row r="6">
          <cell r="F6">
            <v>42157</v>
          </cell>
        </row>
        <row r="7">
          <cell r="F7">
            <v>29100000</v>
          </cell>
          <cell r="G7" t="str">
            <v>Public</v>
          </cell>
        </row>
        <row r="8">
          <cell r="F8">
            <v>30452500</v>
          </cell>
        </row>
        <row r="9">
          <cell r="G9">
            <v>4.6477663230240551E-2</v>
          </cell>
        </row>
        <row r="11">
          <cell r="F11" t="str">
            <v>GOOD</v>
          </cell>
        </row>
        <row r="12">
          <cell r="F12">
            <v>37327415.50363636</v>
          </cell>
          <cell r="H12">
            <v>11</v>
          </cell>
        </row>
      </sheetData>
      <sheetData sheetId="255">
        <row r="4">
          <cell r="F4" t="str">
            <v>JFK-914.209</v>
          </cell>
        </row>
        <row r="5">
          <cell r="F5" t="str">
            <v>John F. Kennedy International Airport-Former Hangar 12 Site-West Area Lighting</v>
          </cell>
        </row>
        <row r="6">
          <cell r="F6">
            <v>42145</v>
          </cell>
        </row>
        <row r="7">
          <cell r="F7">
            <v>1550000</v>
          </cell>
          <cell r="G7" t="str">
            <v>MBE</v>
          </cell>
        </row>
        <row r="8">
          <cell r="F8">
            <v>2333333.33</v>
          </cell>
        </row>
        <row r="9">
          <cell r="G9">
            <v>0.50537634193548386</v>
          </cell>
        </row>
        <row r="11">
          <cell r="F11" t="str">
            <v>FAIL</v>
          </cell>
        </row>
        <row r="12">
          <cell r="F12">
            <v>2986666.665</v>
          </cell>
          <cell r="H12">
            <v>2</v>
          </cell>
        </row>
      </sheetData>
      <sheetData sheetId="256">
        <row r="4">
          <cell r="F4" t="str">
            <v>PN-654.545</v>
          </cell>
        </row>
        <row r="5">
          <cell r="F5" t="str">
            <v>Port Newark Berth 19 Wharf Restoration</v>
          </cell>
        </row>
        <row r="6">
          <cell r="F6">
            <v>42145</v>
          </cell>
        </row>
        <row r="7">
          <cell r="F7">
            <v>6400000</v>
          </cell>
          <cell r="G7" t="str">
            <v>Public</v>
          </cell>
        </row>
        <row r="8">
          <cell r="F8">
            <v>5777000</v>
          </cell>
        </row>
        <row r="9">
          <cell r="G9">
            <v>-9.7343750000000007E-2</v>
          </cell>
        </row>
        <row r="11">
          <cell r="F11" t="str">
            <v>GOOD</v>
          </cell>
        </row>
        <row r="12">
          <cell r="F12">
            <v>7202530.7142857146</v>
          </cell>
          <cell r="H12">
            <v>7</v>
          </cell>
        </row>
      </sheetData>
      <sheetData sheetId="257">
        <row r="4">
          <cell r="F4" t="str">
            <v>PAT-131.000</v>
          </cell>
        </row>
        <row r="5">
          <cell r="F5" t="str">
            <v>Path-Hackensack River Bridge Emergency Generator Fuel Tank</v>
          </cell>
        </row>
        <row r="6">
          <cell r="F6">
            <v>42144</v>
          </cell>
        </row>
        <row r="7">
          <cell r="F7">
            <v>3340000</v>
          </cell>
          <cell r="G7" t="str">
            <v>Public</v>
          </cell>
        </row>
        <row r="8">
          <cell r="F8">
            <v>4538160</v>
          </cell>
        </row>
        <row r="9">
          <cell r="G9">
            <v>0.35873053892215567</v>
          </cell>
        </row>
        <row r="11">
          <cell r="F11" t="str">
            <v>FAIL</v>
          </cell>
        </row>
        <row r="12">
          <cell r="F12">
            <v>6029053.333333333</v>
          </cell>
          <cell r="H12">
            <v>3</v>
          </cell>
        </row>
      </sheetData>
      <sheetData sheetId="258">
        <row r="4">
          <cell r="F4" t="str">
            <v>SWF-164.031A</v>
          </cell>
        </row>
        <row r="5">
          <cell r="F5" t="str">
            <v>Stewart International-Passenger Loading Bridges Pressurization Fans</v>
          </cell>
        </row>
        <row r="6">
          <cell r="F6">
            <v>42143</v>
          </cell>
        </row>
        <row r="7">
          <cell r="F7">
            <v>1263000</v>
          </cell>
          <cell r="G7" t="str">
            <v>Public</v>
          </cell>
        </row>
        <row r="8">
          <cell r="F8">
            <v>930000</v>
          </cell>
        </row>
        <row r="9">
          <cell r="G9">
            <v>-0.26365795724465557</v>
          </cell>
        </row>
        <row r="11">
          <cell r="F11" t="str">
            <v>FAIL</v>
          </cell>
        </row>
        <row r="12">
          <cell r="F12">
            <v>930000</v>
          </cell>
          <cell r="H12">
            <v>1</v>
          </cell>
        </row>
      </sheetData>
      <sheetData sheetId="259">
        <row r="4">
          <cell r="F4" t="str">
            <v>GWB-924.044</v>
          </cell>
        </row>
        <row r="5">
          <cell r="F5" t="str">
            <v xml:space="preserve">George Washington Bridge-Electrical Bus Replacement </v>
          </cell>
        </row>
        <row r="6">
          <cell r="F6">
            <v>42142</v>
          </cell>
        </row>
        <row r="7">
          <cell r="F7">
            <v>830000</v>
          </cell>
          <cell r="G7" t="str">
            <v>MBE</v>
          </cell>
        </row>
        <row r="8">
          <cell r="F8">
            <v>1650000</v>
          </cell>
        </row>
        <row r="9">
          <cell r="G9">
            <v>0.98795180722891562</v>
          </cell>
        </row>
        <row r="11">
          <cell r="F11" t="str">
            <v>FAIL</v>
          </cell>
        </row>
        <row r="12">
          <cell r="F12">
            <v>1650000</v>
          </cell>
          <cell r="H12">
            <v>1</v>
          </cell>
        </row>
      </sheetData>
      <sheetData sheetId="260">
        <row r="4">
          <cell r="F4" t="str">
            <v>TEB-914.203</v>
          </cell>
        </row>
        <row r="5">
          <cell r="F5" t="str">
            <v>Teterboro Airport-Installation of Fencing to Mitigate Wildlife Hazards</v>
          </cell>
        </row>
        <row r="6">
          <cell r="F6">
            <v>42115</v>
          </cell>
        </row>
        <row r="7">
          <cell r="F7">
            <v>735000</v>
          </cell>
          <cell r="G7" t="str">
            <v>Public</v>
          </cell>
        </row>
        <row r="8">
          <cell r="F8">
            <v>512568</v>
          </cell>
        </row>
        <row r="9">
          <cell r="G9">
            <v>-0.30262857142857141</v>
          </cell>
        </row>
        <row r="11">
          <cell r="F11" t="str">
            <v>GOOD</v>
          </cell>
        </row>
        <row r="12">
          <cell r="F12">
            <v>793823.2733333332</v>
          </cell>
          <cell r="H12">
            <v>9</v>
          </cell>
        </row>
      </sheetData>
      <sheetData sheetId="261">
        <row r="4">
          <cell r="F4" t="str">
            <v>MFP-924.630</v>
          </cell>
        </row>
        <row r="5">
          <cell r="F5" t="str">
            <v>New Jersey Marine Terminals-Paving and Utility Rehabilitation via Work Order</v>
          </cell>
        </row>
        <row r="6">
          <cell r="F6">
            <v>42108</v>
          </cell>
        </row>
        <row r="7">
          <cell r="F7">
            <v>2320000</v>
          </cell>
          <cell r="G7" t="str">
            <v>Public</v>
          </cell>
        </row>
        <row r="8">
          <cell r="F8">
            <v>1550780</v>
          </cell>
        </row>
        <row r="9">
          <cell r="G9">
            <v>-0.33156034482758623</v>
          </cell>
        </row>
        <row r="11">
          <cell r="F11" t="str">
            <v>GOOD</v>
          </cell>
        </row>
        <row r="12">
          <cell r="F12">
            <v>2567351.4111111108</v>
          </cell>
          <cell r="H12">
            <v>9</v>
          </cell>
        </row>
      </sheetData>
      <sheetData sheetId="262">
        <row r="4">
          <cell r="F4" t="str">
            <v>PAT-643</v>
          </cell>
        </row>
        <row r="5">
          <cell r="F5" t="str">
            <v>Path-Tunnels E&amp;F Temporary Event detection Systems (TEDS)</v>
          </cell>
        </row>
        <row r="6">
          <cell r="F6">
            <v>42108</v>
          </cell>
        </row>
        <row r="7">
          <cell r="F7">
            <v>521000</v>
          </cell>
          <cell r="G7" t="str">
            <v>PQL</v>
          </cell>
        </row>
        <row r="8">
          <cell r="F8">
            <v>1840000</v>
          </cell>
        </row>
        <row r="9">
          <cell r="G9">
            <v>2.5316698656429941</v>
          </cell>
        </row>
        <row r="11">
          <cell r="F11" t="str">
            <v>FAIL</v>
          </cell>
        </row>
        <row r="12">
          <cell r="F12">
            <v>2410333.3333333335</v>
          </cell>
          <cell r="H12">
            <v>3</v>
          </cell>
        </row>
      </sheetData>
      <sheetData sheetId="263">
        <row r="4">
          <cell r="F4" t="str">
            <v>LGA-774.234</v>
          </cell>
        </row>
        <row r="5">
          <cell r="F5" t="str">
            <v>Laguardia Airport-Flood Protection at the West Field Lighting Vault</v>
          </cell>
        </row>
        <row r="6">
          <cell r="F6">
            <v>42104</v>
          </cell>
        </row>
        <row r="7">
          <cell r="F7">
            <v>3760000</v>
          </cell>
          <cell r="G7" t="str">
            <v>Public</v>
          </cell>
        </row>
        <row r="8">
          <cell r="F8">
            <v>2999293</v>
          </cell>
        </row>
        <row r="9">
          <cell r="G9">
            <v>-0.20231569148936171</v>
          </cell>
        </row>
        <row r="11">
          <cell r="F11" t="str">
            <v>GOOD</v>
          </cell>
        </row>
        <row r="12">
          <cell r="F12">
            <v>3889035.3</v>
          </cell>
          <cell r="H12">
            <v>10</v>
          </cell>
        </row>
      </sheetData>
      <sheetData sheetId="264">
        <row r="4">
          <cell r="F4" t="str">
            <v>LGA-774.236</v>
          </cell>
        </row>
        <row r="5">
          <cell r="F5" t="str">
            <v>Laguardia airport-Flood Protection at the West End Substation</v>
          </cell>
        </row>
        <row r="6">
          <cell r="F6">
            <v>42104</v>
          </cell>
        </row>
        <row r="7">
          <cell r="F7">
            <v>1770000</v>
          </cell>
          <cell r="G7" t="str">
            <v>Public</v>
          </cell>
        </row>
        <row r="8">
          <cell r="F8">
            <v>1397380</v>
          </cell>
        </row>
        <row r="9">
          <cell r="G9">
            <v>-0.21051977401129943</v>
          </cell>
        </row>
        <row r="11">
          <cell r="F11" t="str">
            <v>GOOD</v>
          </cell>
        </row>
        <row r="12">
          <cell r="F12">
            <v>2048375.4909999999</v>
          </cell>
          <cell r="H12">
            <v>10</v>
          </cell>
        </row>
      </sheetData>
      <sheetData sheetId="265">
        <row r="4">
          <cell r="F4" t="str">
            <v>JFK-1050</v>
          </cell>
        </row>
        <row r="5">
          <cell r="F5" t="str">
            <v>John F. Kennedy International Airport-Replacement of Fire Alarm System at the Airport Traffic Control Tower</v>
          </cell>
        </row>
        <row r="6">
          <cell r="F6">
            <v>42103</v>
          </cell>
        </row>
        <row r="7">
          <cell r="F7">
            <v>1850000</v>
          </cell>
          <cell r="G7" t="str">
            <v>Public</v>
          </cell>
        </row>
        <row r="8">
          <cell r="F8">
            <v>2137550</v>
          </cell>
        </row>
        <row r="9">
          <cell r="G9">
            <v>0.15543243243243243</v>
          </cell>
        </row>
        <row r="11">
          <cell r="F11" t="str">
            <v>FAIL</v>
          </cell>
        </row>
        <row r="12">
          <cell r="F12">
            <v>4256180</v>
          </cell>
          <cell r="H12">
            <v>8</v>
          </cell>
        </row>
      </sheetData>
      <sheetData sheetId="266">
        <row r="4">
          <cell r="F4" t="str">
            <v>LGA-774.133</v>
          </cell>
        </row>
        <row r="5">
          <cell r="F5" t="str">
            <v>LaGuardia Airport-Emergency Storm Drainage</v>
          </cell>
        </row>
        <row r="6">
          <cell r="F6">
            <v>42102</v>
          </cell>
        </row>
        <row r="7">
          <cell r="G7" t="str">
            <v>Public</v>
          </cell>
        </row>
        <row r="12">
          <cell r="H12">
            <v>9</v>
          </cell>
        </row>
      </sheetData>
      <sheetData sheetId="267">
        <row r="4">
          <cell r="F4" t="str">
            <v>PJ-924.624</v>
          </cell>
        </row>
        <row r="5">
          <cell r="F5" t="str">
            <v>Port Jersey Marine Terminal-Paving and Utility Rehabilitation via Work Order</v>
          </cell>
        </row>
        <row r="6">
          <cell r="F6">
            <v>42102</v>
          </cell>
        </row>
        <row r="7">
          <cell r="F7">
            <v>1300000</v>
          </cell>
          <cell r="G7" t="str">
            <v>MBE/WBE</v>
          </cell>
        </row>
        <row r="8">
          <cell r="F8">
            <v>878175</v>
          </cell>
        </row>
        <row r="9">
          <cell r="G9">
            <v>-0.32448076923076924</v>
          </cell>
        </row>
        <row r="11">
          <cell r="F11" t="str">
            <v>GOOD</v>
          </cell>
        </row>
        <row r="12">
          <cell r="F12">
            <v>1532892.5571428572</v>
          </cell>
          <cell r="H12">
            <v>7</v>
          </cell>
        </row>
      </sheetData>
      <sheetData sheetId="268">
        <row r="4">
          <cell r="F4" t="str">
            <v>PAT-084.057</v>
          </cell>
        </row>
        <row r="5">
          <cell r="F5" t="str">
            <v>PATH-Access Control and CCTV at Substation and Communications Rooms</v>
          </cell>
        </row>
        <row r="6">
          <cell r="F6">
            <v>42080</v>
          </cell>
        </row>
        <row r="7">
          <cell r="F7">
            <v>4450000</v>
          </cell>
          <cell r="G7" t="str">
            <v>PQL</v>
          </cell>
        </row>
        <row r="8">
          <cell r="F8">
            <v>3620000</v>
          </cell>
        </row>
        <row r="9">
          <cell r="G9">
            <v>-0.18651685393258427</v>
          </cell>
        </row>
        <row r="11">
          <cell r="F11" t="str">
            <v>GOOD</v>
          </cell>
        </row>
        <row r="12">
          <cell r="F12">
            <v>4164772.3333333335</v>
          </cell>
          <cell r="H12">
            <v>3</v>
          </cell>
        </row>
      </sheetData>
      <sheetData sheetId="269">
        <row r="4">
          <cell r="F4" t="str">
            <v>PN-654.004</v>
          </cell>
        </row>
        <row r="5">
          <cell r="F5" t="str">
            <v>Port Newark-Berths 30, 32, and 34 Fender Systems Reconstruction</v>
          </cell>
        </row>
        <row r="6">
          <cell r="F6">
            <v>42072</v>
          </cell>
        </row>
        <row r="7">
          <cell r="F7">
            <v>9600000</v>
          </cell>
          <cell r="G7" t="str">
            <v>Public</v>
          </cell>
        </row>
        <row r="8">
          <cell r="F8">
            <v>6748000</v>
          </cell>
        </row>
        <row r="9">
          <cell r="G9">
            <v>-0.29708333333333331</v>
          </cell>
        </row>
        <row r="11">
          <cell r="F11" t="str">
            <v>GOOD</v>
          </cell>
        </row>
        <row r="12">
          <cell r="F12">
            <v>9429351.583333334</v>
          </cell>
          <cell r="H12">
            <v>12</v>
          </cell>
        </row>
      </sheetData>
      <sheetData sheetId="270">
        <row r="4">
          <cell r="F4" t="str">
            <v>JFK-134.025</v>
          </cell>
        </row>
        <row r="5">
          <cell r="F5" t="str">
            <v>John F. Kennedy International Airport-Unmanned AOA Gates and Perimeter Fence Enhancement-Phase II</v>
          </cell>
        </row>
        <row r="6">
          <cell r="F6">
            <v>42060</v>
          </cell>
        </row>
        <row r="7">
          <cell r="F7">
            <v>640000</v>
          </cell>
          <cell r="G7" t="str">
            <v>M/WBE</v>
          </cell>
        </row>
        <row r="8">
          <cell r="F8">
            <v>574000</v>
          </cell>
        </row>
        <row r="9">
          <cell r="G9">
            <v>-0.10312499999999999</v>
          </cell>
        </row>
        <row r="11">
          <cell r="F11" t="str">
            <v>GOOD</v>
          </cell>
        </row>
        <row r="12">
          <cell r="F12">
            <v>751437.71499999997</v>
          </cell>
          <cell r="H12">
            <v>4</v>
          </cell>
        </row>
      </sheetData>
      <sheetData sheetId="271">
        <row r="4">
          <cell r="F4" t="str">
            <v>LGA-124.231</v>
          </cell>
        </row>
        <row r="5">
          <cell r="F5" t="str">
            <v>Laguardia Airport-Rehabilitation of Taxiways West of Runway 4-22</v>
          </cell>
        </row>
        <row r="6">
          <cell r="F6">
            <v>42057</v>
          </cell>
        </row>
        <row r="7">
          <cell r="F7">
            <v>9700000</v>
          </cell>
          <cell r="G7" t="str">
            <v>PQL</v>
          </cell>
        </row>
        <row r="8">
          <cell r="F8">
            <v>8742268</v>
          </cell>
        </row>
        <row r="9">
          <cell r="G9">
            <v>-9.8735257731958764E-2</v>
          </cell>
        </row>
        <row r="11">
          <cell r="F11" t="str">
            <v>GOOD</v>
          </cell>
        </row>
        <row r="12">
          <cell r="F12">
            <v>9514790.333333334</v>
          </cell>
          <cell r="H12">
            <v>3</v>
          </cell>
        </row>
      </sheetData>
      <sheetData sheetId="272">
        <row r="4">
          <cell r="F4" t="str">
            <v>LGA-124.166</v>
          </cell>
        </row>
        <row r="5">
          <cell r="F5" t="str">
            <v>Laguardia Airport-Rehabilitation of Runway 13-31 and Associated Taxiways</v>
          </cell>
        </row>
        <row r="6">
          <cell r="F6">
            <v>42038</v>
          </cell>
        </row>
        <row r="7">
          <cell r="F7">
            <v>25770000</v>
          </cell>
          <cell r="G7" t="str">
            <v>PQL</v>
          </cell>
        </row>
        <row r="8">
          <cell r="F8">
            <v>28747550</v>
          </cell>
        </row>
        <row r="9">
          <cell r="G9">
            <v>0.11554326736515327</v>
          </cell>
        </row>
        <row r="11">
          <cell r="F11" t="str">
            <v>FAIL</v>
          </cell>
        </row>
        <row r="12">
          <cell r="F12">
            <v>29427360.666666668</v>
          </cell>
          <cell r="H12">
            <v>3</v>
          </cell>
        </row>
      </sheetData>
      <sheetData sheetId="273"/>
      <sheetData sheetId="274"/>
      <sheetData sheetId="275"/>
      <sheetData sheetId="27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tabSelected="1" workbookViewId="0">
      <selection activeCell="K10" sqref="K10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623</v>
      </c>
    </row>
    <row r="2" spans="1:16" x14ac:dyDescent="0.2">
      <c r="A2">
        <v>2019</v>
      </c>
      <c r="B2" t="s">
        <v>15</v>
      </c>
      <c r="C2" t="s">
        <v>16</v>
      </c>
      <c r="D2" s="1">
        <v>43727</v>
      </c>
      <c r="E2" t="s">
        <v>17</v>
      </c>
      <c r="F2">
        <v>3840000</v>
      </c>
      <c r="G2">
        <v>2936000</v>
      </c>
      <c r="H2">
        <v>-0.235416667</v>
      </c>
      <c r="I2" t="s">
        <v>18</v>
      </c>
      <c r="J2">
        <v>11</v>
      </c>
      <c r="K2" t="s">
        <v>19</v>
      </c>
      <c r="L2">
        <v>3</v>
      </c>
      <c r="M2" t="s">
        <v>20</v>
      </c>
      <c r="N2" t="s">
        <v>21</v>
      </c>
      <c r="O2" t="s">
        <v>22</v>
      </c>
      <c r="P2">
        <v>3424944</v>
      </c>
    </row>
    <row r="3" spans="1:16" x14ac:dyDescent="0.2">
      <c r="A3">
        <v>2019</v>
      </c>
      <c r="B3" t="s">
        <v>23</v>
      </c>
      <c r="C3" t="s">
        <v>24</v>
      </c>
      <c r="D3" s="1">
        <v>43720</v>
      </c>
      <c r="E3" t="s">
        <v>25</v>
      </c>
      <c r="F3">
        <v>1360000</v>
      </c>
      <c r="G3">
        <v>1843700</v>
      </c>
      <c r="H3">
        <v>0.35566176500000002</v>
      </c>
      <c r="I3" t="s">
        <v>26</v>
      </c>
      <c r="J3">
        <v>5</v>
      </c>
      <c r="K3" t="s">
        <v>27</v>
      </c>
      <c r="L3">
        <v>3</v>
      </c>
      <c r="M3" t="s">
        <v>28</v>
      </c>
      <c r="N3" t="s">
        <v>21</v>
      </c>
      <c r="O3" t="s">
        <v>29</v>
      </c>
      <c r="P3">
        <v>2765000</v>
      </c>
    </row>
    <row r="4" spans="1:16" x14ac:dyDescent="0.2">
      <c r="A4">
        <v>2019</v>
      </c>
      <c r="B4" t="s">
        <v>30</v>
      </c>
      <c r="C4" t="s">
        <v>31</v>
      </c>
      <c r="D4" s="1">
        <v>43713</v>
      </c>
      <c r="E4" t="s">
        <v>25</v>
      </c>
      <c r="F4">
        <v>2030000</v>
      </c>
      <c r="G4">
        <v>1887810</v>
      </c>
      <c r="H4">
        <v>-7.0044334999999999E-2</v>
      </c>
      <c r="I4" t="s">
        <v>18</v>
      </c>
      <c r="J4">
        <v>4</v>
      </c>
      <c r="K4" t="s">
        <v>19</v>
      </c>
      <c r="L4">
        <v>3</v>
      </c>
      <c r="M4" t="s">
        <v>20</v>
      </c>
      <c r="N4" t="s">
        <v>21</v>
      </c>
      <c r="O4" t="s">
        <v>32</v>
      </c>
      <c r="P4">
        <v>2397400</v>
      </c>
    </row>
    <row r="5" spans="1:16" x14ac:dyDescent="0.2">
      <c r="A5">
        <v>2019</v>
      </c>
      <c r="B5" t="s">
        <v>33</v>
      </c>
      <c r="C5" t="s">
        <v>34</v>
      </c>
      <c r="D5" s="1">
        <v>43712</v>
      </c>
      <c r="E5" t="s">
        <v>17</v>
      </c>
      <c r="F5">
        <v>1300000</v>
      </c>
      <c r="G5">
        <v>919000</v>
      </c>
      <c r="H5">
        <v>-0.29307692299999999</v>
      </c>
      <c r="I5" t="s">
        <v>18</v>
      </c>
      <c r="J5">
        <v>16</v>
      </c>
      <c r="K5" t="s">
        <v>35</v>
      </c>
      <c r="L5">
        <v>3</v>
      </c>
      <c r="M5" t="s">
        <v>28</v>
      </c>
      <c r="N5" t="s">
        <v>21</v>
      </c>
      <c r="O5" t="s">
        <v>29</v>
      </c>
      <c r="P5">
        <v>1047850</v>
      </c>
    </row>
    <row r="6" spans="1:16" x14ac:dyDescent="0.2">
      <c r="A6">
        <v>2019</v>
      </c>
      <c r="B6" t="s">
        <v>36</v>
      </c>
      <c r="C6" t="s">
        <v>37</v>
      </c>
      <c r="D6" s="1">
        <v>43704</v>
      </c>
      <c r="E6" t="s">
        <v>25</v>
      </c>
      <c r="F6">
        <v>1260000</v>
      </c>
      <c r="G6">
        <v>1201422</v>
      </c>
      <c r="H6">
        <v>-4.6490476000000003E-2</v>
      </c>
      <c r="I6" t="s">
        <v>18</v>
      </c>
      <c r="J6">
        <v>6</v>
      </c>
      <c r="K6" t="s">
        <v>27</v>
      </c>
      <c r="L6">
        <v>3</v>
      </c>
      <c r="M6" t="s">
        <v>38</v>
      </c>
      <c r="N6" t="s">
        <v>21</v>
      </c>
      <c r="O6" t="s">
        <v>22</v>
      </c>
      <c r="P6">
        <v>1534777</v>
      </c>
    </row>
    <row r="7" spans="1:16" x14ac:dyDescent="0.2">
      <c r="A7">
        <v>2019</v>
      </c>
      <c r="B7" t="s">
        <v>39</v>
      </c>
      <c r="C7" t="s">
        <v>40</v>
      </c>
      <c r="D7" s="1">
        <v>43700</v>
      </c>
      <c r="E7" t="s">
        <v>17</v>
      </c>
      <c r="F7">
        <v>55300000</v>
      </c>
      <c r="G7">
        <v>43999000</v>
      </c>
      <c r="H7">
        <v>-0.20435804699999999</v>
      </c>
      <c r="I7" t="s">
        <v>18</v>
      </c>
      <c r="J7">
        <v>5</v>
      </c>
      <c r="K7" t="s">
        <v>27</v>
      </c>
      <c r="L7">
        <v>3</v>
      </c>
      <c r="M7" t="s">
        <v>20</v>
      </c>
      <c r="N7" t="s">
        <v>21</v>
      </c>
      <c r="O7" t="s">
        <v>29</v>
      </c>
      <c r="P7">
        <v>47275000</v>
      </c>
    </row>
    <row r="8" spans="1:16" x14ac:dyDescent="0.2">
      <c r="A8">
        <v>2019</v>
      </c>
      <c r="B8" t="s">
        <v>41</v>
      </c>
      <c r="C8" t="s">
        <v>42</v>
      </c>
      <c r="D8" s="1">
        <v>43699</v>
      </c>
      <c r="E8" t="s">
        <v>17</v>
      </c>
      <c r="F8">
        <v>194071979</v>
      </c>
      <c r="G8">
        <v>171330900</v>
      </c>
      <c r="H8">
        <v>-0.11717858</v>
      </c>
      <c r="I8" t="s">
        <v>18</v>
      </c>
      <c r="J8">
        <v>6</v>
      </c>
      <c r="K8" t="s">
        <v>35</v>
      </c>
      <c r="L8">
        <v>3</v>
      </c>
      <c r="M8" t="s">
        <v>28</v>
      </c>
      <c r="N8" t="s">
        <v>21</v>
      </c>
      <c r="O8" t="s">
        <v>22</v>
      </c>
      <c r="P8">
        <v>172579500</v>
      </c>
    </row>
    <row r="9" spans="1:16" x14ac:dyDescent="0.2">
      <c r="A9">
        <v>2019</v>
      </c>
      <c r="B9" t="s">
        <v>43</v>
      </c>
      <c r="C9" t="s">
        <v>44</v>
      </c>
      <c r="D9" s="1">
        <v>43699</v>
      </c>
      <c r="E9" t="s">
        <v>17</v>
      </c>
      <c r="F9">
        <v>1980000</v>
      </c>
      <c r="G9">
        <v>1993000</v>
      </c>
      <c r="H9">
        <v>6.5656569999999999E-3</v>
      </c>
      <c r="I9" t="s">
        <v>18</v>
      </c>
      <c r="J9">
        <v>4</v>
      </c>
      <c r="K9" t="s">
        <v>19</v>
      </c>
      <c r="L9">
        <v>3</v>
      </c>
      <c r="M9" t="s">
        <v>20</v>
      </c>
      <c r="N9" t="s">
        <v>21</v>
      </c>
      <c r="O9" t="s">
        <v>32</v>
      </c>
      <c r="P9">
        <v>2568000</v>
      </c>
    </row>
    <row r="10" spans="1:16" x14ac:dyDescent="0.2">
      <c r="A10">
        <v>2019</v>
      </c>
      <c r="B10" t="s">
        <v>45</v>
      </c>
      <c r="C10" t="s">
        <v>46</v>
      </c>
      <c r="D10" s="1">
        <v>43690</v>
      </c>
      <c r="E10" t="s">
        <v>17</v>
      </c>
      <c r="F10">
        <v>21500000</v>
      </c>
      <c r="G10">
        <v>23111450</v>
      </c>
      <c r="H10">
        <v>7.4951163000000001E-2</v>
      </c>
      <c r="I10" t="s">
        <v>18</v>
      </c>
      <c r="J10">
        <v>7</v>
      </c>
      <c r="K10" t="s">
        <v>27</v>
      </c>
      <c r="L10">
        <v>3</v>
      </c>
      <c r="M10" t="s">
        <v>47</v>
      </c>
      <c r="N10" t="s">
        <v>21</v>
      </c>
      <c r="O10" t="s">
        <v>22</v>
      </c>
      <c r="P10">
        <v>23950000</v>
      </c>
    </row>
    <row r="11" spans="1:16" x14ac:dyDescent="0.2">
      <c r="A11">
        <v>2019</v>
      </c>
      <c r="B11" t="s">
        <v>48</v>
      </c>
      <c r="C11" t="s">
        <v>49</v>
      </c>
      <c r="D11" s="1">
        <v>43685</v>
      </c>
      <c r="E11" t="s">
        <v>50</v>
      </c>
      <c r="F11">
        <v>1755000</v>
      </c>
      <c r="G11">
        <v>1312300</v>
      </c>
      <c r="H11">
        <v>-0.25225071199999999</v>
      </c>
      <c r="I11" t="s">
        <v>18</v>
      </c>
      <c r="J11">
        <v>7</v>
      </c>
      <c r="K11" t="s">
        <v>35</v>
      </c>
      <c r="L11">
        <v>3</v>
      </c>
      <c r="M11" t="s">
        <v>28</v>
      </c>
      <c r="N11" t="s">
        <v>21</v>
      </c>
      <c r="O11" t="s">
        <v>32</v>
      </c>
      <c r="P11">
        <v>1378680</v>
      </c>
    </row>
    <row r="12" spans="1:16" x14ac:dyDescent="0.2">
      <c r="A12">
        <v>2019</v>
      </c>
      <c r="B12" t="s">
        <v>51</v>
      </c>
      <c r="C12" t="s">
        <v>52</v>
      </c>
      <c r="D12" s="1">
        <v>43669</v>
      </c>
      <c r="E12" t="s">
        <v>17</v>
      </c>
      <c r="F12">
        <v>249010000</v>
      </c>
      <c r="G12">
        <v>135022488</v>
      </c>
      <c r="H12">
        <v>-0.457762789</v>
      </c>
      <c r="I12" t="s">
        <v>26</v>
      </c>
      <c r="J12">
        <v>5</v>
      </c>
      <c r="K12" t="s">
        <v>35</v>
      </c>
      <c r="L12">
        <v>3</v>
      </c>
      <c r="M12" t="s">
        <v>28</v>
      </c>
      <c r="N12" t="s">
        <v>21</v>
      </c>
      <c r="O12" t="s">
        <v>22</v>
      </c>
      <c r="P12">
        <v>159511820</v>
      </c>
    </row>
    <row r="13" spans="1:16" x14ac:dyDescent="0.2">
      <c r="A13">
        <v>2019</v>
      </c>
      <c r="B13" t="s">
        <v>53</v>
      </c>
      <c r="C13" t="s">
        <v>54</v>
      </c>
      <c r="D13" s="1">
        <v>43664</v>
      </c>
      <c r="E13" t="s">
        <v>17</v>
      </c>
      <c r="F13">
        <v>5660000</v>
      </c>
      <c r="G13">
        <v>3930000</v>
      </c>
      <c r="H13">
        <v>-0.30565371000000002</v>
      </c>
      <c r="I13" t="s">
        <v>18</v>
      </c>
      <c r="J13">
        <v>4</v>
      </c>
      <c r="K13" t="s">
        <v>27</v>
      </c>
      <c r="L13">
        <v>3</v>
      </c>
      <c r="M13" t="s">
        <v>38</v>
      </c>
      <c r="N13" t="s">
        <v>21</v>
      </c>
      <c r="O13" t="s">
        <v>22</v>
      </c>
      <c r="P13">
        <v>4397206</v>
      </c>
    </row>
    <row r="14" spans="1:16" x14ac:dyDescent="0.2">
      <c r="A14">
        <v>2019</v>
      </c>
      <c r="B14" t="s">
        <v>55</v>
      </c>
      <c r="C14" t="s">
        <v>56</v>
      </c>
      <c r="D14" s="1">
        <v>43662</v>
      </c>
      <c r="E14" t="s">
        <v>25</v>
      </c>
      <c r="F14">
        <v>2060000</v>
      </c>
      <c r="G14">
        <v>2899873</v>
      </c>
      <c r="H14">
        <v>0.40770534000000003</v>
      </c>
      <c r="I14" t="s">
        <v>26</v>
      </c>
      <c r="J14">
        <v>4</v>
      </c>
      <c r="K14" t="s">
        <v>27</v>
      </c>
      <c r="L14">
        <v>3</v>
      </c>
      <c r="M14" t="s">
        <v>28</v>
      </c>
      <c r="N14" t="s">
        <v>21</v>
      </c>
      <c r="O14" t="s">
        <v>29</v>
      </c>
      <c r="P14">
        <v>2899873</v>
      </c>
    </row>
    <row r="15" spans="1:16" x14ac:dyDescent="0.2">
      <c r="A15">
        <v>2019</v>
      </c>
      <c r="B15" t="s">
        <v>57</v>
      </c>
      <c r="C15" t="s">
        <v>58</v>
      </c>
      <c r="D15" s="1">
        <v>43655</v>
      </c>
      <c r="E15" t="s">
        <v>25</v>
      </c>
      <c r="F15">
        <v>400000</v>
      </c>
      <c r="G15">
        <v>396784</v>
      </c>
      <c r="H15">
        <v>-8.0400000000000003E-3</v>
      </c>
      <c r="I15" t="s">
        <v>18</v>
      </c>
      <c r="J15">
        <v>6</v>
      </c>
      <c r="K15" t="s">
        <v>19</v>
      </c>
      <c r="L15">
        <v>3</v>
      </c>
      <c r="M15" t="s">
        <v>28</v>
      </c>
      <c r="N15" t="s">
        <v>21</v>
      </c>
      <c r="O15" t="s">
        <v>29</v>
      </c>
      <c r="P15">
        <v>508925</v>
      </c>
    </row>
    <row r="16" spans="1:16" x14ac:dyDescent="0.2">
      <c r="A16">
        <v>2019</v>
      </c>
      <c r="B16" t="s">
        <v>59</v>
      </c>
      <c r="C16" t="s">
        <v>60</v>
      </c>
      <c r="D16" s="1">
        <v>43641</v>
      </c>
      <c r="E16" t="s">
        <v>17</v>
      </c>
      <c r="F16">
        <v>5280000</v>
      </c>
      <c r="G16">
        <v>5097757</v>
      </c>
      <c r="H16">
        <v>-3.451572E-2</v>
      </c>
      <c r="I16" t="s">
        <v>18</v>
      </c>
      <c r="J16">
        <v>14</v>
      </c>
      <c r="K16" t="s">
        <v>27</v>
      </c>
      <c r="L16">
        <v>2</v>
      </c>
      <c r="M16" t="s">
        <v>38</v>
      </c>
      <c r="N16" t="s">
        <v>21</v>
      </c>
      <c r="O16" t="s">
        <v>22</v>
      </c>
      <c r="P16">
        <v>5154000</v>
      </c>
    </row>
    <row r="17" spans="1:16" x14ac:dyDescent="0.2">
      <c r="A17">
        <v>2019</v>
      </c>
      <c r="B17" t="s">
        <v>61</v>
      </c>
      <c r="C17" t="s">
        <v>62</v>
      </c>
      <c r="D17" s="1">
        <v>43628</v>
      </c>
      <c r="E17" t="s">
        <v>17</v>
      </c>
      <c r="F17">
        <v>2900000</v>
      </c>
      <c r="G17">
        <v>3845000</v>
      </c>
      <c r="H17">
        <v>0.32586206899999998</v>
      </c>
      <c r="I17" t="s">
        <v>26</v>
      </c>
      <c r="J17">
        <v>6</v>
      </c>
      <c r="K17" t="s">
        <v>27</v>
      </c>
      <c r="L17">
        <v>2</v>
      </c>
      <c r="M17" t="s">
        <v>28</v>
      </c>
      <c r="N17" t="s">
        <v>21</v>
      </c>
      <c r="O17" t="s">
        <v>29</v>
      </c>
      <c r="P17">
        <v>4321000</v>
      </c>
    </row>
    <row r="18" spans="1:16" x14ac:dyDescent="0.2">
      <c r="A18">
        <v>2019</v>
      </c>
      <c r="B18" t="s">
        <v>63</v>
      </c>
      <c r="C18" t="s">
        <v>64</v>
      </c>
      <c r="D18" s="1">
        <v>43622</v>
      </c>
      <c r="E18" t="s">
        <v>17</v>
      </c>
      <c r="F18">
        <v>2070000</v>
      </c>
      <c r="G18">
        <v>2112649</v>
      </c>
      <c r="H18">
        <v>2.0603382E-2</v>
      </c>
      <c r="I18" t="s">
        <v>18</v>
      </c>
      <c r="J18">
        <v>9</v>
      </c>
      <c r="K18" t="s">
        <v>35</v>
      </c>
      <c r="L18">
        <v>2</v>
      </c>
      <c r="M18" t="s">
        <v>28</v>
      </c>
      <c r="N18" t="s">
        <v>21</v>
      </c>
      <c r="O18" t="s">
        <v>29</v>
      </c>
      <c r="P18">
        <v>2350033</v>
      </c>
    </row>
    <row r="19" spans="1:16" x14ac:dyDescent="0.2">
      <c r="A19">
        <v>2019</v>
      </c>
      <c r="B19" t="s">
        <v>65</v>
      </c>
      <c r="C19" t="s">
        <v>66</v>
      </c>
      <c r="D19" s="1">
        <v>43621</v>
      </c>
      <c r="E19" t="s">
        <v>17</v>
      </c>
      <c r="F19">
        <v>8360000</v>
      </c>
      <c r="G19">
        <v>8947585</v>
      </c>
      <c r="H19">
        <v>7.0285287000000002E-2</v>
      </c>
      <c r="I19" t="s">
        <v>18</v>
      </c>
      <c r="J19">
        <v>3</v>
      </c>
      <c r="K19" t="s">
        <v>19</v>
      </c>
      <c r="L19">
        <v>2</v>
      </c>
      <c r="M19" t="s">
        <v>20</v>
      </c>
      <c r="N19" t="s">
        <v>21</v>
      </c>
      <c r="O19" t="s">
        <v>32</v>
      </c>
      <c r="P19">
        <v>9550000</v>
      </c>
    </row>
    <row r="20" spans="1:16" x14ac:dyDescent="0.2">
      <c r="A20">
        <v>2019</v>
      </c>
      <c r="B20" t="s">
        <v>67</v>
      </c>
      <c r="C20" t="s">
        <v>68</v>
      </c>
      <c r="D20" s="1">
        <v>43593</v>
      </c>
      <c r="E20" t="s">
        <v>17</v>
      </c>
      <c r="F20">
        <v>18800000</v>
      </c>
      <c r="G20">
        <v>14551682</v>
      </c>
      <c r="H20">
        <v>-0.22597436200000001</v>
      </c>
      <c r="I20" t="s">
        <v>18</v>
      </c>
      <c r="J20">
        <v>11</v>
      </c>
      <c r="K20" t="s">
        <v>27</v>
      </c>
      <c r="L20">
        <v>2</v>
      </c>
      <c r="M20" t="s">
        <v>47</v>
      </c>
      <c r="N20" t="s">
        <v>21</v>
      </c>
      <c r="O20" t="s">
        <v>29</v>
      </c>
      <c r="P20">
        <v>14587499</v>
      </c>
    </row>
    <row r="21" spans="1:16" x14ac:dyDescent="0.2">
      <c r="A21">
        <v>2019</v>
      </c>
      <c r="B21" t="s">
        <v>69</v>
      </c>
      <c r="C21" t="s">
        <v>70</v>
      </c>
      <c r="D21" s="1">
        <v>43587</v>
      </c>
      <c r="E21" t="s">
        <v>50</v>
      </c>
      <c r="F21">
        <v>38200000</v>
      </c>
      <c r="G21">
        <v>40811000</v>
      </c>
      <c r="H21">
        <v>6.8350784999999997E-2</v>
      </c>
      <c r="I21" t="s">
        <v>18</v>
      </c>
      <c r="J21">
        <v>5</v>
      </c>
      <c r="K21" t="s">
        <v>27</v>
      </c>
      <c r="L21">
        <v>2</v>
      </c>
      <c r="M21" t="s">
        <v>47</v>
      </c>
      <c r="N21" t="s">
        <v>21</v>
      </c>
      <c r="O21" t="s">
        <v>29</v>
      </c>
      <c r="P21">
        <v>41813670</v>
      </c>
    </row>
    <row r="22" spans="1:16" x14ac:dyDescent="0.2">
      <c r="A22">
        <v>2019</v>
      </c>
      <c r="B22" t="s">
        <v>71</v>
      </c>
      <c r="C22" t="s">
        <v>72</v>
      </c>
      <c r="D22" s="1">
        <v>43586</v>
      </c>
      <c r="E22" t="s">
        <v>50</v>
      </c>
      <c r="F22">
        <v>44840000</v>
      </c>
      <c r="G22">
        <v>48311245</v>
      </c>
      <c r="H22">
        <v>7.7414027999999996E-2</v>
      </c>
      <c r="I22" t="s">
        <v>18</v>
      </c>
      <c r="J22">
        <v>7</v>
      </c>
      <c r="K22" t="s">
        <v>27</v>
      </c>
      <c r="L22">
        <v>2</v>
      </c>
      <c r="M22" t="s">
        <v>47</v>
      </c>
      <c r="N22" t="s">
        <v>21</v>
      </c>
      <c r="O22" t="s">
        <v>29</v>
      </c>
      <c r="P22">
        <v>50950000</v>
      </c>
    </row>
    <row r="23" spans="1:16" x14ac:dyDescent="0.2">
      <c r="A23">
        <v>2019</v>
      </c>
      <c r="B23" t="s">
        <v>73</v>
      </c>
      <c r="C23" t="s">
        <v>74</v>
      </c>
      <c r="D23" s="1">
        <v>43585</v>
      </c>
      <c r="E23" t="s">
        <v>17</v>
      </c>
      <c r="F23">
        <v>6950000</v>
      </c>
      <c r="G23">
        <v>8720200</v>
      </c>
      <c r="H23">
        <v>0.254705036</v>
      </c>
      <c r="I23" t="s">
        <v>26</v>
      </c>
      <c r="J23">
        <v>6</v>
      </c>
      <c r="K23" t="s">
        <v>19</v>
      </c>
      <c r="L23">
        <v>2</v>
      </c>
      <c r="M23" t="s">
        <v>20</v>
      </c>
      <c r="N23" t="s">
        <v>21</v>
      </c>
      <c r="O23" t="s">
        <v>22</v>
      </c>
      <c r="P23">
        <v>8949953</v>
      </c>
    </row>
    <row r="24" spans="1:16" x14ac:dyDescent="0.2">
      <c r="A24">
        <v>2019</v>
      </c>
      <c r="B24" t="s">
        <v>75</v>
      </c>
      <c r="C24" t="s">
        <v>76</v>
      </c>
      <c r="D24" s="1">
        <v>43571</v>
      </c>
      <c r="E24" t="s">
        <v>17</v>
      </c>
      <c r="F24">
        <v>1200000</v>
      </c>
      <c r="G24">
        <v>1738750</v>
      </c>
      <c r="H24">
        <v>0.44895833299999999</v>
      </c>
      <c r="I24" t="s">
        <v>26</v>
      </c>
      <c r="J24">
        <v>4</v>
      </c>
      <c r="K24" t="s">
        <v>27</v>
      </c>
      <c r="L24">
        <v>2</v>
      </c>
      <c r="M24" t="s">
        <v>28</v>
      </c>
      <c r="N24" t="s">
        <v>21</v>
      </c>
      <c r="O24" t="s">
        <v>22</v>
      </c>
      <c r="P24">
        <v>1937720</v>
      </c>
    </row>
    <row r="25" spans="1:16" x14ac:dyDescent="0.2">
      <c r="A25">
        <v>2019</v>
      </c>
      <c r="B25" t="s">
        <v>77</v>
      </c>
      <c r="C25" t="s">
        <v>78</v>
      </c>
      <c r="D25" s="1">
        <v>43571</v>
      </c>
      <c r="E25" t="s">
        <v>17</v>
      </c>
      <c r="F25">
        <v>9330000</v>
      </c>
      <c r="G25">
        <v>7407376</v>
      </c>
      <c r="H25">
        <v>-0.20606902499999999</v>
      </c>
      <c r="I25" t="s">
        <v>18</v>
      </c>
      <c r="J25">
        <v>7</v>
      </c>
      <c r="K25" t="s">
        <v>19</v>
      </c>
      <c r="L25">
        <v>2</v>
      </c>
      <c r="M25" t="s">
        <v>20</v>
      </c>
      <c r="N25" t="s">
        <v>21</v>
      </c>
      <c r="O25" t="s">
        <v>22</v>
      </c>
      <c r="P25">
        <v>7728122</v>
      </c>
    </row>
    <row r="26" spans="1:16" x14ac:dyDescent="0.2">
      <c r="A26">
        <v>2019</v>
      </c>
      <c r="B26" t="s">
        <v>79</v>
      </c>
      <c r="C26" t="s">
        <v>80</v>
      </c>
      <c r="D26" s="1">
        <v>43567</v>
      </c>
      <c r="E26" t="s">
        <v>25</v>
      </c>
      <c r="F26">
        <v>1216000</v>
      </c>
      <c r="G26">
        <v>1300529</v>
      </c>
      <c r="H26">
        <v>6.9513980000000003E-2</v>
      </c>
      <c r="I26" t="s">
        <v>18</v>
      </c>
      <c r="J26">
        <v>4</v>
      </c>
      <c r="K26" t="s">
        <v>27</v>
      </c>
      <c r="L26">
        <v>2</v>
      </c>
      <c r="M26" t="s">
        <v>47</v>
      </c>
      <c r="N26" t="s">
        <v>21</v>
      </c>
      <c r="O26" t="s">
        <v>22</v>
      </c>
      <c r="P26">
        <v>2200788</v>
      </c>
    </row>
    <row r="27" spans="1:16" x14ac:dyDescent="0.2">
      <c r="A27">
        <v>2019</v>
      </c>
      <c r="B27" t="s">
        <v>81</v>
      </c>
      <c r="C27" t="s">
        <v>82</v>
      </c>
      <c r="D27" s="1">
        <v>43565</v>
      </c>
      <c r="E27" t="s">
        <v>17</v>
      </c>
      <c r="F27">
        <v>1090000</v>
      </c>
      <c r="G27">
        <v>1142000</v>
      </c>
      <c r="H27">
        <v>4.7706421999999998E-2</v>
      </c>
      <c r="I27" t="s">
        <v>18</v>
      </c>
      <c r="J27">
        <v>3</v>
      </c>
      <c r="K27" t="s">
        <v>27</v>
      </c>
      <c r="L27">
        <v>2</v>
      </c>
      <c r="M27" t="s">
        <v>47</v>
      </c>
      <c r="N27" t="s">
        <v>21</v>
      </c>
      <c r="O27" t="s">
        <v>22</v>
      </c>
      <c r="P27">
        <v>1245470</v>
      </c>
    </row>
    <row r="28" spans="1:16" x14ac:dyDescent="0.2">
      <c r="A28">
        <v>2019</v>
      </c>
      <c r="B28" t="s">
        <v>83</v>
      </c>
      <c r="C28" t="s">
        <v>84</v>
      </c>
      <c r="D28" s="1">
        <v>43545</v>
      </c>
      <c r="E28" t="s">
        <v>25</v>
      </c>
      <c r="F28">
        <v>1151000</v>
      </c>
      <c r="G28">
        <v>1762891</v>
      </c>
      <c r="H28">
        <v>0.531616855</v>
      </c>
      <c r="I28" t="s">
        <v>26</v>
      </c>
      <c r="J28">
        <v>4</v>
      </c>
      <c r="K28" t="s">
        <v>27</v>
      </c>
      <c r="L28">
        <v>1</v>
      </c>
      <c r="M28" t="s">
        <v>28</v>
      </c>
      <c r="N28" t="s">
        <v>21</v>
      </c>
      <c r="O28" t="s">
        <v>29</v>
      </c>
      <c r="P28">
        <v>1762891</v>
      </c>
    </row>
    <row r="29" spans="1:16" x14ac:dyDescent="0.2">
      <c r="A29">
        <v>2019</v>
      </c>
      <c r="B29" t="s">
        <v>85</v>
      </c>
      <c r="C29" t="s">
        <v>86</v>
      </c>
      <c r="D29" s="1">
        <v>43543</v>
      </c>
      <c r="E29" t="s">
        <v>17</v>
      </c>
      <c r="F29">
        <v>2390000</v>
      </c>
      <c r="G29">
        <v>2374684</v>
      </c>
      <c r="H29">
        <v>-6.4083680000000002E-3</v>
      </c>
      <c r="I29" t="s">
        <v>18</v>
      </c>
      <c r="J29">
        <v>5</v>
      </c>
      <c r="K29" t="s">
        <v>19</v>
      </c>
      <c r="L29">
        <v>1</v>
      </c>
      <c r="M29" t="s">
        <v>20</v>
      </c>
      <c r="N29" t="s">
        <v>21</v>
      </c>
      <c r="O29" t="s">
        <v>29</v>
      </c>
      <c r="P29">
        <v>2627000</v>
      </c>
    </row>
    <row r="30" spans="1:16" x14ac:dyDescent="0.2">
      <c r="A30">
        <v>2019</v>
      </c>
      <c r="B30" t="s">
        <v>87</v>
      </c>
      <c r="C30" t="s">
        <v>88</v>
      </c>
      <c r="D30" s="1">
        <v>43531</v>
      </c>
      <c r="E30" t="s">
        <v>25</v>
      </c>
      <c r="F30">
        <v>2460000</v>
      </c>
      <c r="G30">
        <v>2542676</v>
      </c>
      <c r="H30">
        <v>3.360813E-2</v>
      </c>
      <c r="I30" t="s">
        <v>18</v>
      </c>
      <c r="J30">
        <v>4</v>
      </c>
      <c r="K30" t="s">
        <v>19</v>
      </c>
      <c r="L30">
        <v>1</v>
      </c>
      <c r="M30" t="s">
        <v>20</v>
      </c>
      <c r="N30" t="s">
        <v>21</v>
      </c>
      <c r="O30" t="s">
        <v>22</v>
      </c>
      <c r="P30">
        <v>2555556</v>
      </c>
    </row>
    <row r="31" spans="1:16" x14ac:dyDescent="0.2">
      <c r="A31">
        <v>2019</v>
      </c>
      <c r="B31" t="s">
        <v>89</v>
      </c>
      <c r="C31" t="s">
        <v>90</v>
      </c>
      <c r="D31" s="1">
        <v>43529</v>
      </c>
      <c r="E31" t="s">
        <v>17</v>
      </c>
      <c r="F31">
        <v>42125550</v>
      </c>
      <c r="G31">
        <v>34053550</v>
      </c>
      <c r="H31">
        <v>-0.19161767599999999</v>
      </c>
      <c r="I31" t="s">
        <v>26</v>
      </c>
      <c r="J31">
        <v>2</v>
      </c>
      <c r="K31" t="s">
        <v>19</v>
      </c>
      <c r="L31">
        <v>1</v>
      </c>
      <c r="M31" t="s">
        <v>20</v>
      </c>
      <c r="N31" t="s">
        <v>21</v>
      </c>
      <c r="O31" t="s">
        <v>32</v>
      </c>
      <c r="P31">
        <v>36265223</v>
      </c>
    </row>
    <row r="32" spans="1:16" x14ac:dyDescent="0.2">
      <c r="A32">
        <v>2019</v>
      </c>
      <c r="B32" t="s">
        <v>91</v>
      </c>
      <c r="C32" t="s">
        <v>92</v>
      </c>
      <c r="D32" s="1">
        <v>43517</v>
      </c>
      <c r="E32" t="s">
        <v>17</v>
      </c>
      <c r="F32">
        <v>4450000</v>
      </c>
      <c r="G32">
        <v>5282906</v>
      </c>
      <c r="H32">
        <v>0.18716988800000001</v>
      </c>
      <c r="I32" t="s">
        <v>26</v>
      </c>
      <c r="J32">
        <v>7</v>
      </c>
      <c r="K32" t="s">
        <v>27</v>
      </c>
      <c r="L32">
        <v>1</v>
      </c>
      <c r="M32" t="s">
        <v>38</v>
      </c>
      <c r="N32" t="s">
        <v>21</v>
      </c>
      <c r="O32" t="s">
        <v>22</v>
      </c>
      <c r="P32">
        <v>6563660</v>
      </c>
    </row>
    <row r="33" spans="1:16" x14ac:dyDescent="0.2">
      <c r="A33">
        <v>2019</v>
      </c>
      <c r="B33" t="s">
        <v>93</v>
      </c>
      <c r="C33" t="s">
        <v>94</v>
      </c>
      <c r="D33" s="1">
        <v>43516</v>
      </c>
      <c r="E33" t="s">
        <v>50</v>
      </c>
      <c r="F33">
        <v>1790000</v>
      </c>
      <c r="G33">
        <v>1443785</v>
      </c>
      <c r="H33">
        <v>-0.19341620100000001</v>
      </c>
      <c r="I33" t="s">
        <v>18</v>
      </c>
      <c r="J33">
        <v>7</v>
      </c>
      <c r="K33" t="s">
        <v>35</v>
      </c>
      <c r="L33">
        <v>1</v>
      </c>
      <c r="M33" t="s">
        <v>28</v>
      </c>
      <c r="N33" t="s">
        <v>21</v>
      </c>
      <c r="O33" t="s">
        <v>32</v>
      </c>
      <c r="P33">
        <v>1884975</v>
      </c>
    </row>
    <row r="34" spans="1:16" x14ac:dyDescent="0.2">
      <c r="A34">
        <v>2019</v>
      </c>
      <c r="B34" t="s">
        <v>95</v>
      </c>
      <c r="C34" t="s">
        <v>96</v>
      </c>
      <c r="D34" s="1">
        <v>43516</v>
      </c>
      <c r="E34" t="s">
        <v>50</v>
      </c>
      <c r="F34">
        <v>1880000</v>
      </c>
      <c r="G34">
        <v>1101828</v>
      </c>
      <c r="H34">
        <v>-0.41392127699999998</v>
      </c>
      <c r="I34" t="s">
        <v>18</v>
      </c>
      <c r="J34">
        <v>6</v>
      </c>
      <c r="K34" t="s">
        <v>35</v>
      </c>
      <c r="L34">
        <v>1</v>
      </c>
      <c r="M34" t="s">
        <v>28</v>
      </c>
      <c r="N34" t="s">
        <v>21</v>
      </c>
      <c r="O34" t="s">
        <v>32</v>
      </c>
      <c r="P34">
        <v>2593400</v>
      </c>
    </row>
    <row r="35" spans="1:16" x14ac:dyDescent="0.2">
      <c r="A35">
        <v>2019</v>
      </c>
      <c r="B35" t="s">
        <v>97</v>
      </c>
      <c r="C35" t="s">
        <v>98</v>
      </c>
      <c r="D35" s="1">
        <v>43503</v>
      </c>
      <c r="E35" t="s">
        <v>25</v>
      </c>
      <c r="F35">
        <v>1130000</v>
      </c>
      <c r="G35">
        <v>1686000</v>
      </c>
      <c r="H35">
        <v>0.49203539800000001</v>
      </c>
      <c r="I35" t="s">
        <v>26</v>
      </c>
      <c r="J35">
        <v>2</v>
      </c>
      <c r="K35" t="s">
        <v>27</v>
      </c>
      <c r="L35">
        <v>1</v>
      </c>
      <c r="M35" t="s">
        <v>28</v>
      </c>
      <c r="N35" t="s">
        <v>21</v>
      </c>
      <c r="O35" t="s">
        <v>22</v>
      </c>
      <c r="P35">
        <v>2181000</v>
      </c>
    </row>
    <row r="36" spans="1:16" x14ac:dyDescent="0.2">
      <c r="A36">
        <v>2019</v>
      </c>
      <c r="B36" t="s">
        <v>99</v>
      </c>
      <c r="C36" t="s">
        <v>100</v>
      </c>
      <c r="D36" s="1">
        <v>43503</v>
      </c>
      <c r="E36" t="s">
        <v>25</v>
      </c>
      <c r="F36">
        <v>684000</v>
      </c>
      <c r="G36">
        <v>615000</v>
      </c>
      <c r="H36">
        <v>-0.100877193</v>
      </c>
      <c r="I36" t="s">
        <v>18</v>
      </c>
      <c r="J36">
        <v>5</v>
      </c>
      <c r="K36" t="s">
        <v>19</v>
      </c>
      <c r="L36">
        <v>1</v>
      </c>
      <c r="M36" t="s">
        <v>20</v>
      </c>
      <c r="N36" t="s">
        <v>21</v>
      </c>
      <c r="O36" t="s">
        <v>22</v>
      </c>
      <c r="P36">
        <v>685924</v>
      </c>
    </row>
    <row r="37" spans="1:16" x14ac:dyDescent="0.2">
      <c r="A37">
        <v>2019</v>
      </c>
      <c r="B37" t="s">
        <v>101</v>
      </c>
      <c r="C37" t="s">
        <v>102</v>
      </c>
      <c r="D37" s="1">
        <v>43501</v>
      </c>
      <c r="E37" t="s">
        <v>50</v>
      </c>
      <c r="F37">
        <v>13910000</v>
      </c>
      <c r="G37">
        <v>11745510</v>
      </c>
      <c r="H37">
        <v>-0.15560675800000001</v>
      </c>
      <c r="I37" t="s">
        <v>18</v>
      </c>
      <c r="J37">
        <v>4</v>
      </c>
      <c r="K37" t="s">
        <v>27</v>
      </c>
      <c r="L37">
        <v>1</v>
      </c>
      <c r="M37" t="s">
        <v>38</v>
      </c>
      <c r="N37" t="s">
        <v>21</v>
      </c>
      <c r="O37" t="s">
        <v>22</v>
      </c>
      <c r="P37">
        <v>13320000</v>
      </c>
    </row>
    <row r="38" spans="1:16" x14ac:dyDescent="0.2">
      <c r="A38">
        <v>2019</v>
      </c>
      <c r="B38" t="s">
        <v>103</v>
      </c>
      <c r="C38" t="s">
        <v>104</v>
      </c>
      <c r="D38" s="1">
        <v>43496</v>
      </c>
      <c r="E38" t="s">
        <v>17</v>
      </c>
      <c r="F38">
        <v>92495500</v>
      </c>
      <c r="G38">
        <v>63348000</v>
      </c>
      <c r="H38">
        <v>-0.31512343799999998</v>
      </c>
      <c r="I38" t="s">
        <v>26</v>
      </c>
      <c r="J38">
        <v>3</v>
      </c>
      <c r="K38" t="s">
        <v>35</v>
      </c>
      <c r="L38">
        <v>1</v>
      </c>
      <c r="M38" t="s">
        <v>28</v>
      </c>
      <c r="N38" t="s">
        <v>21</v>
      </c>
      <c r="O38" t="s">
        <v>22</v>
      </c>
      <c r="P38">
        <v>70399000</v>
      </c>
    </row>
    <row r="39" spans="1:16" x14ac:dyDescent="0.2">
      <c r="A39">
        <v>2019</v>
      </c>
      <c r="B39" t="s">
        <v>105</v>
      </c>
      <c r="C39" t="s">
        <v>106</v>
      </c>
      <c r="D39" s="1">
        <v>43489</v>
      </c>
      <c r="E39" t="s">
        <v>17</v>
      </c>
      <c r="F39">
        <v>23450000</v>
      </c>
      <c r="G39">
        <v>25644000</v>
      </c>
      <c r="H39">
        <v>9.3560768000000002E-2</v>
      </c>
      <c r="I39" t="s">
        <v>18</v>
      </c>
      <c r="J39">
        <v>2</v>
      </c>
      <c r="K39" t="s">
        <v>27</v>
      </c>
      <c r="L39">
        <v>1</v>
      </c>
      <c r="M39" t="s">
        <v>20</v>
      </c>
      <c r="N39" t="s">
        <v>21</v>
      </c>
      <c r="O39" t="s">
        <v>32</v>
      </c>
      <c r="P39">
        <v>30867117</v>
      </c>
    </row>
    <row r="40" spans="1:16" x14ac:dyDescent="0.2">
      <c r="A40">
        <v>2019</v>
      </c>
      <c r="B40" t="s">
        <v>107</v>
      </c>
      <c r="C40" t="s">
        <v>108</v>
      </c>
      <c r="D40" s="1">
        <v>43488</v>
      </c>
      <c r="E40" t="s">
        <v>17</v>
      </c>
      <c r="F40">
        <v>28219450</v>
      </c>
      <c r="G40">
        <v>27620150</v>
      </c>
      <c r="H40">
        <v>-2.1237124999999999E-2</v>
      </c>
      <c r="I40" t="s">
        <v>18</v>
      </c>
      <c r="J40">
        <v>6</v>
      </c>
      <c r="K40" t="s">
        <v>35</v>
      </c>
      <c r="L40">
        <v>1</v>
      </c>
      <c r="M40" t="s">
        <v>28</v>
      </c>
      <c r="N40" t="s">
        <v>21</v>
      </c>
      <c r="O40" t="s">
        <v>22</v>
      </c>
      <c r="P40">
        <v>31594000</v>
      </c>
    </row>
    <row r="41" spans="1:16" x14ac:dyDescent="0.2">
      <c r="A41">
        <v>2019</v>
      </c>
      <c r="B41" t="s">
        <v>109</v>
      </c>
      <c r="C41" t="s">
        <v>110</v>
      </c>
      <c r="D41" s="1">
        <v>43475</v>
      </c>
      <c r="E41" t="s">
        <v>17</v>
      </c>
      <c r="F41">
        <v>4500000</v>
      </c>
      <c r="G41">
        <v>4863085</v>
      </c>
      <c r="H41">
        <v>8.0685556000000005E-2</v>
      </c>
      <c r="I41" t="s">
        <v>18</v>
      </c>
      <c r="J41">
        <v>6</v>
      </c>
      <c r="K41" t="s">
        <v>19</v>
      </c>
      <c r="L41">
        <v>1</v>
      </c>
      <c r="M41" t="s">
        <v>20</v>
      </c>
      <c r="N41" t="s">
        <v>21</v>
      </c>
      <c r="O41" t="s">
        <v>22</v>
      </c>
      <c r="P41">
        <v>6192655</v>
      </c>
    </row>
    <row r="42" spans="1:16" x14ac:dyDescent="0.2">
      <c r="A42">
        <v>2019</v>
      </c>
      <c r="B42" t="s">
        <v>111</v>
      </c>
      <c r="C42" t="s">
        <v>112</v>
      </c>
      <c r="D42" s="1">
        <v>43468</v>
      </c>
      <c r="E42" t="s">
        <v>25</v>
      </c>
      <c r="F42">
        <v>426000</v>
      </c>
      <c r="G42">
        <v>745850</v>
      </c>
      <c r="H42">
        <v>0.75082159599999998</v>
      </c>
      <c r="I42" t="s">
        <v>26</v>
      </c>
      <c r="J42">
        <v>2</v>
      </c>
      <c r="K42" t="s">
        <v>27</v>
      </c>
      <c r="L42">
        <v>1</v>
      </c>
      <c r="M42" t="s">
        <v>20</v>
      </c>
      <c r="N42" t="s">
        <v>21</v>
      </c>
      <c r="O42" t="s">
        <v>29</v>
      </c>
      <c r="P42">
        <v>745850</v>
      </c>
    </row>
    <row r="43" spans="1:16" x14ac:dyDescent="0.2">
      <c r="A43">
        <v>2018</v>
      </c>
      <c r="B43" t="s">
        <v>113</v>
      </c>
      <c r="C43" t="s">
        <v>114</v>
      </c>
      <c r="D43" s="1">
        <v>43452</v>
      </c>
      <c r="E43" t="s">
        <v>17</v>
      </c>
      <c r="F43">
        <v>10250000</v>
      </c>
      <c r="G43">
        <v>8275000</v>
      </c>
      <c r="H43">
        <v>-0.192682927</v>
      </c>
      <c r="I43" t="s">
        <v>26</v>
      </c>
      <c r="J43">
        <v>3</v>
      </c>
      <c r="K43" t="s">
        <v>27</v>
      </c>
      <c r="L43">
        <v>4</v>
      </c>
      <c r="M43" t="s">
        <v>20</v>
      </c>
      <c r="N43" t="s">
        <v>21</v>
      </c>
      <c r="O43" t="s">
        <v>32</v>
      </c>
      <c r="P43">
        <v>9111636</v>
      </c>
    </row>
    <row r="44" spans="1:16" x14ac:dyDescent="0.2">
      <c r="A44">
        <v>2018</v>
      </c>
      <c r="B44" t="s">
        <v>115</v>
      </c>
      <c r="C44" t="s">
        <v>116</v>
      </c>
      <c r="D44" s="1">
        <v>43441</v>
      </c>
      <c r="E44" t="s">
        <v>17</v>
      </c>
      <c r="F44">
        <v>5000000</v>
      </c>
      <c r="G44">
        <v>4380000</v>
      </c>
      <c r="H44">
        <v>-0.124</v>
      </c>
      <c r="I44" t="s">
        <v>18</v>
      </c>
      <c r="J44">
        <v>4</v>
      </c>
      <c r="K44" t="s">
        <v>27</v>
      </c>
      <c r="L44">
        <v>4</v>
      </c>
      <c r="M44" t="s">
        <v>47</v>
      </c>
      <c r="N44" t="s">
        <v>21</v>
      </c>
      <c r="O44" t="s">
        <v>32</v>
      </c>
      <c r="P44">
        <v>5145491</v>
      </c>
    </row>
    <row r="45" spans="1:16" x14ac:dyDescent="0.2">
      <c r="A45">
        <v>2018</v>
      </c>
      <c r="B45" t="s">
        <v>117</v>
      </c>
      <c r="C45" t="s">
        <v>118</v>
      </c>
      <c r="D45" s="1">
        <v>43440</v>
      </c>
      <c r="E45" t="s">
        <v>25</v>
      </c>
      <c r="F45">
        <v>1500000</v>
      </c>
      <c r="G45">
        <v>2546000</v>
      </c>
      <c r="H45">
        <v>0.697333333</v>
      </c>
      <c r="I45" t="s">
        <v>26</v>
      </c>
      <c r="J45">
        <v>3</v>
      </c>
      <c r="K45" t="s">
        <v>27</v>
      </c>
      <c r="L45">
        <v>4</v>
      </c>
      <c r="M45" t="s">
        <v>47</v>
      </c>
      <c r="N45" t="s">
        <v>21</v>
      </c>
      <c r="O45" t="s">
        <v>29</v>
      </c>
      <c r="P45">
        <v>4300000</v>
      </c>
    </row>
    <row r="46" spans="1:16" x14ac:dyDescent="0.2">
      <c r="A46">
        <v>2018</v>
      </c>
      <c r="B46" t="s">
        <v>119</v>
      </c>
      <c r="C46" t="s">
        <v>120</v>
      </c>
      <c r="D46" s="1">
        <v>43438</v>
      </c>
      <c r="E46" t="s">
        <v>17</v>
      </c>
      <c r="F46">
        <v>122920000</v>
      </c>
      <c r="G46">
        <v>119769038</v>
      </c>
      <c r="H46">
        <v>-2.5634250000000001E-2</v>
      </c>
      <c r="I46" t="s">
        <v>18</v>
      </c>
      <c r="J46">
        <v>2</v>
      </c>
      <c r="K46" t="s">
        <v>27</v>
      </c>
      <c r="L46">
        <v>4</v>
      </c>
      <c r="M46" t="s">
        <v>20</v>
      </c>
      <c r="N46" t="s">
        <v>21</v>
      </c>
      <c r="O46" t="s">
        <v>22</v>
      </c>
      <c r="P46">
        <v>124507320</v>
      </c>
    </row>
    <row r="47" spans="1:16" x14ac:dyDescent="0.2">
      <c r="A47">
        <v>2018</v>
      </c>
      <c r="B47" t="s">
        <v>121</v>
      </c>
      <c r="C47" t="s">
        <v>122</v>
      </c>
      <c r="D47" s="1">
        <v>43438</v>
      </c>
      <c r="E47" t="s">
        <v>25</v>
      </c>
      <c r="F47">
        <v>448000</v>
      </c>
      <c r="G47">
        <v>432222</v>
      </c>
      <c r="H47">
        <v>-3.521875E-2</v>
      </c>
      <c r="I47" t="s">
        <v>18</v>
      </c>
      <c r="J47">
        <v>6</v>
      </c>
      <c r="K47" t="s">
        <v>19</v>
      </c>
      <c r="L47">
        <v>4</v>
      </c>
      <c r="M47" t="s">
        <v>20</v>
      </c>
      <c r="N47" t="s">
        <v>21</v>
      </c>
      <c r="O47" t="s">
        <v>22</v>
      </c>
      <c r="P47">
        <v>512625</v>
      </c>
    </row>
    <row r="48" spans="1:16" x14ac:dyDescent="0.2">
      <c r="A48">
        <v>2018</v>
      </c>
      <c r="B48" t="s">
        <v>123</v>
      </c>
      <c r="C48" t="s">
        <v>124</v>
      </c>
      <c r="D48" s="1">
        <v>43433</v>
      </c>
      <c r="E48" t="s">
        <v>25</v>
      </c>
      <c r="F48">
        <v>287000</v>
      </c>
      <c r="G48">
        <v>369034</v>
      </c>
      <c r="H48">
        <v>0.28583275299999999</v>
      </c>
      <c r="I48" t="s">
        <v>26</v>
      </c>
      <c r="J48">
        <v>5</v>
      </c>
      <c r="K48" t="s">
        <v>19</v>
      </c>
      <c r="L48">
        <v>4</v>
      </c>
      <c r="M48" t="s">
        <v>20</v>
      </c>
      <c r="N48" t="s">
        <v>21</v>
      </c>
      <c r="O48" t="s">
        <v>22</v>
      </c>
      <c r="P48">
        <v>398950</v>
      </c>
    </row>
    <row r="49" spans="1:16" x14ac:dyDescent="0.2">
      <c r="A49">
        <v>2018</v>
      </c>
      <c r="B49" t="s">
        <v>125</v>
      </c>
      <c r="C49" t="s">
        <v>126</v>
      </c>
      <c r="D49" s="1">
        <v>43419</v>
      </c>
      <c r="E49" t="s">
        <v>17</v>
      </c>
      <c r="F49">
        <v>12570000</v>
      </c>
      <c r="G49">
        <v>9714000</v>
      </c>
      <c r="H49">
        <v>-0.22720763699999999</v>
      </c>
      <c r="I49" t="s">
        <v>26</v>
      </c>
      <c r="J49">
        <v>4</v>
      </c>
      <c r="K49" t="s">
        <v>27</v>
      </c>
      <c r="L49">
        <v>4</v>
      </c>
      <c r="M49" t="s">
        <v>20</v>
      </c>
      <c r="N49" t="s">
        <v>21</v>
      </c>
      <c r="O49" t="s">
        <v>22</v>
      </c>
      <c r="P49">
        <v>9820000</v>
      </c>
    </row>
    <row r="50" spans="1:16" x14ac:dyDescent="0.2">
      <c r="A50">
        <v>2018</v>
      </c>
      <c r="B50" t="s">
        <v>127</v>
      </c>
      <c r="C50" t="s">
        <v>128</v>
      </c>
      <c r="D50" s="1">
        <v>43413</v>
      </c>
      <c r="E50" t="s">
        <v>17</v>
      </c>
      <c r="F50">
        <v>186355200</v>
      </c>
      <c r="G50">
        <v>152100000</v>
      </c>
      <c r="H50">
        <v>-0.18381671099999999</v>
      </c>
      <c r="I50" t="s">
        <v>26</v>
      </c>
      <c r="J50">
        <v>3</v>
      </c>
      <c r="K50" t="s">
        <v>19</v>
      </c>
      <c r="L50">
        <v>4</v>
      </c>
      <c r="M50" t="s">
        <v>20</v>
      </c>
      <c r="N50" t="s">
        <v>21</v>
      </c>
      <c r="O50" t="s">
        <v>32</v>
      </c>
      <c r="P50">
        <v>155330252</v>
      </c>
    </row>
    <row r="51" spans="1:16" x14ac:dyDescent="0.2">
      <c r="A51">
        <v>2018</v>
      </c>
      <c r="B51" t="s">
        <v>129</v>
      </c>
      <c r="C51" t="s">
        <v>130</v>
      </c>
      <c r="D51" s="1">
        <v>43412</v>
      </c>
      <c r="E51" t="s">
        <v>17</v>
      </c>
      <c r="F51">
        <v>784000</v>
      </c>
      <c r="G51">
        <v>968530</v>
      </c>
      <c r="H51">
        <v>0.23536989799999999</v>
      </c>
      <c r="I51" t="s">
        <v>26</v>
      </c>
      <c r="J51">
        <v>3</v>
      </c>
      <c r="K51" t="s">
        <v>19</v>
      </c>
      <c r="L51">
        <v>4</v>
      </c>
      <c r="M51" t="s">
        <v>20</v>
      </c>
      <c r="N51" t="s">
        <v>21</v>
      </c>
      <c r="O51" t="s">
        <v>22</v>
      </c>
      <c r="P51">
        <v>970600</v>
      </c>
    </row>
    <row r="52" spans="1:16" x14ac:dyDescent="0.2">
      <c r="A52">
        <v>2018</v>
      </c>
      <c r="B52" t="s">
        <v>131</v>
      </c>
      <c r="C52" t="s">
        <v>132</v>
      </c>
      <c r="D52" s="1">
        <v>43412</v>
      </c>
      <c r="E52" t="s">
        <v>17</v>
      </c>
      <c r="F52">
        <v>9720000</v>
      </c>
      <c r="G52">
        <v>7666000</v>
      </c>
      <c r="H52">
        <v>-0.21131687199999999</v>
      </c>
      <c r="I52" t="s">
        <v>26</v>
      </c>
      <c r="J52">
        <v>4</v>
      </c>
      <c r="K52" t="s">
        <v>35</v>
      </c>
      <c r="L52">
        <v>4</v>
      </c>
      <c r="M52" t="s">
        <v>47</v>
      </c>
      <c r="N52" t="s">
        <v>21</v>
      </c>
      <c r="O52" t="s">
        <v>29</v>
      </c>
      <c r="P52">
        <v>8195000</v>
      </c>
    </row>
    <row r="53" spans="1:16" x14ac:dyDescent="0.2">
      <c r="A53">
        <v>2018</v>
      </c>
      <c r="B53" t="s">
        <v>133</v>
      </c>
      <c r="C53" t="s">
        <v>134</v>
      </c>
      <c r="D53" s="1">
        <v>43410</v>
      </c>
      <c r="E53" t="s">
        <v>25</v>
      </c>
      <c r="F53">
        <v>2215000</v>
      </c>
      <c r="G53">
        <v>1984098</v>
      </c>
      <c r="H53">
        <v>-0.104244695</v>
      </c>
      <c r="I53" t="s">
        <v>18</v>
      </c>
      <c r="J53">
        <v>4</v>
      </c>
      <c r="K53" t="s">
        <v>19</v>
      </c>
      <c r="L53">
        <v>4</v>
      </c>
      <c r="M53" t="s">
        <v>28</v>
      </c>
      <c r="N53" t="s">
        <v>21</v>
      </c>
      <c r="O53" t="s">
        <v>29</v>
      </c>
      <c r="P53">
        <v>2311622</v>
      </c>
    </row>
    <row r="54" spans="1:16" x14ac:dyDescent="0.2">
      <c r="A54">
        <v>2018</v>
      </c>
      <c r="B54" t="s">
        <v>135</v>
      </c>
      <c r="C54" t="s">
        <v>136</v>
      </c>
      <c r="D54" s="1">
        <v>43405</v>
      </c>
      <c r="E54" t="s">
        <v>17</v>
      </c>
      <c r="F54">
        <v>9650000</v>
      </c>
      <c r="G54">
        <v>9200000</v>
      </c>
      <c r="H54">
        <v>-4.6632123999999997E-2</v>
      </c>
      <c r="I54" t="s">
        <v>18</v>
      </c>
      <c r="J54">
        <v>1</v>
      </c>
      <c r="K54" t="s">
        <v>27</v>
      </c>
      <c r="L54">
        <v>4</v>
      </c>
      <c r="M54" t="s">
        <v>47</v>
      </c>
      <c r="N54" t="s">
        <v>21</v>
      </c>
      <c r="O54" t="s">
        <v>29</v>
      </c>
      <c r="P54">
        <v>9200000</v>
      </c>
    </row>
    <row r="55" spans="1:16" x14ac:dyDescent="0.2">
      <c r="A55">
        <v>2018</v>
      </c>
      <c r="B55" t="s">
        <v>137</v>
      </c>
      <c r="C55" t="s">
        <v>138</v>
      </c>
      <c r="D55" s="1">
        <v>43404</v>
      </c>
      <c r="E55" t="s">
        <v>17</v>
      </c>
      <c r="F55">
        <v>6500000</v>
      </c>
      <c r="G55">
        <v>4149491</v>
      </c>
      <c r="H55">
        <v>-0.361616769</v>
      </c>
      <c r="I55" t="s">
        <v>26</v>
      </c>
      <c r="J55">
        <v>8</v>
      </c>
      <c r="K55" t="s">
        <v>27</v>
      </c>
      <c r="L55">
        <v>4</v>
      </c>
      <c r="M55" t="s">
        <v>47</v>
      </c>
      <c r="N55" t="s">
        <v>21</v>
      </c>
      <c r="O55" t="s">
        <v>22</v>
      </c>
      <c r="P55">
        <v>4860440</v>
      </c>
    </row>
    <row r="56" spans="1:16" x14ac:dyDescent="0.2">
      <c r="A56">
        <v>2018</v>
      </c>
      <c r="B56" t="s">
        <v>139</v>
      </c>
      <c r="C56" t="s">
        <v>140</v>
      </c>
      <c r="D56" s="1">
        <v>43397</v>
      </c>
      <c r="E56" t="s">
        <v>17</v>
      </c>
      <c r="F56">
        <v>2971000</v>
      </c>
      <c r="G56">
        <v>2384000</v>
      </c>
      <c r="H56">
        <v>-0.197576574</v>
      </c>
      <c r="I56" t="s">
        <v>18</v>
      </c>
      <c r="J56">
        <v>2</v>
      </c>
      <c r="K56" t="s">
        <v>27</v>
      </c>
      <c r="L56">
        <v>4</v>
      </c>
      <c r="M56" t="s">
        <v>47</v>
      </c>
      <c r="N56" t="s">
        <v>21</v>
      </c>
      <c r="O56" t="s">
        <v>22</v>
      </c>
      <c r="P56">
        <v>4199000</v>
      </c>
    </row>
    <row r="57" spans="1:16" x14ac:dyDescent="0.2">
      <c r="A57">
        <v>2018</v>
      </c>
      <c r="B57" t="s">
        <v>141</v>
      </c>
      <c r="C57" t="s">
        <v>142</v>
      </c>
      <c r="D57" s="1">
        <v>43391</v>
      </c>
      <c r="E57" t="s">
        <v>17</v>
      </c>
      <c r="F57">
        <v>7950000</v>
      </c>
      <c r="G57">
        <v>6875775</v>
      </c>
      <c r="H57">
        <v>-0.13512264199999999</v>
      </c>
      <c r="I57" t="s">
        <v>18</v>
      </c>
      <c r="J57">
        <v>2</v>
      </c>
      <c r="K57" t="s">
        <v>19</v>
      </c>
      <c r="L57">
        <v>4</v>
      </c>
      <c r="M57" t="s">
        <v>28</v>
      </c>
      <c r="N57" t="s">
        <v>21</v>
      </c>
      <c r="O57" t="s">
        <v>32</v>
      </c>
      <c r="P57">
        <v>8027025</v>
      </c>
    </row>
    <row r="58" spans="1:16" x14ac:dyDescent="0.2">
      <c r="A58">
        <v>2018</v>
      </c>
      <c r="B58" t="s">
        <v>143</v>
      </c>
      <c r="C58" t="s">
        <v>144</v>
      </c>
      <c r="D58" s="1">
        <v>43389</v>
      </c>
      <c r="E58" t="s">
        <v>17</v>
      </c>
      <c r="F58">
        <v>3800000</v>
      </c>
      <c r="G58">
        <v>3781700</v>
      </c>
      <c r="H58">
        <v>-4.815789E-3</v>
      </c>
      <c r="I58" t="s">
        <v>18</v>
      </c>
      <c r="J58">
        <v>8</v>
      </c>
      <c r="K58" t="s">
        <v>19</v>
      </c>
      <c r="L58">
        <v>4</v>
      </c>
      <c r="M58" t="s">
        <v>20</v>
      </c>
      <c r="N58" t="s">
        <v>21</v>
      </c>
      <c r="O58" t="s">
        <v>22</v>
      </c>
      <c r="P58">
        <v>4026180</v>
      </c>
    </row>
    <row r="59" spans="1:16" x14ac:dyDescent="0.2">
      <c r="A59">
        <v>2018</v>
      </c>
      <c r="B59" t="s">
        <v>145</v>
      </c>
      <c r="C59" t="s">
        <v>146</v>
      </c>
      <c r="D59" s="1">
        <v>43382</v>
      </c>
      <c r="E59" t="s">
        <v>17</v>
      </c>
      <c r="F59">
        <v>1130000</v>
      </c>
      <c r="G59">
        <v>1383700</v>
      </c>
      <c r="H59">
        <v>0.22451327400000001</v>
      </c>
      <c r="I59" t="s">
        <v>26</v>
      </c>
      <c r="J59">
        <v>4</v>
      </c>
      <c r="K59" t="s">
        <v>27</v>
      </c>
      <c r="L59">
        <v>4</v>
      </c>
      <c r="M59" t="s">
        <v>28</v>
      </c>
      <c r="N59" t="s">
        <v>21</v>
      </c>
      <c r="O59" t="s">
        <v>22</v>
      </c>
      <c r="P59">
        <v>1529500</v>
      </c>
    </row>
    <row r="60" spans="1:16" x14ac:dyDescent="0.2">
      <c r="A60">
        <v>2018</v>
      </c>
      <c r="B60" t="s">
        <v>147</v>
      </c>
      <c r="C60" t="s">
        <v>148</v>
      </c>
      <c r="D60" s="1">
        <v>43376</v>
      </c>
      <c r="E60" t="s">
        <v>17</v>
      </c>
      <c r="F60">
        <v>21700000</v>
      </c>
      <c r="G60">
        <v>15765000</v>
      </c>
      <c r="H60">
        <v>-0.27350230399999997</v>
      </c>
      <c r="I60" t="s">
        <v>18</v>
      </c>
      <c r="J60">
        <v>5</v>
      </c>
      <c r="K60" t="s">
        <v>27</v>
      </c>
      <c r="L60">
        <v>4</v>
      </c>
      <c r="M60" t="s">
        <v>47</v>
      </c>
      <c r="N60" t="s">
        <v>21</v>
      </c>
      <c r="O60" t="s">
        <v>29</v>
      </c>
      <c r="P60">
        <v>18669580</v>
      </c>
    </row>
    <row r="61" spans="1:16" x14ac:dyDescent="0.2">
      <c r="A61">
        <v>2018</v>
      </c>
      <c r="B61" t="s">
        <v>149</v>
      </c>
      <c r="C61" t="s">
        <v>150</v>
      </c>
      <c r="D61" s="1">
        <v>43368</v>
      </c>
      <c r="E61" t="s">
        <v>17</v>
      </c>
      <c r="F61">
        <v>64356250</v>
      </c>
      <c r="G61">
        <v>51485000</v>
      </c>
      <c r="H61">
        <v>-0.2</v>
      </c>
      <c r="I61" t="s">
        <v>18</v>
      </c>
      <c r="J61">
        <v>8</v>
      </c>
      <c r="K61" t="s">
        <v>27</v>
      </c>
      <c r="L61">
        <v>3</v>
      </c>
      <c r="M61" t="s">
        <v>28</v>
      </c>
      <c r="N61" t="s">
        <v>21</v>
      </c>
      <c r="O61" t="s">
        <v>22</v>
      </c>
      <c r="P61">
        <v>70400000</v>
      </c>
    </row>
    <row r="62" spans="1:16" x14ac:dyDescent="0.2">
      <c r="A62">
        <v>2018</v>
      </c>
      <c r="B62" t="s">
        <v>151</v>
      </c>
      <c r="C62" t="s">
        <v>152</v>
      </c>
      <c r="D62" s="1">
        <v>43368</v>
      </c>
      <c r="E62" t="s">
        <v>25</v>
      </c>
      <c r="F62">
        <v>760000</v>
      </c>
      <c r="G62">
        <v>994150</v>
      </c>
      <c r="H62">
        <v>0.308092105</v>
      </c>
      <c r="I62" t="s">
        <v>26</v>
      </c>
      <c r="J62">
        <v>3</v>
      </c>
      <c r="K62" t="s">
        <v>27</v>
      </c>
      <c r="L62">
        <v>3</v>
      </c>
      <c r="M62" t="s">
        <v>20</v>
      </c>
      <c r="N62" t="s">
        <v>21</v>
      </c>
      <c r="O62" t="s">
        <v>29</v>
      </c>
      <c r="P62">
        <v>1449000</v>
      </c>
    </row>
    <row r="63" spans="1:16" x14ac:dyDescent="0.2">
      <c r="A63">
        <v>2018</v>
      </c>
      <c r="B63" t="s">
        <v>153</v>
      </c>
      <c r="C63" t="s">
        <v>154</v>
      </c>
      <c r="D63" s="1">
        <v>43363</v>
      </c>
      <c r="E63" t="s">
        <v>25</v>
      </c>
      <c r="F63">
        <v>1700000</v>
      </c>
      <c r="G63">
        <v>1560315</v>
      </c>
      <c r="H63">
        <v>-8.2167646999999996E-2</v>
      </c>
      <c r="I63" t="s">
        <v>18</v>
      </c>
      <c r="J63">
        <v>2</v>
      </c>
      <c r="K63" t="s">
        <v>27</v>
      </c>
      <c r="L63">
        <v>3</v>
      </c>
      <c r="M63" t="s">
        <v>47</v>
      </c>
      <c r="N63" t="s">
        <v>21</v>
      </c>
      <c r="O63" t="s">
        <v>29</v>
      </c>
      <c r="P63">
        <v>3851000</v>
      </c>
    </row>
    <row r="64" spans="1:16" x14ac:dyDescent="0.2">
      <c r="A64">
        <v>2018</v>
      </c>
      <c r="B64" t="s">
        <v>155</v>
      </c>
      <c r="C64" t="s">
        <v>156</v>
      </c>
      <c r="D64" s="1">
        <v>43356</v>
      </c>
      <c r="E64" t="s">
        <v>17</v>
      </c>
      <c r="F64">
        <v>5960000</v>
      </c>
      <c r="G64">
        <v>6956000</v>
      </c>
      <c r="H64">
        <v>0.16711409399999999</v>
      </c>
      <c r="I64" t="s">
        <v>26</v>
      </c>
      <c r="J64">
        <v>4</v>
      </c>
      <c r="K64" t="s">
        <v>27</v>
      </c>
      <c r="L64">
        <v>3</v>
      </c>
      <c r="M64" t="s">
        <v>47</v>
      </c>
      <c r="N64" t="s">
        <v>21</v>
      </c>
      <c r="O64" t="s">
        <v>29</v>
      </c>
      <c r="P64">
        <v>8447200</v>
      </c>
    </row>
    <row r="65" spans="1:16" x14ac:dyDescent="0.2">
      <c r="A65">
        <v>2018</v>
      </c>
      <c r="B65" t="s">
        <v>157</v>
      </c>
      <c r="C65" t="s">
        <v>158</v>
      </c>
      <c r="D65" s="1">
        <v>43350</v>
      </c>
      <c r="E65" t="s">
        <v>17</v>
      </c>
      <c r="F65">
        <v>17920000</v>
      </c>
      <c r="G65">
        <v>21068000</v>
      </c>
      <c r="H65">
        <v>0.17566964299999999</v>
      </c>
      <c r="I65" t="s">
        <v>26</v>
      </c>
      <c r="J65">
        <v>2</v>
      </c>
      <c r="K65" t="s">
        <v>19</v>
      </c>
      <c r="L65">
        <v>3</v>
      </c>
      <c r="M65" t="s">
        <v>20</v>
      </c>
      <c r="N65" t="s">
        <v>21</v>
      </c>
      <c r="O65" t="s">
        <v>29</v>
      </c>
      <c r="P65">
        <v>24477000</v>
      </c>
    </row>
    <row r="66" spans="1:16" x14ac:dyDescent="0.2">
      <c r="A66">
        <v>2018</v>
      </c>
      <c r="B66" t="s">
        <v>159</v>
      </c>
      <c r="C66" t="s">
        <v>160</v>
      </c>
      <c r="D66" s="1">
        <v>43340</v>
      </c>
      <c r="E66" t="s">
        <v>17</v>
      </c>
      <c r="F66">
        <v>2500000</v>
      </c>
      <c r="G66">
        <v>2952000</v>
      </c>
      <c r="H66">
        <v>0.18079999999999999</v>
      </c>
      <c r="I66" t="s">
        <v>26</v>
      </c>
      <c r="J66">
        <v>3</v>
      </c>
      <c r="K66" t="s">
        <v>19</v>
      </c>
      <c r="L66">
        <v>3</v>
      </c>
      <c r="M66" t="s">
        <v>28</v>
      </c>
      <c r="N66" t="s">
        <v>21</v>
      </c>
      <c r="O66" t="s">
        <v>22</v>
      </c>
      <c r="P66">
        <v>3234700</v>
      </c>
    </row>
    <row r="67" spans="1:16" x14ac:dyDescent="0.2">
      <c r="A67">
        <v>2018</v>
      </c>
      <c r="B67" t="s">
        <v>161</v>
      </c>
      <c r="C67" t="s">
        <v>162</v>
      </c>
      <c r="D67" s="1">
        <v>43326</v>
      </c>
      <c r="E67" t="s">
        <v>25</v>
      </c>
      <c r="F67">
        <v>1300000</v>
      </c>
      <c r="G67">
        <v>695800</v>
      </c>
      <c r="H67">
        <v>-0.464769231</v>
      </c>
      <c r="I67" t="s">
        <v>26</v>
      </c>
      <c r="J67">
        <v>2</v>
      </c>
      <c r="K67" t="s">
        <v>35</v>
      </c>
      <c r="L67">
        <v>3</v>
      </c>
      <c r="M67" t="s">
        <v>28</v>
      </c>
      <c r="N67" t="s">
        <v>21</v>
      </c>
      <c r="O67" t="s">
        <v>32</v>
      </c>
      <c r="P67">
        <v>1419200</v>
      </c>
    </row>
    <row r="68" spans="1:16" x14ac:dyDescent="0.2">
      <c r="A68">
        <v>2018</v>
      </c>
      <c r="B68" t="s">
        <v>163</v>
      </c>
      <c r="C68" t="s">
        <v>164</v>
      </c>
      <c r="D68" s="1">
        <v>43319</v>
      </c>
      <c r="E68" t="s">
        <v>17</v>
      </c>
      <c r="F68">
        <v>54744000</v>
      </c>
      <c r="G68">
        <v>34776250</v>
      </c>
      <c r="H68">
        <v>-0.36474773500000002</v>
      </c>
      <c r="I68" t="s">
        <v>18</v>
      </c>
      <c r="J68">
        <v>4</v>
      </c>
      <c r="K68" t="s">
        <v>19</v>
      </c>
      <c r="L68">
        <v>3</v>
      </c>
      <c r="M68" t="s">
        <v>28</v>
      </c>
      <c r="N68" t="s">
        <v>21</v>
      </c>
      <c r="O68" t="s">
        <v>22</v>
      </c>
      <c r="P68">
        <v>48040040</v>
      </c>
    </row>
    <row r="69" spans="1:16" x14ac:dyDescent="0.2">
      <c r="A69">
        <v>2018</v>
      </c>
      <c r="B69" t="s">
        <v>165</v>
      </c>
      <c r="C69" t="s">
        <v>166</v>
      </c>
      <c r="D69" s="1">
        <v>43314</v>
      </c>
      <c r="E69" t="s">
        <v>25</v>
      </c>
      <c r="F69">
        <v>1980000</v>
      </c>
      <c r="G69">
        <v>2882170</v>
      </c>
      <c r="H69">
        <v>0.45564141400000002</v>
      </c>
      <c r="I69" t="s">
        <v>26</v>
      </c>
      <c r="J69">
        <v>6</v>
      </c>
      <c r="K69" t="s">
        <v>27</v>
      </c>
      <c r="L69">
        <v>3</v>
      </c>
      <c r="M69" t="s">
        <v>38</v>
      </c>
      <c r="N69" t="s">
        <v>21</v>
      </c>
      <c r="O69" t="s">
        <v>29</v>
      </c>
      <c r="P69">
        <v>2991000</v>
      </c>
    </row>
    <row r="70" spans="1:16" x14ac:dyDescent="0.2">
      <c r="A70">
        <v>2018</v>
      </c>
      <c r="B70" t="s">
        <v>167</v>
      </c>
      <c r="C70" t="s">
        <v>168</v>
      </c>
      <c r="D70" s="1">
        <v>43311</v>
      </c>
      <c r="E70" t="s">
        <v>50</v>
      </c>
      <c r="F70">
        <v>9350000</v>
      </c>
      <c r="G70">
        <v>6855365</v>
      </c>
      <c r="H70">
        <v>-0.26680588199999999</v>
      </c>
      <c r="I70" t="s">
        <v>18</v>
      </c>
      <c r="J70">
        <v>3</v>
      </c>
      <c r="K70" t="s">
        <v>27</v>
      </c>
      <c r="L70">
        <v>3</v>
      </c>
      <c r="M70" t="s">
        <v>20</v>
      </c>
      <c r="N70" t="s">
        <v>21</v>
      </c>
      <c r="O70" t="s">
        <v>32</v>
      </c>
      <c r="P70">
        <v>11420920</v>
      </c>
    </row>
    <row r="71" spans="1:16" x14ac:dyDescent="0.2">
      <c r="A71">
        <v>2018</v>
      </c>
      <c r="B71" t="s">
        <v>169</v>
      </c>
      <c r="C71" t="s">
        <v>170</v>
      </c>
      <c r="D71" s="1">
        <v>43299</v>
      </c>
      <c r="E71" t="s">
        <v>50</v>
      </c>
      <c r="F71">
        <v>34796400</v>
      </c>
      <c r="G71">
        <v>34483510</v>
      </c>
      <c r="H71">
        <v>-8.9920220000000006E-3</v>
      </c>
      <c r="I71" t="s">
        <v>18</v>
      </c>
      <c r="J71">
        <v>2</v>
      </c>
      <c r="K71" t="s">
        <v>19</v>
      </c>
      <c r="L71">
        <v>3</v>
      </c>
      <c r="M71" t="s">
        <v>20</v>
      </c>
      <c r="N71" t="s">
        <v>21</v>
      </c>
      <c r="O71" t="s">
        <v>32</v>
      </c>
      <c r="P71">
        <v>36459000</v>
      </c>
    </row>
    <row r="72" spans="1:16" x14ac:dyDescent="0.2">
      <c r="A72">
        <v>2018</v>
      </c>
      <c r="B72" t="s">
        <v>171</v>
      </c>
      <c r="C72" t="s">
        <v>172</v>
      </c>
      <c r="D72" s="1">
        <v>43299</v>
      </c>
      <c r="E72" t="s">
        <v>17</v>
      </c>
      <c r="F72">
        <v>3570000</v>
      </c>
      <c r="G72">
        <v>3861000</v>
      </c>
      <c r="H72">
        <v>8.1512605000000002E-2</v>
      </c>
      <c r="I72" t="s">
        <v>18</v>
      </c>
      <c r="J72">
        <v>6</v>
      </c>
      <c r="K72" t="s">
        <v>35</v>
      </c>
      <c r="L72">
        <v>3</v>
      </c>
      <c r="M72" t="s">
        <v>28</v>
      </c>
      <c r="N72" t="s">
        <v>21</v>
      </c>
      <c r="O72" t="s">
        <v>29</v>
      </c>
      <c r="P72">
        <v>4779000</v>
      </c>
    </row>
    <row r="73" spans="1:16" x14ac:dyDescent="0.2">
      <c r="A73">
        <v>2018</v>
      </c>
      <c r="B73" t="s">
        <v>173</v>
      </c>
      <c r="C73" t="s">
        <v>174</v>
      </c>
      <c r="D73" s="1">
        <v>43287</v>
      </c>
      <c r="E73" t="s">
        <v>50</v>
      </c>
      <c r="F73">
        <v>3730000</v>
      </c>
      <c r="G73">
        <v>4547000</v>
      </c>
      <c r="H73">
        <v>0.219034853</v>
      </c>
      <c r="I73" t="s">
        <v>26</v>
      </c>
      <c r="J73">
        <v>3</v>
      </c>
      <c r="K73" t="s">
        <v>27</v>
      </c>
      <c r="L73">
        <v>3</v>
      </c>
      <c r="M73" t="s">
        <v>20</v>
      </c>
      <c r="N73" t="s">
        <v>21</v>
      </c>
      <c r="O73" t="s">
        <v>32</v>
      </c>
      <c r="P73">
        <v>4649000</v>
      </c>
    </row>
    <row r="74" spans="1:16" x14ac:dyDescent="0.2">
      <c r="A74">
        <v>2018</v>
      </c>
      <c r="B74" t="s">
        <v>175</v>
      </c>
      <c r="C74" t="s">
        <v>176</v>
      </c>
      <c r="D74" s="1">
        <v>43264</v>
      </c>
      <c r="E74" t="s">
        <v>17</v>
      </c>
      <c r="F74">
        <v>38600000</v>
      </c>
      <c r="G74">
        <v>35950000</v>
      </c>
      <c r="H74">
        <v>-6.8652850000000001E-2</v>
      </c>
      <c r="I74" t="s">
        <v>18</v>
      </c>
      <c r="J74">
        <v>2</v>
      </c>
      <c r="K74" t="s">
        <v>27</v>
      </c>
      <c r="L74">
        <v>2</v>
      </c>
      <c r="M74" t="s">
        <v>47</v>
      </c>
      <c r="N74" t="s">
        <v>21</v>
      </c>
      <c r="O74" t="s">
        <v>29</v>
      </c>
      <c r="P74">
        <v>43894000</v>
      </c>
    </row>
    <row r="75" spans="1:16" x14ac:dyDescent="0.2">
      <c r="A75">
        <v>2018</v>
      </c>
      <c r="B75" t="s">
        <v>177</v>
      </c>
      <c r="C75" t="s">
        <v>178</v>
      </c>
      <c r="D75" s="1">
        <v>43259</v>
      </c>
      <c r="E75" t="s">
        <v>179</v>
      </c>
      <c r="F75">
        <v>2770000</v>
      </c>
      <c r="G75">
        <v>2542996</v>
      </c>
      <c r="H75">
        <v>-8.1950903000000005E-2</v>
      </c>
      <c r="I75" t="s">
        <v>18</v>
      </c>
      <c r="J75">
        <v>6</v>
      </c>
      <c r="K75" t="s">
        <v>35</v>
      </c>
      <c r="L75">
        <v>2</v>
      </c>
      <c r="M75" t="s">
        <v>38</v>
      </c>
      <c r="N75" t="s">
        <v>21</v>
      </c>
      <c r="O75" t="s">
        <v>22</v>
      </c>
      <c r="P75">
        <v>3396000</v>
      </c>
    </row>
    <row r="76" spans="1:16" x14ac:dyDescent="0.2">
      <c r="A76">
        <v>2018</v>
      </c>
      <c r="B76" t="s">
        <v>180</v>
      </c>
      <c r="C76" t="s">
        <v>181</v>
      </c>
      <c r="D76" s="1">
        <v>43251</v>
      </c>
      <c r="E76" t="s">
        <v>17</v>
      </c>
      <c r="F76">
        <v>1567000</v>
      </c>
      <c r="G76">
        <v>918315</v>
      </c>
      <c r="H76">
        <v>-0.41396617699999999</v>
      </c>
      <c r="I76" t="s">
        <v>18</v>
      </c>
      <c r="J76">
        <v>5</v>
      </c>
      <c r="K76" t="s">
        <v>27</v>
      </c>
      <c r="L76">
        <v>2</v>
      </c>
      <c r="M76" t="s">
        <v>47</v>
      </c>
      <c r="N76" t="s">
        <v>21</v>
      </c>
      <c r="O76" t="s">
        <v>29</v>
      </c>
      <c r="P76">
        <v>2147450</v>
      </c>
    </row>
    <row r="77" spans="1:16" x14ac:dyDescent="0.2">
      <c r="A77">
        <v>2018</v>
      </c>
      <c r="B77" t="s">
        <v>182</v>
      </c>
      <c r="C77" t="s">
        <v>183</v>
      </c>
      <c r="D77" s="1">
        <v>43250</v>
      </c>
      <c r="E77" t="s">
        <v>17</v>
      </c>
      <c r="F77">
        <v>153277500</v>
      </c>
      <c r="G77">
        <v>118434757</v>
      </c>
      <c r="H77">
        <v>-0.22731805399999999</v>
      </c>
      <c r="I77" t="s">
        <v>26</v>
      </c>
      <c r="J77">
        <v>13</v>
      </c>
      <c r="K77" t="s">
        <v>27</v>
      </c>
      <c r="L77">
        <v>2</v>
      </c>
      <c r="M77" t="s">
        <v>20</v>
      </c>
      <c r="N77" t="s">
        <v>21</v>
      </c>
      <c r="O77" t="s">
        <v>22</v>
      </c>
      <c r="P77">
        <v>123456789</v>
      </c>
    </row>
    <row r="78" spans="1:16" x14ac:dyDescent="0.2">
      <c r="A78">
        <v>2018</v>
      </c>
      <c r="B78" t="s">
        <v>184</v>
      </c>
      <c r="C78" t="s">
        <v>185</v>
      </c>
      <c r="D78" s="1">
        <v>43230</v>
      </c>
      <c r="E78" t="s">
        <v>17</v>
      </c>
      <c r="F78">
        <v>4390000</v>
      </c>
      <c r="G78">
        <v>4220000</v>
      </c>
      <c r="H78">
        <v>-3.8724373999999999E-2</v>
      </c>
      <c r="I78" t="s">
        <v>18</v>
      </c>
      <c r="J78">
        <v>4</v>
      </c>
      <c r="K78" t="s">
        <v>19</v>
      </c>
      <c r="L78">
        <v>2</v>
      </c>
      <c r="M78" t="s">
        <v>38</v>
      </c>
      <c r="N78" t="s">
        <v>21</v>
      </c>
      <c r="O78" t="s">
        <v>22</v>
      </c>
      <c r="P78">
        <v>5305000</v>
      </c>
    </row>
    <row r="79" spans="1:16" x14ac:dyDescent="0.2">
      <c r="A79">
        <v>2018</v>
      </c>
      <c r="B79" t="s">
        <v>186</v>
      </c>
      <c r="C79" t="s">
        <v>187</v>
      </c>
      <c r="D79" s="1">
        <v>43221</v>
      </c>
      <c r="E79" t="s">
        <v>25</v>
      </c>
      <c r="F79">
        <v>960000</v>
      </c>
      <c r="G79">
        <v>413834</v>
      </c>
      <c r="H79">
        <v>-0.56892291699999997</v>
      </c>
      <c r="I79" t="s">
        <v>26</v>
      </c>
      <c r="J79">
        <v>5</v>
      </c>
      <c r="K79" t="s">
        <v>19</v>
      </c>
      <c r="L79">
        <v>2</v>
      </c>
      <c r="M79" t="s">
        <v>28</v>
      </c>
      <c r="N79" t="s">
        <v>21</v>
      </c>
      <c r="O79" t="s">
        <v>22</v>
      </c>
      <c r="P79">
        <v>615185</v>
      </c>
    </row>
    <row r="80" spans="1:16" x14ac:dyDescent="0.2">
      <c r="A80">
        <v>2018</v>
      </c>
      <c r="B80" t="s">
        <v>188</v>
      </c>
      <c r="C80" t="s">
        <v>189</v>
      </c>
      <c r="D80" s="1">
        <v>43195</v>
      </c>
      <c r="E80" t="s">
        <v>17</v>
      </c>
      <c r="F80">
        <v>1520000</v>
      </c>
      <c r="G80">
        <v>856934</v>
      </c>
      <c r="H80">
        <v>-0.43622763199999998</v>
      </c>
      <c r="I80" t="s">
        <v>18</v>
      </c>
      <c r="J80">
        <v>4</v>
      </c>
      <c r="K80" t="s">
        <v>27</v>
      </c>
      <c r="L80">
        <v>2</v>
      </c>
      <c r="M80" t="s">
        <v>47</v>
      </c>
      <c r="N80" t="s">
        <v>190</v>
      </c>
      <c r="O80" t="s">
        <v>29</v>
      </c>
      <c r="P80">
        <v>1593000</v>
      </c>
    </row>
    <row r="81" spans="1:16" x14ac:dyDescent="0.2">
      <c r="A81">
        <v>2018</v>
      </c>
      <c r="B81" t="s">
        <v>191</v>
      </c>
      <c r="C81" t="s">
        <v>192</v>
      </c>
      <c r="D81" s="1">
        <v>43193</v>
      </c>
      <c r="E81" t="s">
        <v>17</v>
      </c>
      <c r="F81">
        <v>9140000</v>
      </c>
      <c r="G81">
        <v>4659626</v>
      </c>
      <c r="H81">
        <v>-0.49019409200000003</v>
      </c>
      <c r="I81" t="s">
        <v>18</v>
      </c>
      <c r="J81">
        <v>5</v>
      </c>
      <c r="K81" t="s">
        <v>19</v>
      </c>
      <c r="L81">
        <v>2</v>
      </c>
      <c r="M81" t="s">
        <v>38</v>
      </c>
      <c r="N81" t="s">
        <v>193</v>
      </c>
      <c r="O81" t="s">
        <v>32</v>
      </c>
      <c r="P81">
        <v>9983390</v>
      </c>
    </row>
    <row r="82" spans="1:16" x14ac:dyDescent="0.2">
      <c r="A82">
        <v>2018</v>
      </c>
      <c r="B82" t="s">
        <v>194</v>
      </c>
      <c r="C82" t="s">
        <v>195</v>
      </c>
      <c r="D82" s="1">
        <v>43193</v>
      </c>
      <c r="E82" t="s">
        <v>17</v>
      </c>
      <c r="F82">
        <v>3441000</v>
      </c>
      <c r="G82">
        <v>2993080</v>
      </c>
      <c r="H82">
        <v>-0.13017146199999999</v>
      </c>
      <c r="I82" t="s">
        <v>18</v>
      </c>
      <c r="J82">
        <v>3</v>
      </c>
      <c r="K82" t="s">
        <v>27</v>
      </c>
      <c r="L82">
        <v>2</v>
      </c>
      <c r="M82" t="s">
        <v>20</v>
      </c>
      <c r="N82" t="s">
        <v>196</v>
      </c>
      <c r="O82" t="s">
        <v>32</v>
      </c>
      <c r="P82">
        <v>3769000</v>
      </c>
    </row>
    <row r="83" spans="1:16" x14ac:dyDescent="0.2">
      <c r="A83">
        <v>2018</v>
      </c>
      <c r="B83" t="s">
        <v>197</v>
      </c>
      <c r="C83" t="s">
        <v>198</v>
      </c>
      <c r="D83" s="1">
        <v>43179</v>
      </c>
      <c r="E83" t="s">
        <v>17</v>
      </c>
      <c r="F83">
        <v>1440000</v>
      </c>
      <c r="G83">
        <v>1928000</v>
      </c>
      <c r="H83">
        <v>0.33888888900000003</v>
      </c>
      <c r="I83" t="s">
        <v>26</v>
      </c>
      <c r="J83">
        <v>7</v>
      </c>
      <c r="K83" t="s">
        <v>19</v>
      </c>
      <c r="L83">
        <v>1</v>
      </c>
      <c r="M83" t="s">
        <v>20</v>
      </c>
      <c r="N83" t="s">
        <v>193</v>
      </c>
      <c r="O83" t="s">
        <v>22</v>
      </c>
      <c r="P83">
        <v>2160125</v>
      </c>
    </row>
    <row r="84" spans="1:16" x14ac:dyDescent="0.2">
      <c r="A84">
        <v>2018</v>
      </c>
      <c r="B84" t="s">
        <v>199</v>
      </c>
      <c r="C84" t="s">
        <v>200</v>
      </c>
      <c r="D84" s="1">
        <v>43179</v>
      </c>
      <c r="E84" t="s">
        <v>17</v>
      </c>
      <c r="F84">
        <v>27125000</v>
      </c>
      <c r="G84">
        <v>22964560</v>
      </c>
      <c r="H84">
        <v>-0.15338027600000001</v>
      </c>
      <c r="I84" t="s">
        <v>18</v>
      </c>
      <c r="J84">
        <v>10</v>
      </c>
      <c r="K84" t="s">
        <v>35</v>
      </c>
      <c r="L84">
        <v>1</v>
      </c>
      <c r="M84" t="s">
        <v>28</v>
      </c>
      <c r="N84" t="s">
        <v>193</v>
      </c>
      <c r="O84" t="s">
        <v>22</v>
      </c>
      <c r="P84">
        <v>25742285</v>
      </c>
    </row>
    <row r="85" spans="1:16" x14ac:dyDescent="0.2">
      <c r="A85">
        <v>2018</v>
      </c>
      <c r="B85" t="s">
        <v>201</v>
      </c>
      <c r="C85" t="s">
        <v>202</v>
      </c>
      <c r="D85" s="1">
        <v>43174</v>
      </c>
      <c r="E85" t="s">
        <v>17</v>
      </c>
      <c r="F85">
        <v>1150000</v>
      </c>
      <c r="G85">
        <v>1253317</v>
      </c>
      <c r="H85">
        <v>8.9840870000000003E-2</v>
      </c>
      <c r="I85" t="s">
        <v>18</v>
      </c>
      <c r="J85">
        <v>6</v>
      </c>
      <c r="K85" t="s">
        <v>19</v>
      </c>
      <c r="L85">
        <v>1</v>
      </c>
      <c r="M85" t="s">
        <v>28</v>
      </c>
      <c r="N85" t="s">
        <v>203</v>
      </c>
      <c r="O85" t="s">
        <v>29</v>
      </c>
      <c r="P85">
        <v>1415318</v>
      </c>
    </row>
    <row r="86" spans="1:16" x14ac:dyDescent="0.2">
      <c r="A86">
        <v>2018</v>
      </c>
      <c r="B86" t="s">
        <v>204</v>
      </c>
      <c r="C86" t="s">
        <v>205</v>
      </c>
      <c r="D86" s="1">
        <v>43173</v>
      </c>
      <c r="E86" t="s">
        <v>206</v>
      </c>
      <c r="F86">
        <v>600000</v>
      </c>
      <c r="G86">
        <v>749000</v>
      </c>
      <c r="H86">
        <v>0.24833333299999999</v>
      </c>
      <c r="I86" t="s">
        <v>26</v>
      </c>
      <c r="J86">
        <v>3</v>
      </c>
      <c r="K86" t="s">
        <v>27</v>
      </c>
      <c r="L86">
        <v>1</v>
      </c>
      <c r="M86" t="s">
        <v>28</v>
      </c>
      <c r="N86" t="s">
        <v>196</v>
      </c>
      <c r="O86" t="s">
        <v>22</v>
      </c>
      <c r="P86">
        <v>888000</v>
      </c>
    </row>
    <row r="87" spans="1:16" x14ac:dyDescent="0.2">
      <c r="A87">
        <v>2018</v>
      </c>
      <c r="B87" t="s">
        <v>207</v>
      </c>
      <c r="C87" t="s">
        <v>208</v>
      </c>
      <c r="D87" s="1">
        <v>43168</v>
      </c>
      <c r="E87" t="s">
        <v>17</v>
      </c>
      <c r="F87">
        <v>10900000</v>
      </c>
      <c r="G87">
        <v>10417536</v>
      </c>
      <c r="H87">
        <v>-4.4262752000000002E-2</v>
      </c>
      <c r="I87" t="s">
        <v>18</v>
      </c>
      <c r="J87">
        <v>11</v>
      </c>
      <c r="K87" t="s">
        <v>27</v>
      </c>
      <c r="L87">
        <v>1</v>
      </c>
      <c r="M87" t="s">
        <v>20</v>
      </c>
      <c r="N87" t="s">
        <v>196</v>
      </c>
      <c r="O87" t="s">
        <v>22</v>
      </c>
      <c r="P87">
        <v>10424000</v>
      </c>
    </row>
    <row r="88" spans="1:16" x14ac:dyDescent="0.2">
      <c r="A88">
        <v>2018</v>
      </c>
      <c r="B88" t="s">
        <v>209</v>
      </c>
      <c r="C88" t="s">
        <v>210</v>
      </c>
      <c r="D88" s="1">
        <v>43167</v>
      </c>
      <c r="E88" t="s">
        <v>17</v>
      </c>
      <c r="F88">
        <v>1600000</v>
      </c>
      <c r="G88">
        <v>1948000</v>
      </c>
      <c r="H88">
        <v>0.2175</v>
      </c>
      <c r="I88" t="s">
        <v>26</v>
      </c>
      <c r="J88">
        <v>2</v>
      </c>
      <c r="K88" t="s">
        <v>27</v>
      </c>
      <c r="L88">
        <v>1</v>
      </c>
      <c r="M88" t="s">
        <v>47</v>
      </c>
      <c r="N88" t="s">
        <v>203</v>
      </c>
      <c r="O88" t="s">
        <v>29</v>
      </c>
      <c r="P88">
        <v>2759000</v>
      </c>
    </row>
    <row r="89" spans="1:16" x14ac:dyDescent="0.2">
      <c r="A89">
        <v>2018</v>
      </c>
      <c r="B89" t="s">
        <v>211</v>
      </c>
      <c r="C89" t="s">
        <v>212</v>
      </c>
      <c r="D89" s="1">
        <v>43160</v>
      </c>
      <c r="E89" t="s">
        <v>17</v>
      </c>
      <c r="F89">
        <v>1273000</v>
      </c>
      <c r="G89">
        <v>1050950</v>
      </c>
      <c r="H89">
        <v>-0.174430479</v>
      </c>
      <c r="I89" t="s">
        <v>18</v>
      </c>
      <c r="J89">
        <v>6</v>
      </c>
      <c r="K89" t="s">
        <v>27</v>
      </c>
      <c r="L89">
        <v>1</v>
      </c>
      <c r="M89" t="s">
        <v>20</v>
      </c>
      <c r="N89" t="s">
        <v>193</v>
      </c>
      <c r="O89" t="s">
        <v>22</v>
      </c>
      <c r="P89">
        <v>1249893</v>
      </c>
    </row>
    <row r="90" spans="1:16" x14ac:dyDescent="0.2">
      <c r="A90">
        <v>2018</v>
      </c>
      <c r="B90" t="s">
        <v>213</v>
      </c>
      <c r="C90" t="s">
        <v>214</v>
      </c>
      <c r="D90" s="1">
        <v>43147</v>
      </c>
      <c r="E90" t="s">
        <v>17</v>
      </c>
      <c r="F90">
        <v>23100000</v>
      </c>
      <c r="G90">
        <v>16848000</v>
      </c>
      <c r="H90">
        <v>-0.27064935099999998</v>
      </c>
      <c r="I90" t="s">
        <v>18</v>
      </c>
      <c r="J90">
        <v>6</v>
      </c>
      <c r="K90" t="s">
        <v>19</v>
      </c>
      <c r="L90">
        <v>1</v>
      </c>
      <c r="M90" t="s">
        <v>20</v>
      </c>
      <c r="N90" t="s">
        <v>203</v>
      </c>
      <c r="O90" t="s">
        <v>29</v>
      </c>
      <c r="P90">
        <v>18987000</v>
      </c>
    </row>
    <row r="91" spans="1:16" x14ac:dyDescent="0.2">
      <c r="A91">
        <v>2018</v>
      </c>
      <c r="B91" t="s">
        <v>215</v>
      </c>
      <c r="C91" t="s">
        <v>216</v>
      </c>
      <c r="D91" s="1">
        <v>43139</v>
      </c>
      <c r="E91" t="s">
        <v>50</v>
      </c>
      <c r="F91">
        <v>10590000</v>
      </c>
      <c r="G91">
        <v>9125000</v>
      </c>
      <c r="H91">
        <v>-0.13833805499999999</v>
      </c>
      <c r="I91" t="s">
        <v>26</v>
      </c>
      <c r="J91">
        <v>2</v>
      </c>
      <c r="K91" t="s">
        <v>19</v>
      </c>
      <c r="L91">
        <v>1</v>
      </c>
      <c r="M91" t="s">
        <v>20</v>
      </c>
      <c r="N91" t="s">
        <v>196</v>
      </c>
      <c r="O91" t="s">
        <v>32</v>
      </c>
      <c r="P91">
        <v>9832834</v>
      </c>
    </row>
    <row r="92" spans="1:16" x14ac:dyDescent="0.2">
      <c r="A92">
        <v>2018</v>
      </c>
      <c r="B92" t="s">
        <v>217</v>
      </c>
      <c r="C92" t="s">
        <v>218</v>
      </c>
      <c r="D92" s="1">
        <v>43138</v>
      </c>
      <c r="E92" t="s">
        <v>206</v>
      </c>
      <c r="F92">
        <v>1056000</v>
      </c>
      <c r="G92">
        <v>619790</v>
      </c>
      <c r="H92">
        <v>-0.41307765200000002</v>
      </c>
      <c r="I92" t="s">
        <v>18</v>
      </c>
      <c r="J92">
        <v>6</v>
      </c>
      <c r="K92" t="s">
        <v>27</v>
      </c>
      <c r="L92">
        <v>1</v>
      </c>
      <c r="M92" t="s">
        <v>28</v>
      </c>
      <c r="N92" t="s">
        <v>193</v>
      </c>
      <c r="O92" t="s">
        <v>22</v>
      </c>
      <c r="P92">
        <v>931795</v>
      </c>
    </row>
    <row r="93" spans="1:16" x14ac:dyDescent="0.2">
      <c r="A93">
        <v>2018</v>
      </c>
      <c r="B93" t="s">
        <v>219</v>
      </c>
      <c r="C93" t="s">
        <v>220</v>
      </c>
      <c r="D93" s="1">
        <v>43125</v>
      </c>
      <c r="E93" t="s">
        <v>17</v>
      </c>
      <c r="F93">
        <v>1700000</v>
      </c>
      <c r="G93">
        <v>1555555</v>
      </c>
      <c r="H93">
        <v>-8.4967646999999993E-2</v>
      </c>
      <c r="I93" t="s">
        <v>18</v>
      </c>
      <c r="J93">
        <v>9</v>
      </c>
      <c r="K93" t="s">
        <v>19</v>
      </c>
      <c r="L93">
        <v>1</v>
      </c>
      <c r="M93" t="s">
        <v>20</v>
      </c>
      <c r="N93" t="s">
        <v>221</v>
      </c>
      <c r="O93" t="s">
        <v>29</v>
      </c>
      <c r="P93">
        <v>1647000</v>
      </c>
    </row>
    <row r="94" spans="1:16" x14ac:dyDescent="0.2">
      <c r="A94">
        <v>2018</v>
      </c>
      <c r="B94" t="s">
        <v>222</v>
      </c>
      <c r="C94" t="s">
        <v>223</v>
      </c>
      <c r="D94" s="1">
        <v>43124</v>
      </c>
      <c r="E94" t="s">
        <v>17</v>
      </c>
      <c r="F94">
        <v>22000000</v>
      </c>
      <c r="G94">
        <v>19988889</v>
      </c>
      <c r="H94">
        <v>-9.1414135999999993E-2</v>
      </c>
      <c r="I94" t="s">
        <v>18</v>
      </c>
      <c r="J94">
        <v>13</v>
      </c>
      <c r="K94" t="s">
        <v>19</v>
      </c>
      <c r="L94">
        <v>1</v>
      </c>
      <c r="M94" t="s">
        <v>38</v>
      </c>
      <c r="N94" t="s">
        <v>221</v>
      </c>
      <c r="O94" t="s">
        <v>32</v>
      </c>
      <c r="P94">
        <v>22332146</v>
      </c>
    </row>
    <row r="95" spans="1:16" x14ac:dyDescent="0.2">
      <c r="A95">
        <v>2018</v>
      </c>
      <c r="B95" t="s">
        <v>224</v>
      </c>
      <c r="C95" t="s">
        <v>225</v>
      </c>
      <c r="D95" s="1">
        <v>43118</v>
      </c>
      <c r="E95" t="s">
        <v>179</v>
      </c>
      <c r="F95">
        <v>26900000</v>
      </c>
      <c r="G95">
        <v>24990000</v>
      </c>
      <c r="H95">
        <v>-7.1003716999999994E-2</v>
      </c>
      <c r="I95" t="s">
        <v>18</v>
      </c>
      <c r="J95">
        <v>2</v>
      </c>
      <c r="K95" t="s">
        <v>35</v>
      </c>
      <c r="L95">
        <v>1</v>
      </c>
      <c r="M95" t="s">
        <v>47</v>
      </c>
      <c r="N95" t="s">
        <v>226</v>
      </c>
      <c r="O95" t="s">
        <v>29</v>
      </c>
      <c r="P95">
        <v>45044000</v>
      </c>
    </row>
    <row r="96" spans="1:16" x14ac:dyDescent="0.2">
      <c r="A96">
        <v>2018</v>
      </c>
      <c r="B96" t="s">
        <v>227</v>
      </c>
      <c r="C96" t="s">
        <v>228</v>
      </c>
      <c r="D96" s="1">
        <v>43110</v>
      </c>
      <c r="E96" t="s">
        <v>50</v>
      </c>
      <c r="F96">
        <v>200000000</v>
      </c>
      <c r="G96">
        <v>108511400</v>
      </c>
      <c r="H96">
        <v>-0.45744299999999999</v>
      </c>
      <c r="I96" t="s">
        <v>26</v>
      </c>
      <c r="J96">
        <v>5</v>
      </c>
      <c r="K96" t="s">
        <v>35</v>
      </c>
      <c r="L96">
        <v>1</v>
      </c>
      <c r="M96" t="s">
        <v>47</v>
      </c>
      <c r="N96" t="s">
        <v>226</v>
      </c>
      <c r="O96" t="s">
        <v>22</v>
      </c>
      <c r="P96">
        <v>112537000</v>
      </c>
    </row>
    <row r="97" spans="1:16" x14ac:dyDescent="0.2">
      <c r="A97">
        <v>2018</v>
      </c>
      <c r="B97" t="s">
        <v>229</v>
      </c>
      <c r="C97" t="s">
        <v>230</v>
      </c>
      <c r="D97" s="1">
        <v>43108</v>
      </c>
      <c r="E97" t="s">
        <v>50</v>
      </c>
      <c r="F97">
        <v>8520000</v>
      </c>
      <c r="G97">
        <v>6850075</v>
      </c>
      <c r="H97">
        <v>-0.196000587</v>
      </c>
      <c r="I97" t="s">
        <v>18</v>
      </c>
      <c r="J97">
        <v>5</v>
      </c>
      <c r="K97" t="s">
        <v>19</v>
      </c>
      <c r="L97">
        <v>1</v>
      </c>
      <c r="M97" t="s">
        <v>28</v>
      </c>
      <c r="N97" t="s">
        <v>196</v>
      </c>
      <c r="O97" t="s">
        <v>22</v>
      </c>
      <c r="P97">
        <v>8226915</v>
      </c>
    </row>
    <row r="98" spans="1:16" x14ac:dyDescent="0.2">
      <c r="A98">
        <v>2017</v>
      </c>
      <c r="B98" t="s">
        <v>231</v>
      </c>
      <c r="C98" t="s">
        <v>232</v>
      </c>
      <c r="D98" s="1">
        <v>43088</v>
      </c>
      <c r="E98" t="s">
        <v>206</v>
      </c>
      <c r="F98">
        <v>795000</v>
      </c>
      <c r="G98">
        <v>353700</v>
      </c>
      <c r="H98">
        <v>-0.55509434000000002</v>
      </c>
      <c r="I98" t="s">
        <v>18</v>
      </c>
      <c r="J98">
        <v>8</v>
      </c>
      <c r="K98" t="s">
        <v>35</v>
      </c>
      <c r="L98">
        <v>4</v>
      </c>
      <c r="M98" t="s">
        <v>28</v>
      </c>
      <c r="N98" t="s">
        <v>226</v>
      </c>
      <c r="O98" t="s">
        <v>22</v>
      </c>
      <c r="P98">
        <v>568000</v>
      </c>
    </row>
    <row r="99" spans="1:16" x14ac:dyDescent="0.2">
      <c r="A99">
        <v>2017</v>
      </c>
      <c r="B99" t="s">
        <v>233</v>
      </c>
      <c r="C99" t="s">
        <v>234</v>
      </c>
      <c r="D99" s="1">
        <v>43083</v>
      </c>
      <c r="E99" t="s">
        <v>206</v>
      </c>
      <c r="F99">
        <v>979000</v>
      </c>
      <c r="G99">
        <v>1168000</v>
      </c>
      <c r="H99">
        <v>0.19305413699999999</v>
      </c>
      <c r="I99" t="s">
        <v>26</v>
      </c>
      <c r="J99">
        <v>2</v>
      </c>
      <c r="K99" t="s">
        <v>27</v>
      </c>
      <c r="L99">
        <v>4</v>
      </c>
      <c r="M99" t="s">
        <v>20</v>
      </c>
      <c r="N99" t="s">
        <v>190</v>
      </c>
      <c r="O99" t="s">
        <v>22</v>
      </c>
      <c r="P99">
        <v>1736000</v>
      </c>
    </row>
    <row r="100" spans="1:16" x14ac:dyDescent="0.2">
      <c r="A100">
        <v>2017</v>
      </c>
      <c r="B100" t="s">
        <v>235</v>
      </c>
      <c r="C100" t="s">
        <v>236</v>
      </c>
      <c r="D100" s="1">
        <v>43083</v>
      </c>
      <c r="E100" t="s">
        <v>50</v>
      </c>
      <c r="F100">
        <v>4872000</v>
      </c>
      <c r="G100">
        <v>3997350</v>
      </c>
      <c r="H100">
        <v>-0.17952586200000001</v>
      </c>
      <c r="I100" t="s">
        <v>18</v>
      </c>
      <c r="J100">
        <v>5</v>
      </c>
      <c r="K100" t="s">
        <v>19</v>
      </c>
      <c r="L100">
        <v>4</v>
      </c>
      <c r="M100" t="s">
        <v>20</v>
      </c>
      <c r="N100" t="s">
        <v>196</v>
      </c>
      <c r="O100" t="s">
        <v>32</v>
      </c>
      <c r="P100">
        <v>4763300</v>
      </c>
    </row>
    <row r="101" spans="1:16" x14ac:dyDescent="0.2">
      <c r="A101">
        <v>2017</v>
      </c>
      <c r="B101" t="s">
        <v>237</v>
      </c>
      <c r="C101" t="s">
        <v>238</v>
      </c>
      <c r="D101" s="1">
        <v>43074</v>
      </c>
      <c r="E101" t="s">
        <v>17</v>
      </c>
      <c r="F101">
        <v>1530000</v>
      </c>
      <c r="G101">
        <v>1189000</v>
      </c>
      <c r="H101">
        <v>-0.222875817</v>
      </c>
      <c r="I101" t="s">
        <v>18</v>
      </c>
      <c r="J101">
        <v>3</v>
      </c>
      <c r="K101" t="s">
        <v>27</v>
      </c>
      <c r="L101">
        <v>4</v>
      </c>
      <c r="M101" t="s">
        <v>20</v>
      </c>
      <c r="N101" t="s">
        <v>203</v>
      </c>
      <c r="O101" t="s">
        <v>22</v>
      </c>
      <c r="P101">
        <v>2100000</v>
      </c>
    </row>
    <row r="102" spans="1:16" x14ac:dyDescent="0.2">
      <c r="A102">
        <v>2017</v>
      </c>
      <c r="B102" t="s">
        <v>239</v>
      </c>
      <c r="C102" t="s">
        <v>240</v>
      </c>
      <c r="D102" s="1">
        <v>43074</v>
      </c>
      <c r="E102" t="s">
        <v>17</v>
      </c>
      <c r="F102">
        <v>38000000</v>
      </c>
      <c r="G102">
        <v>28470000</v>
      </c>
      <c r="H102">
        <v>-0.25078947400000001</v>
      </c>
      <c r="I102" t="s">
        <v>18</v>
      </c>
      <c r="J102">
        <v>4</v>
      </c>
      <c r="K102" t="s">
        <v>19</v>
      </c>
      <c r="L102">
        <v>4</v>
      </c>
      <c r="M102" t="s">
        <v>20</v>
      </c>
      <c r="N102" t="s">
        <v>226</v>
      </c>
      <c r="O102" t="s">
        <v>22</v>
      </c>
      <c r="P102">
        <v>33693128</v>
      </c>
    </row>
    <row r="103" spans="1:16" x14ac:dyDescent="0.2">
      <c r="A103">
        <v>2017</v>
      </c>
      <c r="B103" t="s">
        <v>241</v>
      </c>
      <c r="C103" t="s">
        <v>242</v>
      </c>
      <c r="D103" s="1">
        <v>43068</v>
      </c>
      <c r="E103" t="s">
        <v>17</v>
      </c>
      <c r="F103">
        <v>6600000</v>
      </c>
      <c r="G103">
        <v>5189333</v>
      </c>
      <c r="H103">
        <v>-0.21373742400000001</v>
      </c>
      <c r="I103" t="s">
        <v>18</v>
      </c>
      <c r="J103">
        <v>7</v>
      </c>
      <c r="K103" t="s">
        <v>27</v>
      </c>
      <c r="L103">
        <v>4</v>
      </c>
      <c r="M103" t="s">
        <v>20</v>
      </c>
      <c r="N103" t="s">
        <v>193</v>
      </c>
      <c r="O103" t="s">
        <v>22</v>
      </c>
      <c r="P103">
        <v>5512686</v>
      </c>
    </row>
    <row r="104" spans="1:16" x14ac:dyDescent="0.2">
      <c r="A104">
        <v>2017</v>
      </c>
      <c r="B104" t="s">
        <v>243</v>
      </c>
      <c r="C104" t="s">
        <v>244</v>
      </c>
      <c r="D104" s="1">
        <v>43054</v>
      </c>
      <c r="E104" t="s">
        <v>17</v>
      </c>
      <c r="F104">
        <v>1350000</v>
      </c>
      <c r="G104">
        <v>2629000</v>
      </c>
      <c r="H104">
        <v>0.94740740700000003</v>
      </c>
      <c r="I104" t="s">
        <v>26</v>
      </c>
      <c r="J104">
        <v>1</v>
      </c>
      <c r="K104" t="s">
        <v>35</v>
      </c>
      <c r="L104">
        <v>4</v>
      </c>
      <c r="M104" t="s">
        <v>28</v>
      </c>
      <c r="N104" t="s">
        <v>226</v>
      </c>
      <c r="O104" t="s">
        <v>22</v>
      </c>
      <c r="P104">
        <v>2629000</v>
      </c>
    </row>
    <row r="105" spans="1:16" x14ac:dyDescent="0.2">
      <c r="A105">
        <v>2017</v>
      </c>
      <c r="B105" t="s">
        <v>245</v>
      </c>
      <c r="C105" t="s">
        <v>246</v>
      </c>
      <c r="D105" s="1">
        <v>43053</v>
      </c>
      <c r="E105" t="s">
        <v>179</v>
      </c>
      <c r="F105">
        <v>17250000</v>
      </c>
      <c r="G105">
        <v>22616488</v>
      </c>
      <c r="H105">
        <v>0.31110075399999998</v>
      </c>
      <c r="I105" t="s">
        <v>26</v>
      </c>
      <c r="J105">
        <v>4</v>
      </c>
      <c r="K105" t="s">
        <v>19</v>
      </c>
      <c r="L105">
        <v>4</v>
      </c>
      <c r="M105" t="s">
        <v>28</v>
      </c>
      <c r="N105" t="s">
        <v>193</v>
      </c>
      <c r="O105" t="s">
        <v>22</v>
      </c>
      <c r="P105">
        <v>26253000</v>
      </c>
    </row>
    <row r="106" spans="1:16" x14ac:dyDescent="0.2">
      <c r="A106">
        <v>2017</v>
      </c>
      <c r="B106" t="s">
        <v>247</v>
      </c>
      <c r="C106" t="s">
        <v>248</v>
      </c>
      <c r="D106" s="1">
        <v>43053</v>
      </c>
      <c r="E106" t="s">
        <v>206</v>
      </c>
      <c r="F106">
        <v>820000</v>
      </c>
      <c r="G106">
        <v>861500</v>
      </c>
      <c r="H106">
        <v>5.0609755999999999E-2</v>
      </c>
      <c r="I106" t="s">
        <v>18</v>
      </c>
      <c r="J106">
        <v>4</v>
      </c>
      <c r="K106" t="s">
        <v>27</v>
      </c>
      <c r="L106">
        <v>4</v>
      </c>
      <c r="M106" t="s">
        <v>20</v>
      </c>
      <c r="N106" t="s">
        <v>226</v>
      </c>
      <c r="O106" t="s">
        <v>29</v>
      </c>
      <c r="P106">
        <v>877300</v>
      </c>
    </row>
    <row r="107" spans="1:16" x14ac:dyDescent="0.2">
      <c r="A107">
        <v>2017</v>
      </c>
      <c r="B107" t="s">
        <v>249</v>
      </c>
      <c r="C107" t="s">
        <v>250</v>
      </c>
      <c r="D107" s="1">
        <v>43048</v>
      </c>
      <c r="E107" t="s">
        <v>17</v>
      </c>
      <c r="F107">
        <v>4860000</v>
      </c>
      <c r="G107">
        <v>3418000</v>
      </c>
      <c r="H107">
        <v>-0.29670781899999998</v>
      </c>
      <c r="I107" t="s">
        <v>18</v>
      </c>
      <c r="J107">
        <v>8</v>
      </c>
      <c r="K107" t="s">
        <v>27</v>
      </c>
      <c r="L107">
        <v>4</v>
      </c>
      <c r="M107" t="s">
        <v>38</v>
      </c>
      <c r="N107" t="s">
        <v>196</v>
      </c>
      <c r="O107" t="s">
        <v>22</v>
      </c>
      <c r="P107">
        <v>3675999</v>
      </c>
    </row>
    <row r="108" spans="1:16" x14ac:dyDescent="0.2">
      <c r="A108">
        <v>2017</v>
      </c>
      <c r="B108" t="s">
        <v>251</v>
      </c>
      <c r="C108" t="s">
        <v>252</v>
      </c>
      <c r="D108" s="1">
        <v>43047</v>
      </c>
      <c r="E108" t="s">
        <v>50</v>
      </c>
      <c r="F108">
        <v>26900000</v>
      </c>
      <c r="G108">
        <v>26600000</v>
      </c>
      <c r="H108">
        <v>-1.1152416E-2</v>
      </c>
      <c r="I108" t="s">
        <v>18</v>
      </c>
      <c r="J108">
        <v>3</v>
      </c>
      <c r="K108" t="s">
        <v>27</v>
      </c>
      <c r="L108">
        <v>4</v>
      </c>
      <c r="M108" t="s">
        <v>20</v>
      </c>
      <c r="N108" t="s">
        <v>196</v>
      </c>
      <c r="O108" t="s">
        <v>32</v>
      </c>
      <c r="P108">
        <v>29473711</v>
      </c>
    </row>
    <row r="109" spans="1:16" x14ac:dyDescent="0.2">
      <c r="A109">
        <v>2017</v>
      </c>
      <c r="B109" t="s">
        <v>253</v>
      </c>
      <c r="C109" t="s">
        <v>254</v>
      </c>
      <c r="D109" s="1">
        <v>43047</v>
      </c>
      <c r="E109" t="s">
        <v>17</v>
      </c>
      <c r="F109">
        <v>1650000</v>
      </c>
      <c r="G109">
        <v>2278990</v>
      </c>
      <c r="H109">
        <v>0.38120606099999998</v>
      </c>
      <c r="I109" t="s">
        <v>26</v>
      </c>
      <c r="J109">
        <v>5</v>
      </c>
      <c r="K109" t="s">
        <v>35</v>
      </c>
      <c r="L109">
        <v>4</v>
      </c>
      <c r="M109" t="s">
        <v>28</v>
      </c>
      <c r="N109" t="s">
        <v>221</v>
      </c>
      <c r="O109" t="s">
        <v>29</v>
      </c>
      <c r="P109">
        <v>2656000</v>
      </c>
    </row>
    <row r="110" spans="1:16" x14ac:dyDescent="0.2">
      <c r="A110">
        <v>2017</v>
      </c>
      <c r="B110" t="s">
        <v>255</v>
      </c>
      <c r="C110" t="s">
        <v>256</v>
      </c>
      <c r="D110" s="1">
        <v>43034</v>
      </c>
      <c r="E110" t="s">
        <v>179</v>
      </c>
      <c r="F110">
        <v>2194000</v>
      </c>
      <c r="G110">
        <v>1361078</v>
      </c>
      <c r="H110">
        <v>-0.37963628100000002</v>
      </c>
      <c r="I110" t="s">
        <v>26</v>
      </c>
      <c r="J110">
        <v>6</v>
      </c>
      <c r="K110" t="s">
        <v>27</v>
      </c>
      <c r="L110">
        <v>4</v>
      </c>
      <c r="M110" t="s">
        <v>47</v>
      </c>
      <c r="N110" t="s">
        <v>196</v>
      </c>
      <c r="O110" t="s">
        <v>22</v>
      </c>
      <c r="P110">
        <v>1488028</v>
      </c>
    </row>
    <row r="111" spans="1:16" x14ac:dyDescent="0.2">
      <c r="A111">
        <v>2017</v>
      </c>
      <c r="B111" t="s">
        <v>257</v>
      </c>
      <c r="C111" t="s">
        <v>258</v>
      </c>
      <c r="D111" s="1">
        <v>43025</v>
      </c>
      <c r="E111" t="s">
        <v>17</v>
      </c>
      <c r="F111">
        <v>2800000</v>
      </c>
      <c r="G111">
        <v>2847000</v>
      </c>
      <c r="H111">
        <v>1.6785714E-2</v>
      </c>
      <c r="I111" t="s">
        <v>18</v>
      </c>
      <c r="J111">
        <v>9</v>
      </c>
      <c r="K111" t="s">
        <v>19</v>
      </c>
      <c r="L111">
        <v>4</v>
      </c>
      <c r="M111" t="s">
        <v>20</v>
      </c>
      <c r="N111" t="s">
        <v>226</v>
      </c>
      <c r="O111" t="s">
        <v>22</v>
      </c>
      <c r="P111">
        <v>3047960</v>
      </c>
    </row>
    <row r="112" spans="1:16" x14ac:dyDescent="0.2">
      <c r="A112">
        <v>2017</v>
      </c>
      <c r="B112" t="s">
        <v>259</v>
      </c>
      <c r="C112" t="s">
        <v>260</v>
      </c>
      <c r="D112" s="1">
        <v>43025</v>
      </c>
      <c r="E112" t="s">
        <v>17</v>
      </c>
      <c r="F112">
        <v>3000000</v>
      </c>
      <c r="G112">
        <v>2812500</v>
      </c>
      <c r="H112">
        <v>-6.25E-2</v>
      </c>
      <c r="I112" t="s">
        <v>18</v>
      </c>
      <c r="J112">
        <v>2</v>
      </c>
      <c r="K112" t="s">
        <v>27</v>
      </c>
      <c r="L112">
        <v>4</v>
      </c>
      <c r="M112" t="s">
        <v>20</v>
      </c>
      <c r="N112" t="s">
        <v>193</v>
      </c>
      <c r="O112" t="s">
        <v>22</v>
      </c>
      <c r="P112">
        <v>4151000</v>
      </c>
    </row>
    <row r="113" spans="1:16" x14ac:dyDescent="0.2">
      <c r="A113">
        <v>2017</v>
      </c>
      <c r="B113" t="s">
        <v>261</v>
      </c>
      <c r="C113" t="s">
        <v>262</v>
      </c>
      <c r="D113" s="1">
        <v>43013</v>
      </c>
      <c r="E113" t="s">
        <v>17</v>
      </c>
      <c r="F113">
        <v>970000</v>
      </c>
      <c r="G113">
        <v>1285000</v>
      </c>
      <c r="H113">
        <v>0.324742268</v>
      </c>
      <c r="I113" t="s">
        <v>26</v>
      </c>
      <c r="J113">
        <v>6</v>
      </c>
      <c r="K113" t="s">
        <v>27</v>
      </c>
      <c r="L113">
        <v>4</v>
      </c>
      <c r="M113" t="s">
        <v>20</v>
      </c>
      <c r="N113" t="s">
        <v>203</v>
      </c>
      <c r="O113" t="s">
        <v>29</v>
      </c>
      <c r="P113">
        <v>1541500</v>
      </c>
    </row>
    <row r="114" spans="1:16" x14ac:dyDescent="0.2">
      <c r="A114">
        <v>2017</v>
      </c>
      <c r="B114" t="s">
        <v>263</v>
      </c>
      <c r="C114" t="s">
        <v>264</v>
      </c>
      <c r="D114" s="1">
        <v>43006</v>
      </c>
      <c r="E114" t="s">
        <v>206</v>
      </c>
      <c r="F114">
        <v>609000</v>
      </c>
      <c r="G114">
        <v>579300</v>
      </c>
      <c r="H114">
        <v>-4.8768473E-2</v>
      </c>
      <c r="I114" t="s">
        <v>18</v>
      </c>
      <c r="J114">
        <v>4</v>
      </c>
      <c r="K114" t="s">
        <v>35</v>
      </c>
      <c r="L114">
        <v>3</v>
      </c>
      <c r="M114" t="s">
        <v>28</v>
      </c>
      <c r="N114" t="s">
        <v>226</v>
      </c>
      <c r="O114" t="s">
        <v>22</v>
      </c>
      <c r="P114">
        <v>1699000</v>
      </c>
    </row>
    <row r="115" spans="1:16" x14ac:dyDescent="0.2">
      <c r="A115">
        <v>2017</v>
      </c>
      <c r="B115" t="s">
        <v>265</v>
      </c>
      <c r="C115" t="s">
        <v>266</v>
      </c>
      <c r="D115" s="1">
        <v>43005</v>
      </c>
      <c r="E115" t="s">
        <v>17</v>
      </c>
      <c r="F115">
        <v>1250000</v>
      </c>
      <c r="G115">
        <v>1068000</v>
      </c>
      <c r="H115">
        <v>-0.14560000000000001</v>
      </c>
      <c r="I115" t="s">
        <v>18</v>
      </c>
      <c r="J115">
        <v>6</v>
      </c>
      <c r="K115" t="s">
        <v>35</v>
      </c>
      <c r="L115">
        <v>3</v>
      </c>
      <c r="M115" t="s">
        <v>28</v>
      </c>
      <c r="N115" t="s">
        <v>203</v>
      </c>
      <c r="O115" t="s">
        <v>22</v>
      </c>
      <c r="P115">
        <v>2672000</v>
      </c>
    </row>
    <row r="116" spans="1:16" x14ac:dyDescent="0.2">
      <c r="A116">
        <v>2017</v>
      </c>
      <c r="B116" t="s">
        <v>267</v>
      </c>
      <c r="C116" t="s">
        <v>268</v>
      </c>
      <c r="D116" s="1">
        <v>43004</v>
      </c>
      <c r="E116" t="s">
        <v>50</v>
      </c>
      <c r="F116">
        <v>189900000</v>
      </c>
      <c r="G116">
        <v>154487000</v>
      </c>
      <c r="H116">
        <v>-0.18648235899999999</v>
      </c>
      <c r="I116" t="s">
        <v>18</v>
      </c>
      <c r="J116">
        <v>5</v>
      </c>
      <c r="K116" t="s">
        <v>19</v>
      </c>
      <c r="L116">
        <v>3</v>
      </c>
      <c r="M116" t="s">
        <v>28</v>
      </c>
      <c r="N116" t="s">
        <v>193</v>
      </c>
      <c r="O116" t="s">
        <v>22</v>
      </c>
      <c r="P116">
        <v>175788235</v>
      </c>
    </row>
    <row r="117" spans="1:16" x14ac:dyDescent="0.2">
      <c r="A117">
        <v>2017</v>
      </c>
      <c r="B117" t="s">
        <v>269</v>
      </c>
      <c r="C117" t="s">
        <v>270</v>
      </c>
      <c r="D117" s="1">
        <v>42999</v>
      </c>
      <c r="E117" t="s">
        <v>17</v>
      </c>
      <c r="F117">
        <v>1250000</v>
      </c>
      <c r="G117">
        <v>876947</v>
      </c>
      <c r="H117">
        <v>-0.2984424</v>
      </c>
      <c r="I117" t="s">
        <v>18</v>
      </c>
      <c r="J117">
        <v>13</v>
      </c>
      <c r="K117" t="s">
        <v>19</v>
      </c>
      <c r="L117">
        <v>3</v>
      </c>
      <c r="M117" t="s">
        <v>38</v>
      </c>
      <c r="N117" t="s">
        <v>193</v>
      </c>
      <c r="O117" t="s">
        <v>22</v>
      </c>
      <c r="P117">
        <v>1053180</v>
      </c>
    </row>
    <row r="118" spans="1:16" x14ac:dyDescent="0.2">
      <c r="A118">
        <v>2017</v>
      </c>
      <c r="B118" t="s">
        <v>271</v>
      </c>
      <c r="C118" t="s">
        <v>272</v>
      </c>
      <c r="D118" s="1">
        <v>42997</v>
      </c>
      <c r="E118" t="s">
        <v>17</v>
      </c>
      <c r="F118">
        <v>1326000</v>
      </c>
      <c r="G118">
        <v>1976491</v>
      </c>
      <c r="H118">
        <v>0.490566365</v>
      </c>
      <c r="I118" t="s">
        <v>26</v>
      </c>
      <c r="J118">
        <v>4</v>
      </c>
      <c r="K118" t="s">
        <v>27</v>
      </c>
      <c r="L118">
        <v>3</v>
      </c>
      <c r="M118" t="s">
        <v>28</v>
      </c>
      <c r="N118" t="s">
        <v>221</v>
      </c>
      <c r="O118" t="s">
        <v>22</v>
      </c>
      <c r="P118">
        <v>4197700</v>
      </c>
    </row>
    <row r="119" spans="1:16" x14ac:dyDescent="0.2">
      <c r="A119">
        <v>2017</v>
      </c>
      <c r="B119" t="s">
        <v>273</v>
      </c>
      <c r="C119" t="s">
        <v>274</v>
      </c>
      <c r="D119" s="1">
        <v>42964</v>
      </c>
      <c r="E119" t="s">
        <v>50</v>
      </c>
      <c r="F119">
        <v>8500000</v>
      </c>
      <c r="G119">
        <v>5682000</v>
      </c>
      <c r="H119">
        <v>-0.33152941200000002</v>
      </c>
      <c r="I119" t="s">
        <v>26</v>
      </c>
      <c r="J119">
        <v>3</v>
      </c>
      <c r="K119" t="s">
        <v>27</v>
      </c>
      <c r="L119">
        <v>3</v>
      </c>
      <c r="M119" t="s">
        <v>20</v>
      </c>
      <c r="N119" t="s">
        <v>196</v>
      </c>
      <c r="O119" t="s">
        <v>32</v>
      </c>
      <c r="P119">
        <v>5778887</v>
      </c>
    </row>
    <row r="120" spans="1:16" x14ac:dyDescent="0.2">
      <c r="A120">
        <v>2017</v>
      </c>
      <c r="B120" t="s">
        <v>275</v>
      </c>
      <c r="C120" t="s">
        <v>276</v>
      </c>
      <c r="D120" s="1">
        <v>42951</v>
      </c>
      <c r="E120" t="s">
        <v>17</v>
      </c>
      <c r="F120">
        <v>6040000</v>
      </c>
      <c r="G120">
        <v>4845475</v>
      </c>
      <c r="H120">
        <v>-0.19776904000000001</v>
      </c>
      <c r="I120" t="s">
        <v>18</v>
      </c>
      <c r="J120">
        <v>8</v>
      </c>
      <c r="K120" t="s">
        <v>19</v>
      </c>
      <c r="L120">
        <v>3</v>
      </c>
      <c r="M120" t="s">
        <v>20</v>
      </c>
      <c r="N120" t="s">
        <v>193</v>
      </c>
      <c r="O120" t="s">
        <v>22</v>
      </c>
      <c r="P120">
        <v>5177075</v>
      </c>
    </row>
    <row r="121" spans="1:16" x14ac:dyDescent="0.2">
      <c r="A121">
        <v>2017</v>
      </c>
      <c r="B121" t="s">
        <v>277</v>
      </c>
      <c r="C121" t="s">
        <v>278</v>
      </c>
      <c r="D121" s="1">
        <v>42950</v>
      </c>
      <c r="E121" t="s">
        <v>50</v>
      </c>
      <c r="F121">
        <v>13720000</v>
      </c>
      <c r="G121">
        <v>11539200</v>
      </c>
      <c r="H121">
        <v>-0.158950437</v>
      </c>
      <c r="I121" t="s">
        <v>18</v>
      </c>
      <c r="J121">
        <v>4</v>
      </c>
      <c r="K121" t="s">
        <v>27</v>
      </c>
      <c r="L121">
        <v>3</v>
      </c>
      <c r="M121" t="s">
        <v>38</v>
      </c>
      <c r="N121" t="s">
        <v>221</v>
      </c>
      <c r="O121" t="s">
        <v>22</v>
      </c>
      <c r="P121">
        <v>14401250</v>
      </c>
    </row>
    <row r="122" spans="1:16" x14ac:dyDescent="0.2">
      <c r="A122">
        <v>2017</v>
      </c>
      <c r="B122" t="s">
        <v>279</v>
      </c>
      <c r="C122" t="s">
        <v>280</v>
      </c>
      <c r="D122" s="1">
        <v>42949</v>
      </c>
      <c r="E122" t="s">
        <v>17</v>
      </c>
      <c r="F122">
        <v>1650000</v>
      </c>
      <c r="G122">
        <v>1320718</v>
      </c>
      <c r="H122">
        <v>-0.19956484799999999</v>
      </c>
      <c r="I122" t="s">
        <v>18</v>
      </c>
      <c r="J122">
        <v>4</v>
      </c>
      <c r="K122" t="s">
        <v>19</v>
      </c>
      <c r="L122">
        <v>3</v>
      </c>
      <c r="M122" t="s">
        <v>20</v>
      </c>
      <c r="N122" t="s">
        <v>196</v>
      </c>
      <c r="O122" t="s">
        <v>32</v>
      </c>
      <c r="P122">
        <v>1454175</v>
      </c>
    </row>
    <row r="123" spans="1:16" x14ac:dyDescent="0.2">
      <c r="A123">
        <v>2017</v>
      </c>
      <c r="B123" t="s">
        <v>281</v>
      </c>
      <c r="C123" t="s">
        <v>282</v>
      </c>
      <c r="D123" s="1">
        <v>42948</v>
      </c>
      <c r="E123" t="s">
        <v>17</v>
      </c>
      <c r="F123">
        <v>1330000</v>
      </c>
      <c r="G123">
        <v>936000</v>
      </c>
      <c r="H123">
        <v>-0.29624060200000002</v>
      </c>
      <c r="I123" t="s">
        <v>18</v>
      </c>
      <c r="J123">
        <v>6</v>
      </c>
      <c r="K123" t="s">
        <v>19</v>
      </c>
      <c r="L123">
        <v>3</v>
      </c>
      <c r="M123" t="s">
        <v>20</v>
      </c>
      <c r="N123" t="s">
        <v>190</v>
      </c>
      <c r="O123" t="s">
        <v>22</v>
      </c>
      <c r="P123">
        <v>1097450</v>
      </c>
    </row>
    <row r="124" spans="1:16" x14ac:dyDescent="0.2">
      <c r="A124">
        <v>2017</v>
      </c>
      <c r="B124" t="s">
        <v>283</v>
      </c>
      <c r="C124" t="s">
        <v>284</v>
      </c>
      <c r="D124" s="1">
        <v>42942</v>
      </c>
      <c r="E124" t="s">
        <v>17</v>
      </c>
      <c r="F124">
        <v>700000</v>
      </c>
      <c r="G124">
        <v>614770</v>
      </c>
      <c r="H124">
        <v>-0.121757143</v>
      </c>
      <c r="I124" t="s">
        <v>18</v>
      </c>
      <c r="J124">
        <v>2</v>
      </c>
      <c r="K124" t="s">
        <v>19</v>
      </c>
      <c r="L124">
        <v>3</v>
      </c>
      <c r="M124" t="s">
        <v>28</v>
      </c>
      <c r="N124" t="s">
        <v>203</v>
      </c>
      <c r="O124" t="s">
        <v>29</v>
      </c>
      <c r="P124">
        <v>838700</v>
      </c>
    </row>
    <row r="125" spans="1:16" x14ac:dyDescent="0.2">
      <c r="A125">
        <v>2017</v>
      </c>
      <c r="B125" t="s">
        <v>285</v>
      </c>
      <c r="C125" t="s">
        <v>240</v>
      </c>
      <c r="D125" s="1">
        <v>42941</v>
      </c>
      <c r="E125" t="s">
        <v>17</v>
      </c>
      <c r="F125">
        <v>7200000</v>
      </c>
      <c r="G125">
        <v>1936000</v>
      </c>
      <c r="H125">
        <v>-0.73111111100000004</v>
      </c>
      <c r="I125" t="s">
        <v>26</v>
      </c>
      <c r="J125">
        <v>4</v>
      </c>
      <c r="K125" t="s">
        <v>19</v>
      </c>
      <c r="L125">
        <v>3</v>
      </c>
      <c r="M125" t="s">
        <v>20</v>
      </c>
      <c r="N125" t="s">
        <v>226</v>
      </c>
      <c r="O125" t="s">
        <v>22</v>
      </c>
      <c r="P125">
        <v>4483190</v>
      </c>
    </row>
    <row r="126" spans="1:16" x14ac:dyDescent="0.2">
      <c r="A126">
        <v>2017</v>
      </c>
      <c r="B126" t="s">
        <v>286</v>
      </c>
      <c r="C126" t="s">
        <v>287</v>
      </c>
      <c r="D126" s="1">
        <v>42913</v>
      </c>
      <c r="E126" t="s">
        <v>50</v>
      </c>
      <c r="F126">
        <v>1480000</v>
      </c>
      <c r="G126">
        <v>1483000</v>
      </c>
      <c r="H126">
        <v>2.0270269999999998E-3</v>
      </c>
      <c r="I126" t="s">
        <v>18</v>
      </c>
      <c r="J126">
        <v>7</v>
      </c>
      <c r="K126" t="s">
        <v>27</v>
      </c>
      <c r="L126">
        <v>2</v>
      </c>
      <c r="M126" t="s">
        <v>47</v>
      </c>
      <c r="N126" t="s">
        <v>221</v>
      </c>
      <c r="O126" t="s">
        <v>22</v>
      </c>
      <c r="P126">
        <v>1764407</v>
      </c>
    </row>
    <row r="127" spans="1:16" x14ac:dyDescent="0.2">
      <c r="A127">
        <v>2017</v>
      </c>
      <c r="B127" t="s">
        <v>288</v>
      </c>
      <c r="C127" t="s">
        <v>289</v>
      </c>
      <c r="D127" s="1">
        <v>42901</v>
      </c>
      <c r="E127" t="s">
        <v>206</v>
      </c>
      <c r="F127">
        <v>850000</v>
      </c>
      <c r="G127">
        <v>887000</v>
      </c>
      <c r="H127">
        <v>4.3529412000000003E-2</v>
      </c>
      <c r="I127" t="s">
        <v>18</v>
      </c>
      <c r="J127">
        <v>3</v>
      </c>
      <c r="K127" t="s">
        <v>27</v>
      </c>
      <c r="L127">
        <v>2</v>
      </c>
      <c r="M127" t="s">
        <v>20</v>
      </c>
      <c r="N127" t="s">
        <v>203</v>
      </c>
      <c r="O127" t="s">
        <v>29</v>
      </c>
      <c r="P127">
        <v>992000</v>
      </c>
    </row>
    <row r="128" spans="1:16" x14ac:dyDescent="0.2">
      <c r="A128">
        <v>2017</v>
      </c>
      <c r="B128" t="s">
        <v>290</v>
      </c>
      <c r="C128" t="s">
        <v>291</v>
      </c>
      <c r="D128" s="1">
        <v>42900</v>
      </c>
      <c r="E128" t="s">
        <v>179</v>
      </c>
      <c r="F128">
        <v>2900000</v>
      </c>
      <c r="G128">
        <v>1157000</v>
      </c>
      <c r="H128">
        <v>-0.60103448299999995</v>
      </c>
      <c r="I128" t="s">
        <v>26</v>
      </c>
      <c r="J128">
        <v>5</v>
      </c>
      <c r="K128" t="s">
        <v>27</v>
      </c>
      <c r="L128">
        <v>2</v>
      </c>
      <c r="M128" t="s">
        <v>20</v>
      </c>
      <c r="N128" t="s">
        <v>226</v>
      </c>
      <c r="O128" t="s">
        <v>29</v>
      </c>
      <c r="P128">
        <v>1179765</v>
      </c>
    </row>
    <row r="129" spans="1:16" x14ac:dyDescent="0.2">
      <c r="A129">
        <v>2017</v>
      </c>
      <c r="B129" t="s">
        <v>292</v>
      </c>
      <c r="C129" t="s">
        <v>293</v>
      </c>
      <c r="D129" s="1">
        <v>42894</v>
      </c>
      <c r="E129" t="s">
        <v>179</v>
      </c>
      <c r="F129">
        <v>6445000</v>
      </c>
      <c r="G129">
        <v>7166666</v>
      </c>
      <c r="H129">
        <v>0.111973002</v>
      </c>
      <c r="I129" t="s">
        <v>26</v>
      </c>
      <c r="J129">
        <v>11</v>
      </c>
      <c r="K129" t="s">
        <v>19</v>
      </c>
      <c r="L129">
        <v>2</v>
      </c>
      <c r="M129" t="s">
        <v>20</v>
      </c>
      <c r="N129" t="s">
        <v>226</v>
      </c>
      <c r="O129" t="s">
        <v>29</v>
      </c>
      <c r="P129">
        <v>7536916</v>
      </c>
    </row>
    <row r="130" spans="1:16" x14ac:dyDescent="0.2">
      <c r="A130">
        <v>2017</v>
      </c>
      <c r="B130" t="s">
        <v>294</v>
      </c>
      <c r="C130" t="s">
        <v>295</v>
      </c>
      <c r="D130" s="1">
        <v>42893</v>
      </c>
      <c r="E130" t="s">
        <v>206</v>
      </c>
      <c r="F130">
        <v>650000</v>
      </c>
      <c r="G130">
        <v>865508</v>
      </c>
      <c r="H130">
        <v>0.33155076900000002</v>
      </c>
      <c r="I130" t="s">
        <v>26</v>
      </c>
      <c r="J130">
        <v>3</v>
      </c>
      <c r="K130" t="s">
        <v>27</v>
      </c>
      <c r="L130">
        <v>2</v>
      </c>
      <c r="M130" t="s">
        <v>20</v>
      </c>
      <c r="N130" t="s">
        <v>203</v>
      </c>
      <c r="O130" t="s">
        <v>29</v>
      </c>
      <c r="P130">
        <v>895220</v>
      </c>
    </row>
    <row r="131" spans="1:16" x14ac:dyDescent="0.2">
      <c r="A131">
        <v>2017</v>
      </c>
      <c r="B131" t="s">
        <v>296</v>
      </c>
      <c r="C131" t="s">
        <v>297</v>
      </c>
      <c r="D131" s="1">
        <v>42893</v>
      </c>
      <c r="E131" t="s">
        <v>206</v>
      </c>
      <c r="F131">
        <v>1070000</v>
      </c>
      <c r="G131">
        <v>758000</v>
      </c>
      <c r="H131">
        <v>-0.29158878500000002</v>
      </c>
      <c r="I131" t="s">
        <v>26</v>
      </c>
      <c r="J131">
        <v>5</v>
      </c>
      <c r="K131" t="s">
        <v>27</v>
      </c>
      <c r="L131">
        <v>2</v>
      </c>
      <c r="M131" t="s">
        <v>20</v>
      </c>
      <c r="N131" t="s">
        <v>193</v>
      </c>
      <c r="O131" t="s">
        <v>22</v>
      </c>
      <c r="P131">
        <v>789000</v>
      </c>
    </row>
    <row r="132" spans="1:16" x14ac:dyDescent="0.2">
      <c r="A132">
        <v>2017</v>
      </c>
      <c r="B132" t="s">
        <v>298</v>
      </c>
      <c r="C132" t="s">
        <v>299</v>
      </c>
      <c r="D132" s="1">
        <v>42892</v>
      </c>
      <c r="E132" t="s">
        <v>17</v>
      </c>
      <c r="F132">
        <v>771000</v>
      </c>
      <c r="G132">
        <v>946600</v>
      </c>
      <c r="H132">
        <v>0.22775616100000001</v>
      </c>
      <c r="I132" t="s">
        <v>26</v>
      </c>
      <c r="J132">
        <v>2</v>
      </c>
      <c r="K132" t="s">
        <v>27</v>
      </c>
      <c r="L132">
        <v>2</v>
      </c>
      <c r="M132" t="s">
        <v>28</v>
      </c>
      <c r="N132" t="s">
        <v>190</v>
      </c>
      <c r="O132" t="s">
        <v>29</v>
      </c>
      <c r="P132">
        <v>1151712</v>
      </c>
    </row>
    <row r="133" spans="1:16" x14ac:dyDescent="0.2">
      <c r="A133">
        <v>2017</v>
      </c>
      <c r="B133" t="s">
        <v>300</v>
      </c>
      <c r="C133" t="s">
        <v>301</v>
      </c>
      <c r="D133" s="1">
        <v>42886</v>
      </c>
      <c r="E133" t="s">
        <v>17</v>
      </c>
      <c r="F133">
        <v>1140000</v>
      </c>
      <c r="G133">
        <v>904780</v>
      </c>
      <c r="H133">
        <v>-0.20633333300000001</v>
      </c>
      <c r="I133" t="s">
        <v>18</v>
      </c>
      <c r="J133">
        <v>9</v>
      </c>
      <c r="K133" t="s">
        <v>27</v>
      </c>
      <c r="L133">
        <v>2</v>
      </c>
      <c r="M133" t="s">
        <v>20</v>
      </c>
      <c r="N133" t="s">
        <v>193</v>
      </c>
      <c r="O133" t="s">
        <v>22</v>
      </c>
      <c r="P133">
        <v>942757</v>
      </c>
    </row>
    <row r="134" spans="1:16" x14ac:dyDescent="0.2">
      <c r="A134">
        <v>2017</v>
      </c>
      <c r="B134" t="s">
        <v>302</v>
      </c>
      <c r="C134" t="s">
        <v>303</v>
      </c>
      <c r="D134" s="1">
        <v>42880</v>
      </c>
      <c r="E134" t="s">
        <v>17</v>
      </c>
      <c r="F134">
        <v>2850000</v>
      </c>
      <c r="G134">
        <v>1808548</v>
      </c>
      <c r="H134">
        <v>-0.36542175399999999</v>
      </c>
      <c r="I134" t="s">
        <v>26</v>
      </c>
      <c r="J134">
        <v>11</v>
      </c>
      <c r="K134" t="s">
        <v>19</v>
      </c>
      <c r="L134">
        <v>2</v>
      </c>
      <c r="M134" t="s">
        <v>20</v>
      </c>
      <c r="N134" t="s">
        <v>196</v>
      </c>
      <c r="O134" t="s">
        <v>22</v>
      </c>
      <c r="P134">
        <v>1922775</v>
      </c>
    </row>
    <row r="135" spans="1:16" x14ac:dyDescent="0.2">
      <c r="A135">
        <v>2017</v>
      </c>
      <c r="B135" t="s">
        <v>304</v>
      </c>
      <c r="C135" t="s">
        <v>305</v>
      </c>
      <c r="D135" s="1">
        <v>42873</v>
      </c>
      <c r="E135" t="s">
        <v>179</v>
      </c>
      <c r="F135">
        <v>29400000</v>
      </c>
      <c r="G135">
        <v>40981000</v>
      </c>
      <c r="H135">
        <v>0.39391156500000002</v>
      </c>
      <c r="I135" t="s">
        <v>26</v>
      </c>
      <c r="J135">
        <v>2</v>
      </c>
      <c r="K135" t="s">
        <v>27</v>
      </c>
      <c r="L135">
        <v>2</v>
      </c>
      <c r="M135" t="s">
        <v>47</v>
      </c>
      <c r="N135" t="s">
        <v>203</v>
      </c>
      <c r="O135" t="s">
        <v>29</v>
      </c>
      <c r="P135">
        <v>45417000</v>
      </c>
    </row>
    <row r="136" spans="1:16" x14ac:dyDescent="0.2">
      <c r="A136">
        <v>2017</v>
      </c>
      <c r="B136" t="s">
        <v>306</v>
      </c>
      <c r="C136" t="s">
        <v>307</v>
      </c>
      <c r="D136" s="1">
        <v>42872</v>
      </c>
      <c r="E136" t="s">
        <v>17</v>
      </c>
      <c r="F136">
        <v>5000000</v>
      </c>
      <c r="G136">
        <v>5210665</v>
      </c>
      <c r="H136">
        <v>4.2132999999999997E-2</v>
      </c>
      <c r="I136" t="s">
        <v>18</v>
      </c>
      <c r="J136">
        <v>9</v>
      </c>
      <c r="K136" t="s">
        <v>35</v>
      </c>
      <c r="L136">
        <v>2</v>
      </c>
      <c r="M136" t="s">
        <v>38</v>
      </c>
      <c r="N136" t="s">
        <v>193</v>
      </c>
      <c r="O136" t="s">
        <v>22</v>
      </c>
      <c r="P136">
        <v>6078068</v>
      </c>
    </row>
    <row r="137" spans="1:16" x14ac:dyDescent="0.2">
      <c r="A137">
        <v>2017</v>
      </c>
      <c r="B137" t="s">
        <v>308</v>
      </c>
      <c r="C137" t="s">
        <v>309</v>
      </c>
      <c r="D137" s="1">
        <v>42871</v>
      </c>
      <c r="E137" t="s">
        <v>17</v>
      </c>
      <c r="F137">
        <v>9000000</v>
      </c>
      <c r="G137">
        <v>10805265</v>
      </c>
      <c r="H137">
        <v>0.20058500000000001</v>
      </c>
      <c r="I137" t="s">
        <v>26</v>
      </c>
      <c r="J137">
        <v>2</v>
      </c>
      <c r="K137" t="s">
        <v>27</v>
      </c>
      <c r="L137">
        <v>2</v>
      </c>
      <c r="M137" t="s">
        <v>38</v>
      </c>
      <c r="N137" t="s">
        <v>193</v>
      </c>
      <c r="O137" t="s">
        <v>22</v>
      </c>
      <c r="P137">
        <v>15298075</v>
      </c>
    </row>
    <row r="138" spans="1:16" x14ac:dyDescent="0.2">
      <c r="A138">
        <v>2017</v>
      </c>
      <c r="B138" t="s">
        <v>310</v>
      </c>
      <c r="C138" t="s">
        <v>311</v>
      </c>
      <c r="D138" s="1">
        <v>42851</v>
      </c>
      <c r="E138" t="s">
        <v>50</v>
      </c>
      <c r="F138">
        <v>3589000</v>
      </c>
      <c r="G138">
        <v>3875045</v>
      </c>
      <c r="H138">
        <v>7.9700473999999993E-2</v>
      </c>
      <c r="I138" t="s">
        <v>18</v>
      </c>
      <c r="J138">
        <v>3</v>
      </c>
      <c r="K138" t="s">
        <v>19</v>
      </c>
      <c r="L138">
        <v>2</v>
      </c>
      <c r="M138" t="s">
        <v>28</v>
      </c>
      <c r="N138" t="s">
        <v>193</v>
      </c>
      <c r="O138" t="s">
        <v>22</v>
      </c>
      <c r="P138">
        <v>4090800</v>
      </c>
    </row>
    <row r="139" spans="1:16" x14ac:dyDescent="0.2">
      <c r="A139">
        <v>2017</v>
      </c>
      <c r="B139" t="s">
        <v>312</v>
      </c>
      <c r="C139" t="s">
        <v>313</v>
      </c>
      <c r="D139" s="1">
        <v>42846</v>
      </c>
      <c r="E139" t="s">
        <v>17</v>
      </c>
      <c r="F139">
        <v>2060000</v>
      </c>
      <c r="G139">
        <v>2614625</v>
      </c>
      <c r="H139">
        <v>0.26923543700000002</v>
      </c>
      <c r="I139" t="s">
        <v>26</v>
      </c>
      <c r="J139">
        <v>5</v>
      </c>
      <c r="K139" t="s">
        <v>35</v>
      </c>
      <c r="L139">
        <v>2</v>
      </c>
      <c r="M139" t="s">
        <v>28</v>
      </c>
      <c r="N139" t="s">
        <v>193</v>
      </c>
      <c r="O139" t="s">
        <v>32</v>
      </c>
      <c r="P139">
        <v>2847400</v>
      </c>
    </row>
    <row r="140" spans="1:16" x14ac:dyDescent="0.2">
      <c r="A140">
        <v>2017</v>
      </c>
      <c r="B140" t="s">
        <v>314</v>
      </c>
      <c r="C140" t="s">
        <v>315</v>
      </c>
      <c r="D140" s="1">
        <v>42845</v>
      </c>
      <c r="E140" t="s">
        <v>206</v>
      </c>
      <c r="F140">
        <v>2625000</v>
      </c>
      <c r="G140">
        <v>2472675</v>
      </c>
      <c r="H140">
        <v>-5.8028571000000001E-2</v>
      </c>
      <c r="I140" t="s">
        <v>18</v>
      </c>
      <c r="J140">
        <v>6</v>
      </c>
      <c r="K140" t="s">
        <v>27</v>
      </c>
      <c r="L140">
        <v>2</v>
      </c>
      <c r="M140" t="s">
        <v>38</v>
      </c>
      <c r="N140" t="s">
        <v>196</v>
      </c>
      <c r="O140" t="s">
        <v>32</v>
      </c>
      <c r="P140">
        <v>2533850</v>
      </c>
    </row>
    <row r="141" spans="1:16" x14ac:dyDescent="0.2">
      <c r="A141">
        <v>2017</v>
      </c>
      <c r="B141" t="s">
        <v>316</v>
      </c>
      <c r="C141" t="s">
        <v>317</v>
      </c>
      <c r="D141" s="1">
        <v>42845</v>
      </c>
      <c r="E141" t="s">
        <v>17</v>
      </c>
      <c r="F141">
        <v>1520000</v>
      </c>
      <c r="G141">
        <v>994200</v>
      </c>
      <c r="H141">
        <v>-0.34592105299999998</v>
      </c>
      <c r="I141" t="s">
        <v>18</v>
      </c>
      <c r="J141">
        <v>4</v>
      </c>
      <c r="K141" t="s">
        <v>27</v>
      </c>
      <c r="L141">
        <v>2</v>
      </c>
      <c r="M141" t="s">
        <v>38</v>
      </c>
      <c r="N141" t="s">
        <v>221</v>
      </c>
      <c r="O141" t="s">
        <v>22</v>
      </c>
      <c r="P141">
        <v>1248000</v>
      </c>
    </row>
    <row r="142" spans="1:16" x14ac:dyDescent="0.2">
      <c r="A142">
        <v>2017</v>
      </c>
      <c r="B142" t="s">
        <v>318</v>
      </c>
      <c r="C142" t="s">
        <v>240</v>
      </c>
      <c r="D142" s="1">
        <v>42845</v>
      </c>
      <c r="E142" t="s">
        <v>50</v>
      </c>
      <c r="F142">
        <v>12630000</v>
      </c>
      <c r="G142">
        <v>10849023</v>
      </c>
      <c r="H142">
        <v>-0.14101163899999999</v>
      </c>
      <c r="I142" t="s">
        <v>18</v>
      </c>
      <c r="J142">
        <v>2</v>
      </c>
      <c r="K142" t="s">
        <v>27</v>
      </c>
      <c r="L142">
        <v>2</v>
      </c>
      <c r="M142" t="s">
        <v>20</v>
      </c>
      <c r="N142" t="s">
        <v>226</v>
      </c>
      <c r="O142" t="s">
        <v>22</v>
      </c>
      <c r="P142">
        <v>16000000</v>
      </c>
    </row>
    <row r="143" spans="1:16" x14ac:dyDescent="0.2">
      <c r="A143">
        <v>2017</v>
      </c>
      <c r="B143" t="s">
        <v>319</v>
      </c>
      <c r="C143" t="s">
        <v>320</v>
      </c>
      <c r="D143" s="1">
        <v>42844</v>
      </c>
      <c r="E143" t="s">
        <v>50</v>
      </c>
      <c r="F143">
        <v>30360000</v>
      </c>
      <c r="G143">
        <v>32920674</v>
      </c>
      <c r="H143">
        <v>8.4343676000000006E-2</v>
      </c>
      <c r="I143" t="s">
        <v>18</v>
      </c>
      <c r="J143">
        <v>3</v>
      </c>
      <c r="K143" t="s">
        <v>27</v>
      </c>
      <c r="L143">
        <v>2</v>
      </c>
      <c r="M143" t="s">
        <v>47</v>
      </c>
      <c r="N143" t="s">
        <v>203</v>
      </c>
      <c r="O143" t="s">
        <v>29</v>
      </c>
      <c r="P143">
        <v>43958640</v>
      </c>
    </row>
    <row r="144" spans="1:16" x14ac:dyDescent="0.2">
      <c r="A144">
        <v>2017</v>
      </c>
      <c r="B144" t="s">
        <v>321</v>
      </c>
      <c r="C144" t="s">
        <v>240</v>
      </c>
      <c r="D144" s="1">
        <v>42844</v>
      </c>
      <c r="E144" t="s">
        <v>50</v>
      </c>
      <c r="F144">
        <v>18870000</v>
      </c>
      <c r="G144">
        <v>19910000</v>
      </c>
      <c r="H144">
        <v>5.5113937000000002E-2</v>
      </c>
      <c r="I144" t="s">
        <v>18</v>
      </c>
      <c r="J144">
        <v>3</v>
      </c>
      <c r="K144" t="s">
        <v>27</v>
      </c>
      <c r="L144">
        <v>2</v>
      </c>
      <c r="M144" t="s">
        <v>20</v>
      </c>
      <c r="N144" t="s">
        <v>226</v>
      </c>
      <c r="O144" t="s">
        <v>22</v>
      </c>
      <c r="P144">
        <v>20782135</v>
      </c>
    </row>
    <row r="145" spans="1:16" x14ac:dyDescent="0.2">
      <c r="A145">
        <v>2017</v>
      </c>
      <c r="B145" t="s">
        <v>322</v>
      </c>
      <c r="C145" t="s">
        <v>323</v>
      </c>
      <c r="D145" s="1">
        <v>42831</v>
      </c>
      <c r="E145" t="s">
        <v>17</v>
      </c>
      <c r="F145">
        <v>1655000</v>
      </c>
      <c r="G145">
        <v>1398667</v>
      </c>
      <c r="H145">
        <v>-0.154883988</v>
      </c>
      <c r="I145" t="s">
        <v>18</v>
      </c>
      <c r="J145">
        <v>3</v>
      </c>
      <c r="K145" t="s">
        <v>19</v>
      </c>
      <c r="L145">
        <v>2</v>
      </c>
      <c r="M145" t="s">
        <v>38</v>
      </c>
      <c r="N145" t="s">
        <v>196</v>
      </c>
      <c r="O145" t="s">
        <v>22</v>
      </c>
      <c r="P145">
        <v>1551460</v>
      </c>
    </row>
    <row r="146" spans="1:16" x14ac:dyDescent="0.2">
      <c r="A146">
        <v>2017</v>
      </c>
      <c r="B146" t="s">
        <v>324</v>
      </c>
      <c r="C146" t="s">
        <v>325</v>
      </c>
      <c r="D146" s="1">
        <v>42823</v>
      </c>
      <c r="E146" t="s">
        <v>17</v>
      </c>
      <c r="F146">
        <v>3700000</v>
      </c>
      <c r="G146">
        <v>2490000</v>
      </c>
      <c r="H146">
        <v>-0.32702702700000003</v>
      </c>
      <c r="I146" t="s">
        <v>18</v>
      </c>
      <c r="J146">
        <v>7</v>
      </c>
      <c r="K146" t="s">
        <v>19</v>
      </c>
      <c r="L146">
        <v>1</v>
      </c>
      <c r="M146" t="s">
        <v>28</v>
      </c>
      <c r="N146" t="s">
        <v>226</v>
      </c>
      <c r="O146" t="s">
        <v>29</v>
      </c>
      <c r="P146">
        <v>3185420</v>
      </c>
    </row>
    <row r="147" spans="1:16" x14ac:dyDescent="0.2">
      <c r="A147">
        <v>2017</v>
      </c>
      <c r="B147" t="s">
        <v>326</v>
      </c>
      <c r="C147" t="s">
        <v>327</v>
      </c>
      <c r="D147" s="1">
        <v>42815</v>
      </c>
      <c r="E147" t="s">
        <v>50</v>
      </c>
      <c r="F147">
        <v>3750000</v>
      </c>
      <c r="G147">
        <v>2468147</v>
      </c>
      <c r="H147">
        <v>-0.341827467</v>
      </c>
      <c r="I147" t="s">
        <v>26</v>
      </c>
      <c r="J147">
        <v>3</v>
      </c>
      <c r="K147" t="s">
        <v>19</v>
      </c>
      <c r="L147">
        <v>1</v>
      </c>
      <c r="M147" t="s">
        <v>20</v>
      </c>
      <c r="N147" t="s">
        <v>196</v>
      </c>
      <c r="O147" t="s">
        <v>32</v>
      </c>
      <c r="P147">
        <v>2475475</v>
      </c>
    </row>
    <row r="148" spans="1:16" x14ac:dyDescent="0.2">
      <c r="A148">
        <v>2017</v>
      </c>
      <c r="B148" t="s">
        <v>328</v>
      </c>
      <c r="C148" t="s">
        <v>329</v>
      </c>
      <c r="D148" s="1">
        <v>42810</v>
      </c>
      <c r="E148" t="s">
        <v>206</v>
      </c>
      <c r="F148">
        <v>1425000</v>
      </c>
      <c r="G148">
        <v>1087425</v>
      </c>
      <c r="H148">
        <v>-0.23689473699999999</v>
      </c>
      <c r="I148" t="s">
        <v>18</v>
      </c>
      <c r="J148">
        <v>6</v>
      </c>
      <c r="K148" t="s">
        <v>19</v>
      </c>
      <c r="L148">
        <v>1</v>
      </c>
      <c r="M148" t="s">
        <v>38</v>
      </c>
      <c r="N148" t="s">
        <v>196</v>
      </c>
      <c r="O148" t="s">
        <v>32</v>
      </c>
      <c r="P148">
        <v>1668410</v>
      </c>
    </row>
    <row r="149" spans="1:16" x14ac:dyDescent="0.2">
      <c r="A149">
        <v>2017</v>
      </c>
      <c r="B149" t="s">
        <v>330</v>
      </c>
      <c r="C149" t="s">
        <v>331</v>
      </c>
      <c r="D149" s="1">
        <v>42789</v>
      </c>
      <c r="E149" t="s">
        <v>206</v>
      </c>
      <c r="F149">
        <v>240000</v>
      </c>
      <c r="G149">
        <v>97300</v>
      </c>
      <c r="H149">
        <v>-0.59458333299999999</v>
      </c>
      <c r="I149" t="s">
        <v>26</v>
      </c>
      <c r="J149">
        <v>6</v>
      </c>
      <c r="K149" t="s">
        <v>27</v>
      </c>
      <c r="L149">
        <v>1</v>
      </c>
      <c r="M149" t="s">
        <v>28</v>
      </c>
      <c r="N149" t="s">
        <v>226</v>
      </c>
      <c r="O149" t="s">
        <v>22</v>
      </c>
      <c r="P149">
        <v>142000</v>
      </c>
    </row>
    <row r="150" spans="1:16" x14ac:dyDescent="0.2">
      <c r="A150">
        <v>2017</v>
      </c>
      <c r="B150" t="s">
        <v>332</v>
      </c>
      <c r="C150" t="s">
        <v>333</v>
      </c>
      <c r="D150" s="1">
        <v>42789</v>
      </c>
      <c r="E150" t="s">
        <v>50</v>
      </c>
      <c r="F150">
        <v>479900000</v>
      </c>
      <c r="G150">
        <v>451841280</v>
      </c>
      <c r="H150">
        <v>-5.8467847000000003E-2</v>
      </c>
      <c r="I150" t="s">
        <v>18</v>
      </c>
      <c r="J150">
        <v>5</v>
      </c>
      <c r="K150" t="s">
        <v>35</v>
      </c>
      <c r="L150">
        <v>1</v>
      </c>
      <c r="M150" t="s">
        <v>28</v>
      </c>
      <c r="N150" t="s">
        <v>193</v>
      </c>
      <c r="O150" t="s">
        <v>22</v>
      </c>
      <c r="P150">
        <v>479645000</v>
      </c>
    </row>
    <row r="151" spans="1:16" x14ac:dyDescent="0.2">
      <c r="A151">
        <v>2017</v>
      </c>
      <c r="B151" t="s">
        <v>334</v>
      </c>
      <c r="C151" t="s">
        <v>335</v>
      </c>
      <c r="D151" s="1">
        <v>42787</v>
      </c>
      <c r="E151" t="s">
        <v>50</v>
      </c>
      <c r="F151">
        <v>10393000</v>
      </c>
      <c r="G151">
        <v>7903950</v>
      </c>
      <c r="H151">
        <v>-0.23949292799999999</v>
      </c>
      <c r="I151" t="s">
        <v>26</v>
      </c>
      <c r="J151">
        <v>3</v>
      </c>
      <c r="K151" t="s">
        <v>19</v>
      </c>
      <c r="L151">
        <v>1</v>
      </c>
      <c r="M151" t="s">
        <v>20</v>
      </c>
      <c r="N151" t="s">
        <v>196</v>
      </c>
      <c r="O151" t="s">
        <v>32</v>
      </c>
      <c r="P151">
        <v>9176000</v>
      </c>
    </row>
    <row r="152" spans="1:16" x14ac:dyDescent="0.2">
      <c r="A152">
        <v>2017</v>
      </c>
      <c r="B152" t="s">
        <v>336</v>
      </c>
      <c r="C152" t="s">
        <v>337</v>
      </c>
      <c r="D152" s="1">
        <v>42780</v>
      </c>
      <c r="E152" t="s">
        <v>17</v>
      </c>
      <c r="F152">
        <v>2580000</v>
      </c>
      <c r="G152">
        <v>1386000</v>
      </c>
      <c r="H152">
        <v>-0.462790698</v>
      </c>
      <c r="I152" t="s">
        <v>18</v>
      </c>
      <c r="J152">
        <v>16</v>
      </c>
      <c r="K152" t="s">
        <v>27</v>
      </c>
      <c r="L152">
        <v>1</v>
      </c>
      <c r="M152" t="s">
        <v>20</v>
      </c>
      <c r="N152" t="s">
        <v>196</v>
      </c>
      <c r="O152" t="s">
        <v>22</v>
      </c>
      <c r="P152">
        <v>1707400</v>
      </c>
    </row>
    <row r="153" spans="1:16" x14ac:dyDescent="0.2">
      <c r="A153">
        <v>2017</v>
      </c>
      <c r="B153" t="s">
        <v>338</v>
      </c>
      <c r="C153" t="s">
        <v>339</v>
      </c>
      <c r="D153" s="1">
        <v>42774</v>
      </c>
      <c r="E153" t="s">
        <v>17</v>
      </c>
      <c r="F153">
        <v>970000</v>
      </c>
      <c r="G153">
        <v>756482</v>
      </c>
      <c r="H153">
        <v>-0.220121649</v>
      </c>
      <c r="I153" t="s">
        <v>18</v>
      </c>
      <c r="J153">
        <v>9</v>
      </c>
      <c r="K153" t="s">
        <v>27</v>
      </c>
      <c r="L153">
        <v>1</v>
      </c>
      <c r="M153" t="s">
        <v>20</v>
      </c>
      <c r="N153" t="s">
        <v>193</v>
      </c>
      <c r="O153" t="s">
        <v>22</v>
      </c>
      <c r="P153">
        <v>792963</v>
      </c>
    </row>
    <row r="154" spans="1:16" x14ac:dyDescent="0.2">
      <c r="A154">
        <v>2017</v>
      </c>
      <c r="B154" t="s">
        <v>340</v>
      </c>
      <c r="C154" t="s">
        <v>49</v>
      </c>
      <c r="D154" s="1">
        <v>42773</v>
      </c>
      <c r="E154" t="s">
        <v>50</v>
      </c>
      <c r="F154">
        <v>1965000</v>
      </c>
      <c r="G154">
        <v>1450000</v>
      </c>
      <c r="H154">
        <v>-0.26208651399999999</v>
      </c>
      <c r="I154" t="s">
        <v>18</v>
      </c>
      <c r="J154">
        <v>6</v>
      </c>
      <c r="K154" t="s">
        <v>35</v>
      </c>
      <c r="L154">
        <v>1</v>
      </c>
      <c r="M154" t="s">
        <v>28</v>
      </c>
      <c r="N154" t="s">
        <v>196</v>
      </c>
      <c r="O154" t="s">
        <v>32</v>
      </c>
      <c r="P154">
        <v>2280000</v>
      </c>
    </row>
    <row r="155" spans="1:16" x14ac:dyDescent="0.2">
      <c r="A155">
        <v>2017</v>
      </c>
      <c r="B155" t="s">
        <v>341</v>
      </c>
      <c r="C155" t="s">
        <v>342</v>
      </c>
      <c r="D155" s="1">
        <v>42768</v>
      </c>
      <c r="E155" t="s">
        <v>17</v>
      </c>
      <c r="F155">
        <v>4800000</v>
      </c>
      <c r="G155">
        <v>3901193</v>
      </c>
      <c r="H155">
        <v>-0.18725145800000001</v>
      </c>
      <c r="I155" t="s">
        <v>18</v>
      </c>
      <c r="J155">
        <v>14</v>
      </c>
      <c r="K155" t="s">
        <v>19</v>
      </c>
      <c r="L155">
        <v>1</v>
      </c>
      <c r="M155" t="s">
        <v>20</v>
      </c>
      <c r="N155" t="s">
        <v>203</v>
      </c>
      <c r="O155" t="s">
        <v>29</v>
      </c>
      <c r="P155">
        <v>3980000</v>
      </c>
    </row>
    <row r="156" spans="1:16" x14ac:dyDescent="0.2">
      <c r="A156">
        <v>2017</v>
      </c>
      <c r="B156" t="s">
        <v>343</v>
      </c>
      <c r="C156" t="s">
        <v>344</v>
      </c>
      <c r="D156" s="1">
        <v>42765</v>
      </c>
      <c r="E156" t="s">
        <v>179</v>
      </c>
      <c r="F156">
        <v>6500000</v>
      </c>
      <c r="G156">
        <v>5987000</v>
      </c>
      <c r="H156">
        <v>-7.8923076999999994E-2</v>
      </c>
      <c r="I156" t="s">
        <v>18</v>
      </c>
      <c r="J156">
        <v>5</v>
      </c>
      <c r="K156" t="s">
        <v>19</v>
      </c>
      <c r="L156">
        <v>1</v>
      </c>
      <c r="M156" t="s">
        <v>20</v>
      </c>
      <c r="N156" t="s">
        <v>196</v>
      </c>
      <c r="O156" t="s">
        <v>22</v>
      </c>
      <c r="P156">
        <v>6682950</v>
      </c>
    </row>
    <row r="157" spans="1:16" x14ac:dyDescent="0.2">
      <c r="A157">
        <v>2017</v>
      </c>
      <c r="B157" t="s">
        <v>345</v>
      </c>
      <c r="C157" t="s">
        <v>346</v>
      </c>
      <c r="D157" s="1">
        <v>42761</v>
      </c>
      <c r="E157" t="s">
        <v>17</v>
      </c>
      <c r="F157">
        <v>5100000</v>
      </c>
      <c r="G157">
        <v>4640176</v>
      </c>
      <c r="H157">
        <v>-9.0161568999999997E-2</v>
      </c>
      <c r="I157" t="s">
        <v>18</v>
      </c>
      <c r="J157">
        <v>7</v>
      </c>
      <c r="K157" t="s">
        <v>19</v>
      </c>
      <c r="L157">
        <v>1</v>
      </c>
      <c r="M157" t="s">
        <v>20</v>
      </c>
      <c r="N157" t="s">
        <v>226</v>
      </c>
      <c r="O157" t="s">
        <v>22</v>
      </c>
      <c r="P157">
        <v>4702400</v>
      </c>
    </row>
    <row r="158" spans="1:16" x14ac:dyDescent="0.2">
      <c r="A158">
        <v>2017</v>
      </c>
      <c r="B158" t="s">
        <v>347</v>
      </c>
      <c r="C158" t="s">
        <v>348</v>
      </c>
      <c r="D158" s="1">
        <v>42759</v>
      </c>
      <c r="E158" t="s">
        <v>50</v>
      </c>
      <c r="F158">
        <v>69800000</v>
      </c>
      <c r="G158">
        <v>67107000</v>
      </c>
      <c r="H158">
        <v>-3.8581662000000003E-2</v>
      </c>
      <c r="I158" t="s">
        <v>18</v>
      </c>
      <c r="J158">
        <v>9</v>
      </c>
      <c r="K158" t="s">
        <v>27</v>
      </c>
      <c r="L158">
        <v>1</v>
      </c>
      <c r="M158" t="s">
        <v>20</v>
      </c>
      <c r="N158" t="s">
        <v>196</v>
      </c>
      <c r="O158" t="s">
        <v>22</v>
      </c>
      <c r="P158">
        <v>67536474</v>
      </c>
    </row>
    <row r="159" spans="1:16" x14ac:dyDescent="0.2">
      <c r="A159">
        <v>2017</v>
      </c>
      <c r="B159" t="s">
        <v>349</v>
      </c>
      <c r="C159" t="s">
        <v>350</v>
      </c>
      <c r="D159" s="1">
        <v>42753</v>
      </c>
      <c r="E159" t="s">
        <v>206</v>
      </c>
      <c r="F159">
        <v>1410000</v>
      </c>
      <c r="G159">
        <v>1399756</v>
      </c>
      <c r="H159">
        <v>-7.2652480000000002E-3</v>
      </c>
      <c r="I159" t="s">
        <v>18</v>
      </c>
      <c r="J159">
        <v>3</v>
      </c>
      <c r="K159" t="s">
        <v>27</v>
      </c>
      <c r="L159">
        <v>1</v>
      </c>
      <c r="M159" t="s">
        <v>28</v>
      </c>
      <c r="N159" t="s">
        <v>203</v>
      </c>
      <c r="O159" t="s">
        <v>29</v>
      </c>
      <c r="P159">
        <v>2393720</v>
      </c>
    </row>
    <row r="160" spans="1:16" x14ac:dyDescent="0.2">
      <c r="A160">
        <v>2017</v>
      </c>
      <c r="B160" t="s">
        <v>351</v>
      </c>
      <c r="C160" t="s">
        <v>352</v>
      </c>
      <c r="D160" s="1">
        <v>42752</v>
      </c>
      <c r="E160" t="s">
        <v>17</v>
      </c>
      <c r="F160">
        <v>4200000</v>
      </c>
      <c r="G160">
        <v>3987114</v>
      </c>
      <c r="H160">
        <v>-5.0687142999999997E-2</v>
      </c>
      <c r="I160" t="s">
        <v>18</v>
      </c>
      <c r="J160">
        <v>3</v>
      </c>
      <c r="K160" t="s">
        <v>27</v>
      </c>
      <c r="L160">
        <v>1</v>
      </c>
      <c r="M160" t="s">
        <v>38</v>
      </c>
      <c r="N160" t="s">
        <v>196</v>
      </c>
      <c r="O160" t="s">
        <v>22</v>
      </c>
      <c r="P160">
        <v>4217900</v>
      </c>
    </row>
    <row r="161" spans="1:16" x14ac:dyDescent="0.2">
      <c r="A161">
        <v>2017</v>
      </c>
      <c r="B161" t="s">
        <v>353</v>
      </c>
      <c r="C161" t="s">
        <v>354</v>
      </c>
      <c r="D161" s="1">
        <v>42746</v>
      </c>
      <c r="E161" t="s">
        <v>50</v>
      </c>
      <c r="F161">
        <v>12071025</v>
      </c>
      <c r="G161">
        <v>9977777</v>
      </c>
      <c r="H161">
        <v>-0.173410957</v>
      </c>
      <c r="I161" t="s">
        <v>26</v>
      </c>
      <c r="J161">
        <v>3</v>
      </c>
      <c r="K161" t="s">
        <v>19</v>
      </c>
      <c r="L161">
        <v>1</v>
      </c>
      <c r="M161" t="s">
        <v>20</v>
      </c>
      <c r="N161" t="s">
        <v>196</v>
      </c>
      <c r="O161" t="s">
        <v>32</v>
      </c>
      <c r="P161">
        <v>10436923</v>
      </c>
    </row>
    <row r="162" spans="1:16" x14ac:dyDescent="0.2">
      <c r="A162">
        <v>2017</v>
      </c>
      <c r="B162" t="s">
        <v>355</v>
      </c>
      <c r="C162" t="s">
        <v>356</v>
      </c>
      <c r="D162" s="1">
        <v>42739</v>
      </c>
      <c r="E162" t="s">
        <v>50</v>
      </c>
      <c r="F162">
        <v>28695000</v>
      </c>
      <c r="G162">
        <v>31768035</v>
      </c>
      <c r="H162">
        <v>0.107093048</v>
      </c>
      <c r="I162" t="s">
        <v>18</v>
      </c>
      <c r="J162">
        <v>2</v>
      </c>
      <c r="K162" t="s">
        <v>19</v>
      </c>
      <c r="L162">
        <v>1</v>
      </c>
      <c r="M162" t="s">
        <v>20</v>
      </c>
      <c r="N162" t="s">
        <v>196</v>
      </c>
      <c r="O162" t="s">
        <v>32</v>
      </c>
      <c r="P162">
        <v>34831050</v>
      </c>
    </row>
    <row r="163" spans="1:16" x14ac:dyDescent="0.2">
      <c r="A163">
        <v>2016</v>
      </c>
      <c r="B163" t="s">
        <v>357</v>
      </c>
      <c r="C163" t="s">
        <v>358</v>
      </c>
      <c r="D163" s="1">
        <v>42731</v>
      </c>
      <c r="E163" t="s">
        <v>50</v>
      </c>
      <c r="F163">
        <v>18500000</v>
      </c>
      <c r="G163">
        <v>15978000</v>
      </c>
      <c r="H163">
        <v>-0.136324324</v>
      </c>
      <c r="I163" t="s">
        <v>18</v>
      </c>
      <c r="J163">
        <v>2</v>
      </c>
      <c r="K163" t="s">
        <v>35</v>
      </c>
      <c r="L163">
        <v>4</v>
      </c>
      <c r="M163" t="s">
        <v>47</v>
      </c>
      <c r="N163" t="s">
        <v>21</v>
      </c>
      <c r="O163" t="s">
        <v>22</v>
      </c>
      <c r="P163">
        <v>19475000</v>
      </c>
    </row>
    <row r="164" spans="1:16" x14ac:dyDescent="0.2">
      <c r="A164">
        <v>2016</v>
      </c>
      <c r="B164" t="s">
        <v>359</v>
      </c>
      <c r="C164" t="s">
        <v>360</v>
      </c>
      <c r="D164" s="1">
        <v>42725</v>
      </c>
      <c r="E164" t="s">
        <v>206</v>
      </c>
      <c r="F164">
        <v>600000</v>
      </c>
      <c r="G164">
        <v>421111</v>
      </c>
      <c r="H164">
        <v>-0.29814833299999999</v>
      </c>
      <c r="I164" t="s">
        <v>18</v>
      </c>
      <c r="J164">
        <v>8</v>
      </c>
      <c r="K164" t="s">
        <v>27</v>
      </c>
      <c r="L164">
        <v>4</v>
      </c>
      <c r="M164" t="s">
        <v>20</v>
      </c>
      <c r="N164" t="s">
        <v>21</v>
      </c>
      <c r="O164" t="s">
        <v>22</v>
      </c>
      <c r="P164">
        <v>463700</v>
      </c>
    </row>
    <row r="165" spans="1:16" x14ac:dyDescent="0.2">
      <c r="A165">
        <v>2016</v>
      </c>
      <c r="B165" t="s">
        <v>361</v>
      </c>
      <c r="C165" t="s">
        <v>362</v>
      </c>
      <c r="D165" s="1">
        <v>42719</v>
      </c>
      <c r="E165" t="s">
        <v>206</v>
      </c>
      <c r="F165">
        <v>1460000</v>
      </c>
      <c r="G165">
        <v>1457020</v>
      </c>
      <c r="H165">
        <v>-2.0410960000000001E-3</v>
      </c>
      <c r="I165" t="s">
        <v>18</v>
      </c>
      <c r="J165">
        <v>7</v>
      </c>
      <c r="K165" t="s">
        <v>27</v>
      </c>
      <c r="L165">
        <v>4</v>
      </c>
      <c r="M165" t="s">
        <v>38</v>
      </c>
      <c r="N165" t="s">
        <v>21</v>
      </c>
      <c r="O165" t="s">
        <v>32</v>
      </c>
      <c r="P165">
        <v>1461533</v>
      </c>
    </row>
    <row r="166" spans="1:16" x14ac:dyDescent="0.2">
      <c r="A166">
        <v>2016</v>
      </c>
      <c r="B166" t="s">
        <v>363</v>
      </c>
      <c r="C166" t="s">
        <v>364</v>
      </c>
      <c r="D166" s="1">
        <v>42718</v>
      </c>
      <c r="E166" t="s">
        <v>17</v>
      </c>
      <c r="F166">
        <v>61900000</v>
      </c>
      <c r="G166">
        <v>47681062</v>
      </c>
      <c r="H166">
        <v>-0.229708207</v>
      </c>
      <c r="I166" t="s">
        <v>18</v>
      </c>
      <c r="J166">
        <v>7</v>
      </c>
      <c r="K166" t="s">
        <v>27</v>
      </c>
      <c r="L166">
        <v>4</v>
      </c>
      <c r="M166" t="s">
        <v>38</v>
      </c>
      <c r="N166" t="s">
        <v>21</v>
      </c>
      <c r="O166" t="s">
        <v>22</v>
      </c>
      <c r="P166">
        <v>52950000</v>
      </c>
    </row>
    <row r="167" spans="1:16" x14ac:dyDescent="0.2">
      <c r="A167">
        <v>2016</v>
      </c>
      <c r="B167" t="s">
        <v>365</v>
      </c>
      <c r="C167" t="s">
        <v>366</v>
      </c>
      <c r="D167" s="1">
        <v>42712</v>
      </c>
      <c r="E167" t="s">
        <v>17</v>
      </c>
      <c r="F167">
        <v>2170000</v>
      </c>
      <c r="G167">
        <v>1903225</v>
      </c>
      <c r="H167">
        <v>-0.12293778800000001</v>
      </c>
      <c r="I167" t="s">
        <v>18</v>
      </c>
      <c r="J167">
        <v>5</v>
      </c>
      <c r="K167" t="s">
        <v>19</v>
      </c>
      <c r="L167">
        <v>4</v>
      </c>
      <c r="M167" t="s">
        <v>20</v>
      </c>
      <c r="N167" t="s">
        <v>21</v>
      </c>
      <c r="O167" t="s">
        <v>22</v>
      </c>
      <c r="P167">
        <v>2179670</v>
      </c>
    </row>
    <row r="168" spans="1:16" x14ac:dyDescent="0.2">
      <c r="A168">
        <v>2016</v>
      </c>
      <c r="B168" t="s">
        <v>367</v>
      </c>
      <c r="C168" t="s">
        <v>368</v>
      </c>
      <c r="D168" s="1">
        <v>42703</v>
      </c>
      <c r="E168" t="s">
        <v>17</v>
      </c>
      <c r="F168">
        <v>1763000</v>
      </c>
      <c r="G168">
        <v>2233850</v>
      </c>
      <c r="H168">
        <v>0.267073171</v>
      </c>
      <c r="I168" t="s">
        <v>26</v>
      </c>
      <c r="J168">
        <v>2</v>
      </c>
      <c r="K168" t="s">
        <v>19</v>
      </c>
      <c r="L168">
        <v>4</v>
      </c>
      <c r="M168" t="s">
        <v>20</v>
      </c>
      <c r="N168" t="s">
        <v>21</v>
      </c>
      <c r="O168" t="s">
        <v>32</v>
      </c>
      <c r="P168">
        <v>2754705</v>
      </c>
    </row>
    <row r="169" spans="1:16" x14ac:dyDescent="0.2">
      <c r="A169">
        <v>2016</v>
      </c>
      <c r="B169" t="s">
        <v>369</v>
      </c>
      <c r="C169" t="s">
        <v>370</v>
      </c>
      <c r="D169" s="1">
        <v>42681</v>
      </c>
      <c r="E169" t="s">
        <v>50</v>
      </c>
      <c r="F169">
        <v>850000</v>
      </c>
      <c r="G169">
        <v>651800</v>
      </c>
      <c r="H169">
        <v>-0.233176471</v>
      </c>
      <c r="I169" t="s">
        <v>18</v>
      </c>
      <c r="J169">
        <v>9</v>
      </c>
      <c r="K169" t="s">
        <v>27</v>
      </c>
      <c r="L169">
        <v>4</v>
      </c>
      <c r="M169" t="s">
        <v>28</v>
      </c>
      <c r="N169" t="s">
        <v>21</v>
      </c>
      <c r="O169" t="s">
        <v>32</v>
      </c>
      <c r="P169">
        <v>698371</v>
      </c>
    </row>
    <row r="170" spans="1:16" x14ac:dyDescent="0.2">
      <c r="A170">
        <v>2016</v>
      </c>
      <c r="B170" t="s">
        <v>371</v>
      </c>
      <c r="C170" t="s">
        <v>372</v>
      </c>
      <c r="D170" s="1">
        <v>42677</v>
      </c>
      <c r="E170" t="s">
        <v>206</v>
      </c>
      <c r="F170">
        <v>480000</v>
      </c>
      <c r="G170">
        <v>770000</v>
      </c>
      <c r="H170">
        <v>0.60416666699999999</v>
      </c>
      <c r="I170" t="s">
        <v>26</v>
      </c>
      <c r="J170">
        <v>4</v>
      </c>
      <c r="K170" t="s">
        <v>35</v>
      </c>
      <c r="L170">
        <v>4</v>
      </c>
      <c r="M170" t="s">
        <v>28</v>
      </c>
      <c r="N170" t="s">
        <v>21</v>
      </c>
      <c r="O170" t="s">
        <v>22</v>
      </c>
      <c r="P170">
        <v>1072000</v>
      </c>
    </row>
    <row r="171" spans="1:16" x14ac:dyDescent="0.2">
      <c r="A171">
        <v>2016</v>
      </c>
      <c r="B171" t="s">
        <v>373</v>
      </c>
      <c r="C171" t="s">
        <v>374</v>
      </c>
      <c r="D171" s="1">
        <v>42670</v>
      </c>
      <c r="E171" t="s">
        <v>17</v>
      </c>
      <c r="F171">
        <v>2150000</v>
      </c>
      <c r="G171">
        <v>1654320</v>
      </c>
      <c r="H171">
        <v>-0.23054883700000001</v>
      </c>
      <c r="I171" t="s">
        <v>26</v>
      </c>
      <c r="J171">
        <v>1</v>
      </c>
      <c r="K171" t="s">
        <v>35</v>
      </c>
      <c r="L171">
        <v>4</v>
      </c>
      <c r="M171" t="s">
        <v>28</v>
      </c>
      <c r="N171" t="s">
        <v>21</v>
      </c>
      <c r="O171" t="s">
        <v>22</v>
      </c>
      <c r="P171">
        <v>1654320</v>
      </c>
    </row>
    <row r="172" spans="1:16" x14ac:dyDescent="0.2">
      <c r="A172">
        <v>2016</v>
      </c>
      <c r="B172" t="s">
        <v>375</v>
      </c>
      <c r="C172" t="s">
        <v>376</v>
      </c>
      <c r="D172" s="1">
        <v>42668</v>
      </c>
      <c r="E172" t="s">
        <v>17</v>
      </c>
      <c r="F172">
        <v>67636000</v>
      </c>
      <c r="G172">
        <v>49942700</v>
      </c>
      <c r="H172">
        <v>-0.26159589599999999</v>
      </c>
      <c r="I172" t="s">
        <v>26</v>
      </c>
      <c r="J172">
        <v>7</v>
      </c>
      <c r="K172" t="s">
        <v>27</v>
      </c>
      <c r="L172">
        <v>4</v>
      </c>
      <c r="M172" t="s">
        <v>28</v>
      </c>
      <c r="N172" t="s">
        <v>21</v>
      </c>
      <c r="O172" t="s">
        <v>22</v>
      </c>
      <c r="P172">
        <v>51303284</v>
      </c>
    </row>
    <row r="173" spans="1:16" x14ac:dyDescent="0.2">
      <c r="A173">
        <v>2016</v>
      </c>
      <c r="B173" t="s">
        <v>377</v>
      </c>
      <c r="C173" t="s">
        <v>378</v>
      </c>
      <c r="D173" s="1">
        <v>42667</v>
      </c>
      <c r="E173" t="s">
        <v>17</v>
      </c>
      <c r="F173">
        <v>2400000</v>
      </c>
      <c r="G173">
        <v>3617000</v>
      </c>
      <c r="H173">
        <v>0.50708333299999997</v>
      </c>
      <c r="I173" t="s">
        <v>26</v>
      </c>
      <c r="J173">
        <v>2</v>
      </c>
      <c r="K173" t="s">
        <v>19</v>
      </c>
      <c r="L173">
        <v>4</v>
      </c>
      <c r="M173" t="s">
        <v>47</v>
      </c>
      <c r="N173" t="s">
        <v>21</v>
      </c>
      <c r="O173" t="s">
        <v>29</v>
      </c>
      <c r="P173">
        <v>4944123</v>
      </c>
    </row>
    <row r="174" spans="1:16" x14ac:dyDescent="0.2">
      <c r="A174">
        <v>2016</v>
      </c>
      <c r="B174" t="s">
        <v>379</v>
      </c>
      <c r="C174" t="s">
        <v>380</v>
      </c>
      <c r="D174" s="1">
        <v>42648</v>
      </c>
      <c r="E174" t="s">
        <v>17</v>
      </c>
      <c r="F174">
        <v>3120000</v>
      </c>
      <c r="G174">
        <v>2147100</v>
      </c>
      <c r="H174">
        <v>-0.31182692299999998</v>
      </c>
      <c r="I174" t="s">
        <v>18</v>
      </c>
      <c r="J174">
        <v>7</v>
      </c>
      <c r="K174" t="s">
        <v>27</v>
      </c>
      <c r="L174">
        <v>4</v>
      </c>
      <c r="M174" t="s">
        <v>38</v>
      </c>
      <c r="N174" t="s">
        <v>21</v>
      </c>
      <c r="O174" t="s">
        <v>29</v>
      </c>
      <c r="P174">
        <v>2381070</v>
      </c>
    </row>
    <row r="175" spans="1:16" x14ac:dyDescent="0.2">
      <c r="A175">
        <v>2016</v>
      </c>
      <c r="B175" t="s">
        <v>381</v>
      </c>
      <c r="C175" t="s">
        <v>382</v>
      </c>
      <c r="D175" s="1">
        <v>42626</v>
      </c>
      <c r="E175" t="s">
        <v>50</v>
      </c>
      <c r="F175">
        <v>73640000</v>
      </c>
      <c r="G175">
        <v>68462700</v>
      </c>
      <c r="H175">
        <v>-7.030554E-2</v>
      </c>
      <c r="I175" t="s">
        <v>18</v>
      </c>
      <c r="J175">
        <v>2</v>
      </c>
      <c r="K175" t="s">
        <v>19</v>
      </c>
      <c r="L175">
        <v>3</v>
      </c>
      <c r="M175" t="s">
        <v>20</v>
      </c>
      <c r="N175" t="s">
        <v>21</v>
      </c>
      <c r="O175" t="s">
        <v>32</v>
      </c>
      <c r="P175">
        <v>81159000</v>
      </c>
    </row>
    <row r="176" spans="1:16" x14ac:dyDescent="0.2">
      <c r="A176">
        <v>2016</v>
      </c>
      <c r="B176" t="s">
        <v>383</v>
      </c>
      <c r="C176" t="s">
        <v>384</v>
      </c>
      <c r="D176" s="1">
        <v>42612</v>
      </c>
      <c r="E176" t="s">
        <v>17</v>
      </c>
      <c r="F176">
        <v>2000000</v>
      </c>
      <c r="G176">
        <v>1460000</v>
      </c>
      <c r="H176">
        <v>-0.27</v>
      </c>
      <c r="I176" t="s">
        <v>18</v>
      </c>
      <c r="J176">
        <v>10</v>
      </c>
      <c r="K176" t="s">
        <v>27</v>
      </c>
      <c r="L176">
        <v>3</v>
      </c>
      <c r="M176" t="s">
        <v>38</v>
      </c>
      <c r="N176" t="s">
        <v>21</v>
      </c>
      <c r="O176" t="s">
        <v>29</v>
      </c>
      <c r="P176">
        <v>1500000</v>
      </c>
    </row>
    <row r="177" spans="1:16" x14ac:dyDescent="0.2">
      <c r="A177">
        <v>2016</v>
      </c>
      <c r="B177" t="s">
        <v>385</v>
      </c>
      <c r="C177" t="s">
        <v>386</v>
      </c>
      <c r="D177" s="1">
        <v>42606</v>
      </c>
      <c r="E177" t="s">
        <v>206</v>
      </c>
      <c r="F177">
        <v>230000</v>
      </c>
      <c r="G177">
        <v>274450</v>
      </c>
      <c r="H177">
        <v>0.19326087</v>
      </c>
      <c r="I177" t="s">
        <v>26</v>
      </c>
      <c r="J177">
        <v>3</v>
      </c>
      <c r="K177" t="s">
        <v>27</v>
      </c>
      <c r="L177">
        <v>3</v>
      </c>
      <c r="M177" t="s">
        <v>20</v>
      </c>
      <c r="N177" t="s">
        <v>21</v>
      </c>
      <c r="O177" t="s">
        <v>22</v>
      </c>
      <c r="P177">
        <v>395000</v>
      </c>
    </row>
    <row r="178" spans="1:16" x14ac:dyDescent="0.2">
      <c r="A178">
        <v>2016</v>
      </c>
      <c r="B178" t="s">
        <v>387</v>
      </c>
      <c r="C178" t="s">
        <v>388</v>
      </c>
      <c r="D178" s="1">
        <v>42601</v>
      </c>
      <c r="E178" t="s">
        <v>17</v>
      </c>
      <c r="F178">
        <v>6120000</v>
      </c>
      <c r="G178">
        <v>4674300</v>
      </c>
      <c r="H178">
        <v>-0.23622549000000001</v>
      </c>
      <c r="I178" t="s">
        <v>18</v>
      </c>
      <c r="J178">
        <v>6</v>
      </c>
      <c r="K178" t="s">
        <v>27</v>
      </c>
      <c r="L178">
        <v>3</v>
      </c>
      <c r="M178" t="s">
        <v>47</v>
      </c>
      <c r="N178" t="s">
        <v>21</v>
      </c>
      <c r="O178" t="s">
        <v>29</v>
      </c>
      <c r="P178">
        <v>4753054</v>
      </c>
    </row>
    <row r="179" spans="1:16" x14ac:dyDescent="0.2">
      <c r="A179">
        <v>2016</v>
      </c>
      <c r="B179" t="s">
        <v>389</v>
      </c>
      <c r="C179" t="s">
        <v>49</v>
      </c>
      <c r="D179" s="1">
        <v>42593</v>
      </c>
      <c r="E179" t="s">
        <v>17</v>
      </c>
      <c r="F179">
        <v>1450000</v>
      </c>
      <c r="G179">
        <v>763000</v>
      </c>
      <c r="H179">
        <v>-0.47379310299999999</v>
      </c>
      <c r="I179" t="s">
        <v>18</v>
      </c>
      <c r="J179">
        <v>6</v>
      </c>
      <c r="K179" t="s">
        <v>19</v>
      </c>
      <c r="L179">
        <v>3</v>
      </c>
      <c r="M179" t="s">
        <v>28</v>
      </c>
      <c r="N179" t="s">
        <v>21</v>
      </c>
      <c r="O179" t="s">
        <v>32</v>
      </c>
      <c r="P179">
        <v>1291760</v>
      </c>
    </row>
    <row r="180" spans="1:16" x14ac:dyDescent="0.2">
      <c r="A180">
        <v>2016</v>
      </c>
      <c r="B180" t="s">
        <v>390</v>
      </c>
      <c r="C180" t="s">
        <v>391</v>
      </c>
      <c r="D180" s="1">
        <v>42586</v>
      </c>
      <c r="E180" t="s">
        <v>206</v>
      </c>
      <c r="F180">
        <v>800000</v>
      </c>
      <c r="G180">
        <v>485250</v>
      </c>
      <c r="H180">
        <v>-0.3934375</v>
      </c>
      <c r="I180" t="s">
        <v>18</v>
      </c>
      <c r="J180">
        <v>4</v>
      </c>
      <c r="K180" t="s">
        <v>27</v>
      </c>
      <c r="L180">
        <v>3</v>
      </c>
      <c r="M180" t="s">
        <v>28</v>
      </c>
      <c r="N180" t="s">
        <v>21</v>
      </c>
      <c r="O180" t="s">
        <v>29</v>
      </c>
      <c r="P180">
        <v>685749</v>
      </c>
    </row>
    <row r="181" spans="1:16" x14ac:dyDescent="0.2">
      <c r="A181">
        <v>2016</v>
      </c>
      <c r="B181" t="s">
        <v>392</v>
      </c>
      <c r="C181" t="s">
        <v>393</v>
      </c>
      <c r="D181" s="1">
        <v>42584</v>
      </c>
      <c r="E181" t="s">
        <v>17</v>
      </c>
      <c r="F181">
        <v>1750000</v>
      </c>
      <c r="G181">
        <v>1930000</v>
      </c>
      <c r="H181">
        <v>0.102857143</v>
      </c>
      <c r="I181" t="s">
        <v>18</v>
      </c>
      <c r="J181">
        <v>9</v>
      </c>
      <c r="K181" t="s">
        <v>19</v>
      </c>
      <c r="L181">
        <v>3</v>
      </c>
      <c r="M181" t="s">
        <v>20</v>
      </c>
      <c r="N181" t="s">
        <v>21</v>
      </c>
      <c r="O181" t="s">
        <v>22</v>
      </c>
      <c r="P181">
        <v>1978000</v>
      </c>
    </row>
    <row r="182" spans="1:16" x14ac:dyDescent="0.2">
      <c r="A182">
        <v>2016</v>
      </c>
      <c r="B182" t="s">
        <v>394</v>
      </c>
      <c r="C182" t="s">
        <v>395</v>
      </c>
      <c r="D182" s="1">
        <v>42579</v>
      </c>
      <c r="E182" t="s">
        <v>206</v>
      </c>
      <c r="F182">
        <v>1636000</v>
      </c>
      <c r="G182">
        <v>1365000</v>
      </c>
      <c r="H182">
        <v>-0.165647922</v>
      </c>
      <c r="I182" t="s">
        <v>18</v>
      </c>
      <c r="J182">
        <v>3</v>
      </c>
      <c r="K182" t="s">
        <v>19</v>
      </c>
      <c r="L182">
        <v>3</v>
      </c>
      <c r="M182" t="s">
        <v>28</v>
      </c>
      <c r="N182" t="s">
        <v>21</v>
      </c>
      <c r="O182" t="s">
        <v>22</v>
      </c>
      <c r="P182">
        <v>1555556</v>
      </c>
    </row>
    <row r="183" spans="1:16" x14ac:dyDescent="0.2">
      <c r="A183">
        <v>2016</v>
      </c>
      <c r="B183" t="s">
        <v>396</v>
      </c>
      <c r="C183" t="s">
        <v>397</v>
      </c>
      <c r="D183" s="1">
        <v>42538</v>
      </c>
      <c r="E183" t="s">
        <v>17</v>
      </c>
      <c r="F183">
        <v>1800000</v>
      </c>
      <c r="G183">
        <v>1628370</v>
      </c>
      <c r="H183">
        <v>-9.5350000000000004E-2</v>
      </c>
      <c r="I183" t="s">
        <v>18</v>
      </c>
      <c r="J183">
        <v>13</v>
      </c>
      <c r="K183" t="s">
        <v>19</v>
      </c>
      <c r="L183">
        <v>2</v>
      </c>
      <c r="M183" t="s">
        <v>28</v>
      </c>
      <c r="N183" t="s">
        <v>21</v>
      </c>
      <c r="O183" t="s">
        <v>22</v>
      </c>
      <c r="P183">
        <v>1992121</v>
      </c>
    </row>
    <row r="184" spans="1:16" x14ac:dyDescent="0.2">
      <c r="A184">
        <v>2016</v>
      </c>
      <c r="B184" t="s">
        <v>398</v>
      </c>
      <c r="C184" t="s">
        <v>399</v>
      </c>
      <c r="D184" s="1">
        <v>42523</v>
      </c>
      <c r="E184" t="s">
        <v>400</v>
      </c>
      <c r="F184">
        <v>2253000</v>
      </c>
      <c r="G184">
        <v>2665637</v>
      </c>
      <c r="H184">
        <v>0.183150022</v>
      </c>
      <c r="I184" t="s">
        <v>26</v>
      </c>
      <c r="J184">
        <v>4</v>
      </c>
      <c r="K184" t="s">
        <v>27</v>
      </c>
      <c r="L184">
        <v>2</v>
      </c>
      <c r="M184" t="s">
        <v>38</v>
      </c>
      <c r="N184" t="s">
        <v>21</v>
      </c>
      <c r="O184" t="s">
        <v>29</v>
      </c>
      <c r="P184">
        <v>2702598</v>
      </c>
    </row>
    <row r="185" spans="1:16" x14ac:dyDescent="0.2">
      <c r="A185">
        <v>2016</v>
      </c>
      <c r="B185" t="s">
        <v>401</v>
      </c>
      <c r="C185" t="s">
        <v>402</v>
      </c>
      <c r="D185" s="1">
        <v>42517</v>
      </c>
      <c r="E185" t="s">
        <v>17</v>
      </c>
      <c r="F185">
        <v>2800000</v>
      </c>
      <c r="G185">
        <v>3295274</v>
      </c>
      <c r="H185">
        <v>0.17688357099999999</v>
      </c>
      <c r="I185" t="s">
        <v>26</v>
      </c>
      <c r="J185">
        <v>6</v>
      </c>
      <c r="K185" t="s">
        <v>35</v>
      </c>
      <c r="L185">
        <v>2</v>
      </c>
      <c r="M185" t="s">
        <v>28</v>
      </c>
      <c r="N185" t="s">
        <v>21</v>
      </c>
      <c r="O185" t="s">
        <v>22</v>
      </c>
      <c r="P185">
        <v>4199650</v>
      </c>
    </row>
    <row r="186" spans="1:16" x14ac:dyDescent="0.2">
      <c r="A186">
        <v>2016</v>
      </c>
      <c r="B186" t="s">
        <v>403</v>
      </c>
      <c r="C186" t="s">
        <v>404</v>
      </c>
      <c r="D186" s="1">
        <v>42514</v>
      </c>
      <c r="E186" t="s">
        <v>50</v>
      </c>
      <c r="F186">
        <v>1930000</v>
      </c>
      <c r="G186">
        <v>2277000</v>
      </c>
      <c r="H186">
        <v>0.179792746</v>
      </c>
      <c r="I186" t="s">
        <v>26</v>
      </c>
      <c r="J186">
        <v>4</v>
      </c>
      <c r="K186" t="s">
        <v>19</v>
      </c>
      <c r="L186">
        <v>2</v>
      </c>
      <c r="M186" t="s">
        <v>20</v>
      </c>
      <c r="N186" t="s">
        <v>21</v>
      </c>
      <c r="O186" t="s">
        <v>32</v>
      </c>
      <c r="P186">
        <v>2587000</v>
      </c>
    </row>
    <row r="187" spans="1:16" x14ac:dyDescent="0.2">
      <c r="A187">
        <v>2016</v>
      </c>
      <c r="B187" t="s">
        <v>405</v>
      </c>
      <c r="C187" t="s">
        <v>406</v>
      </c>
      <c r="D187" s="1">
        <v>42500</v>
      </c>
      <c r="E187" t="s">
        <v>17</v>
      </c>
      <c r="F187">
        <v>4000000</v>
      </c>
      <c r="G187">
        <v>3838287</v>
      </c>
      <c r="H187">
        <v>-4.0428249999999999E-2</v>
      </c>
      <c r="I187" t="s">
        <v>18</v>
      </c>
      <c r="J187">
        <v>11</v>
      </c>
      <c r="K187" t="s">
        <v>27</v>
      </c>
      <c r="L187">
        <v>2</v>
      </c>
      <c r="M187" t="s">
        <v>38</v>
      </c>
      <c r="N187" t="s">
        <v>21</v>
      </c>
      <c r="O187" t="s">
        <v>22</v>
      </c>
      <c r="P187">
        <v>4691500</v>
      </c>
    </row>
    <row r="188" spans="1:16" x14ac:dyDescent="0.2">
      <c r="A188">
        <v>2016</v>
      </c>
      <c r="B188" t="s">
        <v>407</v>
      </c>
      <c r="C188" t="s">
        <v>408</v>
      </c>
      <c r="D188" s="1">
        <v>42496</v>
      </c>
      <c r="E188" t="s">
        <v>17</v>
      </c>
      <c r="F188">
        <v>2000000</v>
      </c>
      <c r="G188">
        <v>2059960</v>
      </c>
      <c r="H188">
        <v>2.998E-2</v>
      </c>
      <c r="I188" t="s">
        <v>18</v>
      </c>
      <c r="J188">
        <v>2</v>
      </c>
      <c r="K188" t="s">
        <v>27</v>
      </c>
      <c r="L188">
        <v>2</v>
      </c>
      <c r="M188" t="s">
        <v>28</v>
      </c>
      <c r="N188" t="s">
        <v>21</v>
      </c>
      <c r="O188" t="s">
        <v>22</v>
      </c>
      <c r="P188">
        <v>4352800</v>
      </c>
    </row>
    <row r="189" spans="1:16" x14ac:dyDescent="0.2">
      <c r="A189">
        <v>2016</v>
      </c>
      <c r="B189" t="s">
        <v>409</v>
      </c>
      <c r="C189" t="s">
        <v>410</v>
      </c>
      <c r="D189" s="1">
        <v>42488</v>
      </c>
      <c r="E189" t="s">
        <v>50</v>
      </c>
      <c r="F189">
        <v>1700000</v>
      </c>
      <c r="G189">
        <v>815000</v>
      </c>
      <c r="H189">
        <v>-0.52058823499999995</v>
      </c>
      <c r="I189" t="s">
        <v>26</v>
      </c>
      <c r="J189">
        <v>7</v>
      </c>
      <c r="K189" t="s">
        <v>27</v>
      </c>
      <c r="L189">
        <v>2</v>
      </c>
      <c r="M189" t="s">
        <v>28</v>
      </c>
      <c r="N189" t="s">
        <v>21</v>
      </c>
      <c r="O189" t="s">
        <v>22</v>
      </c>
      <c r="P189">
        <v>967120</v>
      </c>
    </row>
    <row r="190" spans="1:16" x14ac:dyDescent="0.2">
      <c r="A190">
        <v>2016</v>
      </c>
      <c r="B190" t="s">
        <v>411</v>
      </c>
      <c r="C190" t="s">
        <v>311</v>
      </c>
      <c r="D190" s="1">
        <v>42486</v>
      </c>
      <c r="E190" t="s">
        <v>17</v>
      </c>
      <c r="F190">
        <v>600000</v>
      </c>
      <c r="G190">
        <v>675000</v>
      </c>
      <c r="H190">
        <v>0.125</v>
      </c>
      <c r="I190" t="s">
        <v>26</v>
      </c>
      <c r="J190">
        <v>3</v>
      </c>
      <c r="K190" t="s">
        <v>19</v>
      </c>
      <c r="L190">
        <v>2</v>
      </c>
      <c r="M190" t="s">
        <v>28</v>
      </c>
      <c r="N190" t="s">
        <v>21</v>
      </c>
      <c r="O190" t="s">
        <v>22</v>
      </c>
      <c r="P190">
        <v>686000</v>
      </c>
    </row>
    <row r="191" spans="1:16" x14ac:dyDescent="0.2">
      <c r="A191">
        <v>2016</v>
      </c>
      <c r="B191" t="s">
        <v>412</v>
      </c>
      <c r="C191" t="s">
        <v>413</v>
      </c>
      <c r="D191" s="1">
        <v>42479</v>
      </c>
      <c r="E191" t="s">
        <v>17</v>
      </c>
      <c r="F191">
        <v>670000</v>
      </c>
      <c r="G191">
        <v>897950</v>
      </c>
      <c r="H191">
        <v>0.34022388100000001</v>
      </c>
      <c r="I191" t="s">
        <v>26</v>
      </c>
      <c r="J191">
        <v>5</v>
      </c>
      <c r="K191" t="s">
        <v>27</v>
      </c>
      <c r="L191">
        <v>2</v>
      </c>
      <c r="M191" t="s">
        <v>20</v>
      </c>
      <c r="N191" t="s">
        <v>21</v>
      </c>
      <c r="O191" t="s">
        <v>22</v>
      </c>
      <c r="P191">
        <v>914310</v>
      </c>
    </row>
    <row r="192" spans="1:16" x14ac:dyDescent="0.2">
      <c r="A192">
        <v>2016</v>
      </c>
      <c r="B192" t="s">
        <v>414</v>
      </c>
      <c r="C192" t="s">
        <v>415</v>
      </c>
      <c r="D192" s="1">
        <v>42474</v>
      </c>
      <c r="E192" t="s">
        <v>17</v>
      </c>
      <c r="F192">
        <v>700000</v>
      </c>
      <c r="G192">
        <v>442247</v>
      </c>
      <c r="H192">
        <v>-0.36821857099999999</v>
      </c>
      <c r="I192" t="s">
        <v>18</v>
      </c>
      <c r="J192">
        <v>6</v>
      </c>
      <c r="K192" t="s">
        <v>27</v>
      </c>
      <c r="L192">
        <v>2</v>
      </c>
      <c r="M192" t="s">
        <v>38</v>
      </c>
      <c r="N192" t="s">
        <v>21</v>
      </c>
      <c r="O192" t="s">
        <v>29</v>
      </c>
      <c r="P192">
        <v>518920</v>
      </c>
    </row>
    <row r="193" spans="1:16" x14ac:dyDescent="0.2">
      <c r="A193">
        <v>2016</v>
      </c>
      <c r="B193" t="s">
        <v>416</v>
      </c>
      <c r="C193" t="s">
        <v>417</v>
      </c>
      <c r="D193" s="1">
        <v>42473</v>
      </c>
      <c r="E193" t="s">
        <v>17</v>
      </c>
      <c r="F193">
        <v>1900000</v>
      </c>
      <c r="G193">
        <v>1348800</v>
      </c>
      <c r="H193">
        <v>-0.290105263</v>
      </c>
      <c r="I193" t="s">
        <v>18</v>
      </c>
      <c r="J193">
        <v>11</v>
      </c>
      <c r="K193" t="s">
        <v>27</v>
      </c>
      <c r="L193">
        <v>2</v>
      </c>
      <c r="M193" t="s">
        <v>47</v>
      </c>
      <c r="N193" t="s">
        <v>21</v>
      </c>
      <c r="O193" t="s">
        <v>22</v>
      </c>
      <c r="P193">
        <v>1840100</v>
      </c>
    </row>
    <row r="194" spans="1:16" x14ac:dyDescent="0.2">
      <c r="A194">
        <v>2016</v>
      </c>
      <c r="B194" t="s">
        <v>418</v>
      </c>
      <c r="C194" t="s">
        <v>419</v>
      </c>
      <c r="D194" s="1">
        <v>42465</v>
      </c>
      <c r="E194" t="s">
        <v>17</v>
      </c>
      <c r="F194">
        <v>1300000</v>
      </c>
      <c r="G194">
        <v>1334000</v>
      </c>
      <c r="H194">
        <v>2.6153846000000001E-2</v>
      </c>
      <c r="I194" t="s">
        <v>18</v>
      </c>
      <c r="J194">
        <v>6</v>
      </c>
      <c r="K194" t="s">
        <v>19</v>
      </c>
      <c r="L194">
        <v>2</v>
      </c>
      <c r="M194" t="s">
        <v>20</v>
      </c>
      <c r="N194" t="s">
        <v>21</v>
      </c>
      <c r="O194" t="s">
        <v>29</v>
      </c>
      <c r="P194">
        <v>1444444</v>
      </c>
    </row>
    <row r="195" spans="1:16" x14ac:dyDescent="0.2">
      <c r="A195">
        <v>2016</v>
      </c>
      <c r="B195" t="s">
        <v>420</v>
      </c>
      <c r="C195" t="s">
        <v>421</v>
      </c>
      <c r="D195" s="1">
        <v>42450</v>
      </c>
      <c r="E195" t="s">
        <v>50</v>
      </c>
      <c r="F195">
        <v>13100000</v>
      </c>
      <c r="G195">
        <v>14145813</v>
      </c>
      <c r="H195">
        <v>7.9833053000000001E-2</v>
      </c>
      <c r="I195" t="s">
        <v>18</v>
      </c>
      <c r="J195">
        <v>5</v>
      </c>
      <c r="K195" t="s">
        <v>27</v>
      </c>
      <c r="L195">
        <v>1</v>
      </c>
      <c r="M195" t="s">
        <v>38</v>
      </c>
      <c r="N195" t="s">
        <v>21</v>
      </c>
      <c r="O195" t="s">
        <v>22</v>
      </c>
      <c r="P195">
        <v>15521750</v>
      </c>
    </row>
    <row r="196" spans="1:16" x14ac:dyDescent="0.2">
      <c r="A196">
        <v>2016</v>
      </c>
      <c r="B196" t="s">
        <v>422</v>
      </c>
      <c r="C196" t="s">
        <v>423</v>
      </c>
      <c r="D196" s="1">
        <v>42438</v>
      </c>
      <c r="E196" t="s">
        <v>17</v>
      </c>
      <c r="F196">
        <v>25210000</v>
      </c>
      <c r="G196">
        <v>17827873</v>
      </c>
      <c r="H196">
        <v>-0.29282534700000001</v>
      </c>
      <c r="I196" t="s">
        <v>26</v>
      </c>
      <c r="J196">
        <v>13</v>
      </c>
      <c r="K196" t="s">
        <v>27</v>
      </c>
      <c r="L196">
        <v>1</v>
      </c>
      <c r="M196" t="s">
        <v>20</v>
      </c>
      <c r="N196" t="s">
        <v>21</v>
      </c>
      <c r="O196" t="s">
        <v>22</v>
      </c>
      <c r="P196">
        <v>18662460</v>
      </c>
    </row>
    <row r="197" spans="1:16" x14ac:dyDescent="0.2">
      <c r="A197">
        <v>2016</v>
      </c>
      <c r="B197" t="s">
        <v>424</v>
      </c>
      <c r="C197" t="s">
        <v>425</v>
      </c>
      <c r="D197" s="1">
        <v>42418</v>
      </c>
      <c r="E197" t="s">
        <v>17</v>
      </c>
      <c r="F197">
        <v>3250000</v>
      </c>
      <c r="G197">
        <v>2849549</v>
      </c>
      <c r="H197">
        <v>-0.123215692</v>
      </c>
      <c r="I197" t="s">
        <v>18</v>
      </c>
      <c r="J197">
        <v>12</v>
      </c>
      <c r="K197" t="s">
        <v>19</v>
      </c>
      <c r="L197">
        <v>1</v>
      </c>
      <c r="M197" t="s">
        <v>20</v>
      </c>
      <c r="N197" t="s">
        <v>21</v>
      </c>
      <c r="O197" t="s">
        <v>22</v>
      </c>
      <c r="P197">
        <v>3167185</v>
      </c>
    </row>
    <row r="198" spans="1:16" x14ac:dyDescent="0.2">
      <c r="A198">
        <v>2016</v>
      </c>
      <c r="B198" t="s">
        <v>426</v>
      </c>
      <c r="C198" t="s">
        <v>427</v>
      </c>
      <c r="D198" s="1">
        <v>42411</v>
      </c>
      <c r="E198" t="s">
        <v>17</v>
      </c>
      <c r="F198">
        <v>69865000</v>
      </c>
      <c r="G198">
        <v>57000000</v>
      </c>
      <c r="H198">
        <v>-0.184140843</v>
      </c>
      <c r="I198" t="s">
        <v>18</v>
      </c>
      <c r="J198">
        <v>11</v>
      </c>
      <c r="K198" t="s">
        <v>27</v>
      </c>
      <c r="L198">
        <v>1</v>
      </c>
      <c r="M198" t="s">
        <v>28</v>
      </c>
      <c r="N198" t="s">
        <v>21</v>
      </c>
      <c r="O198" t="s">
        <v>22</v>
      </c>
      <c r="P198">
        <v>58617000</v>
      </c>
    </row>
    <row r="199" spans="1:16" x14ac:dyDescent="0.2">
      <c r="A199">
        <v>2016</v>
      </c>
      <c r="B199" t="s">
        <v>428</v>
      </c>
      <c r="C199" t="s">
        <v>429</v>
      </c>
      <c r="D199" s="1">
        <v>42404</v>
      </c>
      <c r="E199" t="s">
        <v>17</v>
      </c>
      <c r="F199">
        <v>4072000</v>
      </c>
      <c r="G199">
        <v>2733000</v>
      </c>
      <c r="H199">
        <v>-0.32883104099999999</v>
      </c>
      <c r="I199" t="s">
        <v>26</v>
      </c>
      <c r="J199">
        <v>3</v>
      </c>
      <c r="K199" t="s">
        <v>19</v>
      </c>
      <c r="L199">
        <v>1</v>
      </c>
      <c r="M199" t="s">
        <v>20</v>
      </c>
      <c r="N199" t="s">
        <v>21</v>
      </c>
      <c r="O199" t="s">
        <v>32</v>
      </c>
      <c r="P199">
        <v>3147496</v>
      </c>
    </row>
    <row r="200" spans="1:16" x14ac:dyDescent="0.2">
      <c r="A200">
        <v>2016</v>
      </c>
      <c r="B200" t="s">
        <v>430</v>
      </c>
      <c r="C200" t="s">
        <v>431</v>
      </c>
      <c r="D200" s="1">
        <v>42394</v>
      </c>
      <c r="E200" t="s">
        <v>17</v>
      </c>
      <c r="F200">
        <v>2530000</v>
      </c>
      <c r="G200">
        <v>1836000</v>
      </c>
      <c r="H200">
        <v>-0.2743083</v>
      </c>
      <c r="I200" t="s">
        <v>18</v>
      </c>
      <c r="J200">
        <v>7</v>
      </c>
      <c r="K200" t="s">
        <v>19</v>
      </c>
      <c r="L200">
        <v>1</v>
      </c>
      <c r="M200" t="s">
        <v>20</v>
      </c>
      <c r="N200" t="s">
        <v>21</v>
      </c>
      <c r="O200" t="s">
        <v>22</v>
      </c>
      <c r="P200">
        <v>2495500</v>
      </c>
    </row>
    <row r="201" spans="1:16" x14ac:dyDescent="0.2">
      <c r="A201">
        <v>2016</v>
      </c>
      <c r="B201" t="s">
        <v>432</v>
      </c>
      <c r="C201" t="s">
        <v>433</v>
      </c>
      <c r="D201" s="1">
        <v>42391</v>
      </c>
      <c r="E201" t="s">
        <v>17</v>
      </c>
      <c r="F201">
        <v>4574000</v>
      </c>
      <c r="G201">
        <v>3774000</v>
      </c>
      <c r="H201">
        <v>-0.17490161800000001</v>
      </c>
      <c r="I201" t="s">
        <v>18</v>
      </c>
      <c r="J201">
        <v>4</v>
      </c>
      <c r="K201" t="s">
        <v>27</v>
      </c>
      <c r="L201">
        <v>1</v>
      </c>
      <c r="M201" t="s">
        <v>47</v>
      </c>
      <c r="N201" t="s">
        <v>21</v>
      </c>
      <c r="O201" t="s">
        <v>22</v>
      </c>
      <c r="P201">
        <v>4055000</v>
      </c>
    </row>
    <row r="202" spans="1:16" x14ac:dyDescent="0.2">
      <c r="A202">
        <v>2016</v>
      </c>
      <c r="B202" t="s">
        <v>434</v>
      </c>
      <c r="C202" t="s">
        <v>435</v>
      </c>
      <c r="D202" s="1">
        <v>42389</v>
      </c>
      <c r="E202" t="s">
        <v>17</v>
      </c>
      <c r="F202">
        <v>10000000</v>
      </c>
      <c r="G202">
        <v>6499990</v>
      </c>
      <c r="H202">
        <v>-0.35000100000000001</v>
      </c>
      <c r="I202" t="s">
        <v>26</v>
      </c>
      <c r="J202">
        <v>6</v>
      </c>
      <c r="K202" t="s">
        <v>27</v>
      </c>
      <c r="L202">
        <v>1</v>
      </c>
      <c r="M202" t="s">
        <v>38</v>
      </c>
      <c r="N202" t="s">
        <v>21</v>
      </c>
      <c r="O202" t="s">
        <v>22</v>
      </c>
      <c r="P202">
        <v>7138000</v>
      </c>
    </row>
    <row r="203" spans="1:16" x14ac:dyDescent="0.2">
      <c r="A203">
        <v>2016</v>
      </c>
      <c r="B203" t="s">
        <v>436</v>
      </c>
      <c r="C203" t="s">
        <v>437</v>
      </c>
      <c r="D203" s="1">
        <v>42388</v>
      </c>
      <c r="E203" t="s">
        <v>50</v>
      </c>
      <c r="F203">
        <v>9000000</v>
      </c>
      <c r="G203">
        <v>8936000</v>
      </c>
      <c r="H203">
        <v>-7.1111109999999998E-3</v>
      </c>
      <c r="I203" t="s">
        <v>18</v>
      </c>
      <c r="J203">
        <v>3</v>
      </c>
      <c r="K203" t="s">
        <v>19</v>
      </c>
      <c r="L203">
        <v>1</v>
      </c>
      <c r="M203" t="s">
        <v>438</v>
      </c>
      <c r="N203" t="s">
        <v>21</v>
      </c>
      <c r="O203" t="s">
        <v>29</v>
      </c>
      <c r="P203">
        <v>9201691</v>
      </c>
    </row>
    <row r="204" spans="1:16" x14ac:dyDescent="0.2">
      <c r="A204">
        <v>2016</v>
      </c>
      <c r="B204" t="s">
        <v>439</v>
      </c>
      <c r="C204" t="s">
        <v>440</v>
      </c>
      <c r="D204" s="1">
        <v>42383</v>
      </c>
      <c r="E204" t="s">
        <v>441</v>
      </c>
      <c r="F204">
        <v>1200000</v>
      </c>
      <c r="G204">
        <v>1050050</v>
      </c>
      <c r="H204">
        <v>-0.124958333</v>
      </c>
      <c r="I204" t="s">
        <v>18</v>
      </c>
      <c r="J204">
        <v>6</v>
      </c>
      <c r="K204" t="s">
        <v>27</v>
      </c>
      <c r="L204">
        <v>1</v>
      </c>
      <c r="M204" t="s">
        <v>38</v>
      </c>
      <c r="N204" t="s">
        <v>21</v>
      </c>
      <c r="O204" t="s">
        <v>32</v>
      </c>
      <c r="P204">
        <v>1083107</v>
      </c>
    </row>
    <row r="205" spans="1:16" x14ac:dyDescent="0.2">
      <c r="A205">
        <v>2015</v>
      </c>
      <c r="B205" t="s">
        <v>442</v>
      </c>
      <c r="C205" t="s">
        <v>443</v>
      </c>
      <c r="D205" s="1">
        <v>42342</v>
      </c>
      <c r="E205" t="s">
        <v>50</v>
      </c>
      <c r="F205">
        <v>2000000</v>
      </c>
      <c r="G205">
        <v>2092850</v>
      </c>
      <c r="H205">
        <v>4.6425000000000001E-2</v>
      </c>
      <c r="I205" t="s">
        <v>18</v>
      </c>
      <c r="J205">
        <v>4</v>
      </c>
      <c r="K205" t="s">
        <v>19</v>
      </c>
      <c r="L205">
        <v>4</v>
      </c>
      <c r="M205" t="s">
        <v>28</v>
      </c>
      <c r="N205" t="s">
        <v>21</v>
      </c>
      <c r="O205" t="s">
        <v>32</v>
      </c>
      <c r="P205">
        <v>2196300</v>
      </c>
    </row>
    <row r="206" spans="1:16" x14ac:dyDescent="0.2">
      <c r="A206">
        <v>2015</v>
      </c>
      <c r="B206" t="s">
        <v>444</v>
      </c>
      <c r="C206" t="s">
        <v>445</v>
      </c>
      <c r="D206" s="1">
        <v>42338</v>
      </c>
      <c r="E206" t="s">
        <v>17</v>
      </c>
      <c r="F206">
        <v>1200000</v>
      </c>
      <c r="G206">
        <v>1222222</v>
      </c>
      <c r="H206">
        <v>1.8518333000000001E-2</v>
      </c>
      <c r="I206" t="s">
        <v>18</v>
      </c>
      <c r="J206">
        <v>6</v>
      </c>
      <c r="K206" t="s">
        <v>19</v>
      </c>
      <c r="L206">
        <v>4</v>
      </c>
      <c r="M206" t="s">
        <v>20</v>
      </c>
      <c r="N206" t="s">
        <v>21</v>
      </c>
      <c r="O206" t="s">
        <v>22</v>
      </c>
      <c r="P206">
        <v>1488000</v>
      </c>
    </row>
    <row r="207" spans="1:16" x14ac:dyDescent="0.2">
      <c r="A207">
        <v>2015</v>
      </c>
      <c r="B207" t="s">
        <v>446</v>
      </c>
      <c r="C207" t="s">
        <v>447</v>
      </c>
      <c r="D207" s="1">
        <v>42312</v>
      </c>
      <c r="E207" t="s">
        <v>17</v>
      </c>
      <c r="F207">
        <v>8700000</v>
      </c>
      <c r="G207">
        <v>10162935</v>
      </c>
      <c r="H207">
        <v>0.16815344800000001</v>
      </c>
      <c r="I207" t="s">
        <v>26</v>
      </c>
      <c r="J207">
        <v>3</v>
      </c>
      <c r="K207" t="s">
        <v>35</v>
      </c>
      <c r="L207">
        <v>4</v>
      </c>
      <c r="M207" t="s">
        <v>28</v>
      </c>
      <c r="N207" t="s">
        <v>21</v>
      </c>
      <c r="O207" t="s">
        <v>22</v>
      </c>
      <c r="P207">
        <v>10760000</v>
      </c>
    </row>
    <row r="208" spans="1:16" x14ac:dyDescent="0.2">
      <c r="A208">
        <v>2015</v>
      </c>
      <c r="B208" t="s">
        <v>448</v>
      </c>
      <c r="C208" t="s">
        <v>449</v>
      </c>
      <c r="D208" s="1">
        <v>42310</v>
      </c>
      <c r="E208" t="s">
        <v>50</v>
      </c>
      <c r="F208">
        <v>7055100</v>
      </c>
      <c r="G208">
        <v>5774440</v>
      </c>
      <c r="H208">
        <v>-0.18152258600000001</v>
      </c>
      <c r="I208" t="s">
        <v>26</v>
      </c>
      <c r="J208">
        <v>3</v>
      </c>
      <c r="K208" t="s">
        <v>27</v>
      </c>
      <c r="L208">
        <v>4</v>
      </c>
      <c r="M208" t="s">
        <v>20</v>
      </c>
      <c r="N208" t="s">
        <v>21</v>
      </c>
      <c r="O208" t="s">
        <v>32</v>
      </c>
      <c r="P208">
        <v>6387950</v>
      </c>
    </row>
    <row r="209" spans="1:16" x14ac:dyDescent="0.2">
      <c r="A209">
        <v>2015</v>
      </c>
      <c r="B209" t="s">
        <v>450</v>
      </c>
      <c r="C209" t="s">
        <v>451</v>
      </c>
      <c r="D209" s="1">
        <v>42307</v>
      </c>
      <c r="E209" t="s">
        <v>17</v>
      </c>
      <c r="F209">
        <v>7100000</v>
      </c>
      <c r="G209">
        <v>6676400</v>
      </c>
      <c r="H209">
        <v>-5.9661972000000001E-2</v>
      </c>
      <c r="I209" t="s">
        <v>18</v>
      </c>
      <c r="J209">
        <v>11</v>
      </c>
      <c r="K209" t="s">
        <v>35</v>
      </c>
      <c r="L209">
        <v>4</v>
      </c>
      <c r="M209" t="s">
        <v>28</v>
      </c>
      <c r="N209" t="s">
        <v>21</v>
      </c>
      <c r="O209" t="s">
        <v>22</v>
      </c>
      <c r="P209">
        <v>8765900</v>
      </c>
    </row>
    <row r="210" spans="1:16" x14ac:dyDescent="0.2">
      <c r="A210">
        <v>2015</v>
      </c>
      <c r="B210" t="s">
        <v>452</v>
      </c>
      <c r="C210" t="s">
        <v>453</v>
      </c>
      <c r="D210" s="1">
        <v>42304</v>
      </c>
      <c r="E210" t="s">
        <v>17</v>
      </c>
      <c r="F210">
        <v>1340000</v>
      </c>
      <c r="G210">
        <v>1850000</v>
      </c>
      <c r="H210">
        <v>0.38059701499999998</v>
      </c>
      <c r="I210" t="s">
        <v>26</v>
      </c>
      <c r="J210">
        <v>4</v>
      </c>
      <c r="K210" t="s">
        <v>27</v>
      </c>
      <c r="L210">
        <v>4</v>
      </c>
      <c r="M210" t="s">
        <v>28</v>
      </c>
      <c r="N210" t="s">
        <v>21</v>
      </c>
      <c r="O210" t="s">
        <v>22</v>
      </c>
      <c r="P210">
        <v>2174000</v>
      </c>
    </row>
    <row r="211" spans="1:16" x14ac:dyDescent="0.2">
      <c r="A211">
        <v>2015</v>
      </c>
      <c r="B211" t="s">
        <v>454</v>
      </c>
      <c r="C211" t="s">
        <v>455</v>
      </c>
      <c r="D211" s="1">
        <v>42297</v>
      </c>
      <c r="E211" t="s">
        <v>17</v>
      </c>
      <c r="F211">
        <v>1290000</v>
      </c>
      <c r="G211">
        <v>1552600</v>
      </c>
      <c r="H211">
        <v>0.203565891</v>
      </c>
      <c r="I211" t="s">
        <v>26</v>
      </c>
      <c r="J211">
        <v>9</v>
      </c>
      <c r="K211" t="s">
        <v>27</v>
      </c>
      <c r="L211">
        <v>4</v>
      </c>
      <c r="M211" t="s">
        <v>28</v>
      </c>
      <c r="N211" t="s">
        <v>21</v>
      </c>
      <c r="O211" t="s">
        <v>32</v>
      </c>
      <c r="P211">
        <v>1557557.5</v>
      </c>
    </row>
    <row r="212" spans="1:16" x14ac:dyDescent="0.2">
      <c r="A212">
        <v>2015</v>
      </c>
      <c r="B212" t="s">
        <v>456</v>
      </c>
      <c r="C212" t="s">
        <v>457</v>
      </c>
      <c r="D212" s="1">
        <v>42292</v>
      </c>
      <c r="E212" t="s">
        <v>17</v>
      </c>
      <c r="F212">
        <v>3650000</v>
      </c>
      <c r="G212">
        <v>3270000</v>
      </c>
      <c r="H212">
        <v>-0.104109589</v>
      </c>
      <c r="I212" t="s">
        <v>18</v>
      </c>
      <c r="J212">
        <v>6</v>
      </c>
      <c r="K212" t="s">
        <v>27</v>
      </c>
      <c r="L212">
        <v>4</v>
      </c>
      <c r="M212" t="s">
        <v>20</v>
      </c>
      <c r="N212" t="s">
        <v>21</v>
      </c>
      <c r="O212" t="s">
        <v>22</v>
      </c>
      <c r="P212">
        <v>3654000</v>
      </c>
    </row>
    <row r="213" spans="1:16" x14ac:dyDescent="0.2">
      <c r="A213">
        <v>2015</v>
      </c>
      <c r="B213" t="s">
        <v>458</v>
      </c>
      <c r="C213" t="s">
        <v>459</v>
      </c>
      <c r="D213" s="1">
        <v>42284</v>
      </c>
      <c r="E213" t="s">
        <v>50</v>
      </c>
      <c r="F213">
        <v>7400000</v>
      </c>
      <c r="G213">
        <v>4985882.5</v>
      </c>
      <c r="H213">
        <v>-0.326232095</v>
      </c>
      <c r="I213" t="s">
        <v>26</v>
      </c>
      <c r="J213">
        <v>4</v>
      </c>
      <c r="K213" t="s">
        <v>35</v>
      </c>
      <c r="L213">
        <v>4</v>
      </c>
      <c r="M213" t="s">
        <v>28</v>
      </c>
      <c r="N213" t="s">
        <v>21</v>
      </c>
      <c r="O213" t="s">
        <v>32</v>
      </c>
      <c r="P213">
        <v>5169777</v>
      </c>
    </row>
    <row r="214" spans="1:16" x14ac:dyDescent="0.2">
      <c r="A214">
        <v>2015</v>
      </c>
      <c r="B214" t="s">
        <v>460</v>
      </c>
      <c r="C214" t="s">
        <v>461</v>
      </c>
      <c r="D214" s="1">
        <v>42277</v>
      </c>
      <c r="E214" t="s">
        <v>17</v>
      </c>
      <c r="F214">
        <v>7000000</v>
      </c>
      <c r="G214">
        <v>5851111</v>
      </c>
      <c r="H214">
        <v>-0.164127</v>
      </c>
      <c r="I214" t="s">
        <v>18</v>
      </c>
      <c r="J214">
        <v>15</v>
      </c>
      <c r="K214" t="s">
        <v>27</v>
      </c>
      <c r="L214">
        <v>3</v>
      </c>
      <c r="M214" t="s">
        <v>38</v>
      </c>
      <c r="N214" t="s">
        <v>21</v>
      </c>
      <c r="O214" t="s">
        <v>22</v>
      </c>
      <c r="P214">
        <v>6789000</v>
      </c>
    </row>
    <row r="215" spans="1:16" x14ac:dyDescent="0.2">
      <c r="A215">
        <v>2015</v>
      </c>
      <c r="B215" t="s">
        <v>462</v>
      </c>
      <c r="C215" t="s">
        <v>463</v>
      </c>
      <c r="D215" s="1">
        <v>42268</v>
      </c>
      <c r="E215" t="s">
        <v>17</v>
      </c>
      <c r="F215">
        <v>7900000</v>
      </c>
      <c r="G215">
        <v>6769800</v>
      </c>
      <c r="H215">
        <v>-0.14306329100000001</v>
      </c>
      <c r="I215" t="s">
        <v>18</v>
      </c>
      <c r="J215">
        <v>18</v>
      </c>
      <c r="K215" t="s">
        <v>19</v>
      </c>
      <c r="L215">
        <v>3</v>
      </c>
      <c r="M215" t="s">
        <v>20</v>
      </c>
      <c r="N215" t="s">
        <v>21</v>
      </c>
      <c r="O215" t="s">
        <v>29</v>
      </c>
      <c r="P215">
        <v>8850000</v>
      </c>
    </row>
    <row r="216" spans="1:16" x14ac:dyDescent="0.2">
      <c r="A216">
        <v>2015</v>
      </c>
      <c r="B216" t="s">
        <v>464</v>
      </c>
      <c r="C216" t="s">
        <v>465</v>
      </c>
      <c r="D216" s="1">
        <v>42256</v>
      </c>
      <c r="E216" t="s">
        <v>441</v>
      </c>
      <c r="F216">
        <v>325000</v>
      </c>
      <c r="G216">
        <v>377777</v>
      </c>
      <c r="H216">
        <v>0.16239076899999999</v>
      </c>
      <c r="I216" t="s">
        <v>26</v>
      </c>
      <c r="J216">
        <v>6</v>
      </c>
      <c r="K216" t="s">
        <v>27</v>
      </c>
      <c r="L216">
        <v>3</v>
      </c>
      <c r="M216" t="s">
        <v>20</v>
      </c>
      <c r="N216" t="s">
        <v>21</v>
      </c>
      <c r="O216" t="s">
        <v>29</v>
      </c>
      <c r="P216">
        <v>415415</v>
      </c>
    </row>
    <row r="217" spans="1:16" x14ac:dyDescent="0.2">
      <c r="A217">
        <v>2015</v>
      </c>
      <c r="B217" t="s">
        <v>466</v>
      </c>
      <c r="C217" t="s">
        <v>467</v>
      </c>
      <c r="D217" s="1">
        <v>42243</v>
      </c>
      <c r="E217" t="s">
        <v>17</v>
      </c>
      <c r="F217">
        <v>1650000</v>
      </c>
      <c r="G217">
        <v>1898000</v>
      </c>
      <c r="H217">
        <v>0.15030303</v>
      </c>
      <c r="I217" t="s">
        <v>26</v>
      </c>
      <c r="J217">
        <v>4</v>
      </c>
      <c r="K217" t="s">
        <v>19</v>
      </c>
      <c r="L217">
        <v>3</v>
      </c>
      <c r="M217" t="s">
        <v>20</v>
      </c>
      <c r="N217" t="s">
        <v>21</v>
      </c>
      <c r="O217" t="s">
        <v>22</v>
      </c>
      <c r="P217">
        <v>2440000</v>
      </c>
    </row>
    <row r="218" spans="1:16" x14ac:dyDescent="0.2">
      <c r="A218">
        <v>2015</v>
      </c>
      <c r="B218" t="s">
        <v>468</v>
      </c>
      <c r="C218" t="s">
        <v>469</v>
      </c>
      <c r="D218" s="1">
        <v>42234</v>
      </c>
      <c r="E218" t="s">
        <v>441</v>
      </c>
      <c r="F218">
        <v>354000</v>
      </c>
      <c r="G218">
        <v>396811</v>
      </c>
      <c r="H218">
        <v>0.120935028</v>
      </c>
      <c r="I218" t="s">
        <v>26</v>
      </c>
      <c r="J218">
        <v>3</v>
      </c>
      <c r="K218" t="s">
        <v>27</v>
      </c>
      <c r="L218">
        <v>3</v>
      </c>
      <c r="M218" t="s">
        <v>20</v>
      </c>
      <c r="N218" t="s">
        <v>21</v>
      </c>
      <c r="O218" t="s">
        <v>29</v>
      </c>
      <c r="P218">
        <v>607000</v>
      </c>
    </row>
    <row r="219" spans="1:16" x14ac:dyDescent="0.2">
      <c r="A219">
        <v>2015</v>
      </c>
      <c r="B219" t="s">
        <v>470</v>
      </c>
      <c r="C219" t="s">
        <v>471</v>
      </c>
      <c r="D219" s="1">
        <v>42213</v>
      </c>
      <c r="E219" t="s">
        <v>17</v>
      </c>
      <c r="F219">
        <v>1918000</v>
      </c>
      <c r="G219">
        <v>1389000</v>
      </c>
      <c r="H219">
        <v>-0.27580813300000001</v>
      </c>
      <c r="I219" t="s">
        <v>18</v>
      </c>
      <c r="J219">
        <v>12</v>
      </c>
      <c r="K219" t="s">
        <v>27</v>
      </c>
      <c r="L219">
        <v>3</v>
      </c>
      <c r="M219" t="s">
        <v>20</v>
      </c>
      <c r="N219" t="s">
        <v>21</v>
      </c>
      <c r="O219" t="s">
        <v>22</v>
      </c>
      <c r="P219">
        <v>1737000</v>
      </c>
    </row>
    <row r="220" spans="1:16" x14ac:dyDescent="0.2">
      <c r="A220">
        <v>2015</v>
      </c>
      <c r="B220" t="s">
        <v>472</v>
      </c>
      <c r="C220" t="s">
        <v>473</v>
      </c>
      <c r="D220" s="1">
        <v>42178</v>
      </c>
      <c r="E220" t="s">
        <v>17</v>
      </c>
      <c r="F220">
        <v>1800000</v>
      </c>
      <c r="G220">
        <v>2217200</v>
      </c>
      <c r="H220">
        <v>0.23177777799999999</v>
      </c>
      <c r="I220" t="s">
        <v>26</v>
      </c>
      <c r="J220">
        <v>2</v>
      </c>
      <c r="K220" t="s">
        <v>35</v>
      </c>
      <c r="L220">
        <v>2</v>
      </c>
      <c r="M220" t="s">
        <v>28</v>
      </c>
      <c r="N220" t="s">
        <v>21</v>
      </c>
      <c r="O220" t="s">
        <v>22</v>
      </c>
      <c r="P220">
        <v>2698000</v>
      </c>
    </row>
    <row r="221" spans="1:16" x14ac:dyDescent="0.2">
      <c r="A221">
        <v>2015</v>
      </c>
      <c r="B221" t="s">
        <v>474</v>
      </c>
      <c r="C221" t="s">
        <v>475</v>
      </c>
      <c r="D221" s="1">
        <v>42177</v>
      </c>
      <c r="E221" t="s">
        <v>17</v>
      </c>
      <c r="F221">
        <v>6500000</v>
      </c>
      <c r="G221">
        <v>6374800</v>
      </c>
      <c r="H221">
        <v>-1.9261538000000002E-2</v>
      </c>
      <c r="I221" t="s">
        <v>18</v>
      </c>
      <c r="J221">
        <v>7</v>
      </c>
      <c r="K221" t="s">
        <v>35</v>
      </c>
      <c r="L221">
        <v>2</v>
      </c>
      <c r="M221" t="s">
        <v>28</v>
      </c>
      <c r="N221" t="s">
        <v>21</v>
      </c>
      <c r="O221" t="s">
        <v>22</v>
      </c>
      <c r="P221">
        <v>7497000</v>
      </c>
    </row>
    <row r="222" spans="1:16" x14ac:dyDescent="0.2">
      <c r="A222">
        <v>2015</v>
      </c>
      <c r="B222" t="s">
        <v>476</v>
      </c>
      <c r="C222" t="s">
        <v>477</v>
      </c>
      <c r="D222" s="1">
        <v>42159</v>
      </c>
      <c r="E222" t="s">
        <v>17</v>
      </c>
      <c r="F222">
        <v>1600000</v>
      </c>
      <c r="G222">
        <v>1298005</v>
      </c>
      <c r="H222">
        <v>-0.18874687500000001</v>
      </c>
      <c r="I222" t="s">
        <v>18</v>
      </c>
      <c r="J222">
        <v>6</v>
      </c>
      <c r="K222" t="s">
        <v>19</v>
      </c>
      <c r="L222">
        <v>2</v>
      </c>
      <c r="M222" t="s">
        <v>38</v>
      </c>
      <c r="N222" t="s">
        <v>21</v>
      </c>
      <c r="O222" t="s">
        <v>32</v>
      </c>
      <c r="P222">
        <v>1346150</v>
      </c>
    </row>
    <row r="223" spans="1:16" x14ac:dyDescent="0.2">
      <c r="A223">
        <v>2015</v>
      </c>
      <c r="B223" t="s">
        <v>478</v>
      </c>
      <c r="C223" t="s">
        <v>479</v>
      </c>
      <c r="D223" s="1">
        <v>42157</v>
      </c>
      <c r="E223" t="s">
        <v>17</v>
      </c>
      <c r="F223">
        <v>29100000</v>
      </c>
      <c r="G223">
        <v>30452500</v>
      </c>
      <c r="H223">
        <v>4.6477663000000002E-2</v>
      </c>
      <c r="I223" t="s">
        <v>18</v>
      </c>
      <c r="J223">
        <v>11</v>
      </c>
      <c r="K223" t="s">
        <v>27</v>
      </c>
      <c r="L223">
        <v>2</v>
      </c>
      <c r="M223" t="s">
        <v>38</v>
      </c>
      <c r="N223" t="s">
        <v>21</v>
      </c>
      <c r="O223" t="s">
        <v>22</v>
      </c>
      <c r="P223">
        <v>31281100</v>
      </c>
    </row>
    <row r="224" spans="1:16" x14ac:dyDescent="0.2">
      <c r="A224">
        <v>2015</v>
      </c>
      <c r="B224" t="s">
        <v>480</v>
      </c>
      <c r="C224" t="s">
        <v>481</v>
      </c>
      <c r="D224" s="1">
        <v>42145</v>
      </c>
      <c r="E224" t="s">
        <v>482</v>
      </c>
      <c r="F224">
        <v>1550000</v>
      </c>
      <c r="G224">
        <v>2333333.33</v>
      </c>
      <c r="H224">
        <v>0.50537634200000003</v>
      </c>
      <c r="I224" t="s">
        <v>26</v>
      </c>
      <c r="J224">
        <v>2</v>
      </c>
      <c r="K224" t="s">
        <v>19</v>
      </c>
      <c r="L224">
        <v>2</v>
      </c>
      <c r="M224" t="s">
        <v>20</v>
      </c>
      <c r="N224" t="s">
        <v>21</v>
      </c>
      <c r="O224" t="s">
        <v>29</v>
      </c>
      <c r="P224">
        <v>3640000</v>
      </c>
    </row>
    <row r="225" spans="1:16" x14ac:dyDescent="0.2">
      <c r="A225">
        <v>2015</v>
      </c>
      <c r="B225" t="s">
        <v>483</v>
      </c>
      <c r="C225" t="s">
        <v>484</v>
      </c>
      <c r="D225" s="1">
        <v>42145</v>
      </c>
      <c r="E225" t="s">
        <v>17</v>
      </c>
      <c r="F225">
        <v>6400000</v>
      </c>
      <c r="G225">
        <v>5777000</v>
      </c>
      <c r="H225">
        <v>-9.7343750000000007E-2</v>
      </c>
      <c r="I225" t="s">
        <v>18</v>
      </c>
      <c r="J225">
        <v>7</v>
      </c>
      <c r="K225" t="s">
        <v>27</v>
      </c>
      <c r="L225">
        <v>2</v>
      </c>
      <c r="M225" t="s">
        <v>38</v>
      </c>
      <c r="N225" t="s">
        <v>21</v>
      </c>
      <c r="O225" t="s">
        <v>22</v>
      </c>
      <c r="P225">
        <v>6527495</v>
      </c>
    </row>
    <row r="226" spans="1:16" x14ac:dyDescent="0.2">
      <c r="A226">
        <v>2015</v>
      </c>
      <c r="B226" t="s">
        <v>485</v>
      </c>
      <c r="C226" t="s">
        <v>486</v>
      </c>
      <c r="D226" s="1">
        <v>42144</v>
      </c>
      <c r="E226" t="s">
        <v>17</v>
      </c>
      <c r="F226">
        <v>3340000</v>
      </c>
      <c r="G226">
        <v>4538160</v>
      </c>
      <c r="H226">
        <v>0.35873053900000001</v>
      </c>
      <c r="I226" t="s">
        <v>26</v>
      </c>
      <c r="J226">
        <v>3</v>
      </c>
      <c r="K226" t="s">
        <v>27</v>
      </c>
      <c r="L226">
        <v>2</v>
      </c>
      <c r="M226" t="s">
        <v>47</v>
      </c>
      <c r="N226" t="s">
        <v>21</v>
      </c>
      <c r="O226" t="s">
        <v>22</v>
      </c>
      <c r="P226">
        <v>5887300</v>
      </c>
    </row>
    <row r="227" spans="1:16" x14ac:dyDescent="0.2">
      <c r="A227">
        <v>2015</v>
      </c>
      <c r="B227" t="s">
        <v>487</v>
      </c>
      <c r="C227" t="s">
        <v>488</v>
      </c>
      <c r="D227" s="1">
        <v>42143</v>
      </c>
      <c r="E227" t="s">
        <v>17</v>
      </c>
      <c r="F227">
        <v>1263000</v>
      </c>
      <c r="G227">
        <v>930000</v>
      </c>
      <c r="H227">
        <v>-0.263657957</v>
      </c>
      <c r="I227" t="s">
        <v>26</v>
      </c>
      <c r="J227">
        <v>1</v>
      </c>
      <c r="K227" t="s">
        <v>19</v>
      </c>
      <c r="L227">
        <v>2</v>
      </c>
      <c r="M227" t="s">
        <v>20</v>
      </c>
      <c r="N227" t="s">
        <v>21</v>
      </c>
      <c r="O227" t="s">
        <v>22</v>
      </c>
      <c r="P227">
        <v>930000</v>
      </c>
    </row>
    <row r="228" spans="1:16" x14ac:dyDescent="0.2">
      <c r="A228">
        <v>2015</v>
      </c>
      <c r="B228" t="s">
        <v>489</v>
      </c>
      <c r="C228" t="s">
        <v>490</v>
      </c>
      <c r="D228" s="1">
        <v>42142</v>
      </c>
      <c r="E228" t="s">
        <v>482</v>
      </c>
      <c r="F228">
        <v>830000</v>
      </c>
      <c r="G228">
        <v>1650000</v>
      </c>
      <c r="H228">
        <v>0.98795180699999996</v>
      </c>
      <c r="I228" t="s">
        <v>26</v>
      </c>
      <c r="J228">
        <v>1</v>
      </c>
      <c r="K228" t="s">
        <v>35</v>
      </c>
      <c r="L228">
        <v>2</v>
      </c>
      <c r="M228" t="s">
        <v>28</v>
      </c>
      <c r="N228" t="s">
        <v>21</v>
      </c>
      <c r="O228" t="s">
        <v>22</v>
      </c>
      <c r="P228">
        <v>1650000</v>
      </c>
    </row>
    <row r="229" spans="1:16" x14ac:dyDescent="0.2">
      <c r="A229">
        <v>2015</v>
      </c>
      <c r="B229" t="s">
        <v>491</v>
      </c>
      <c r="C229" t="s">
        <v>492</v>
      </c>
      <c r="D229" s="1">
        <v>42115</v>
      </c>
      <c r="E229" t="s">
        <v>17</v>
      </c>
      <c r="F229">
        <v>735000</v>
      </c>
      <c r="G229">
        <v>512568</v>
      </c>
      <c r="H229">
        <v>-0.30262857100000001</v>
      </c>
      <c r="I229" t="s">
        <v>18</v>
      </c>
      <c r="J229">
        <v>9</v>
      </c>
      <c r="K229" t="s">
        <v>27</v>
      </c>
      <c r="L229">
        <v>2</v>
      </c>
      <c r="M229" t="s">
        <v>20</v>
      </c>
      <c r="N229" t="s">
        <v>21</v>
      </c>
      <c r="O229" t="s">
        <v>22</v>
      </c>
      <c r="P229">
        <v>537725.67000000004</v>
      </c>
    </row>
    <row r="230" spans="1:16" x14ac:dyDescent="0.2">
      <c r="A230">
        <v>2015</v>
      </c>
      <c r="B230" t="s">
        <v>493</v>
      </c>
      <c r="C230" t="s">
        <v>494</v>
      </c>
      <c r="D230" s="1">
        <v>42108</v>
      </c>
      <c r="E230" t="s">
        <v>17</v>
      </c>
      <c r="F230">
        <v>2320000</v>
      </c>
      <c r="G230">
        <v>1550780</v>
      </c>
      <c r="H230">
        <v>-0.33156034499999998</v>
      </c>
      <c r="I230" t="s">
        <v>18</v>
      </c>
      <c r="J230">
        <v>9</v>
      </c>
      <c r="K230" t="s">
        <v>27</v>
      </c>
      <c r="L230">
        <v>2</v>
      </c>
      <c r="M230" t="s">
        <v>38</v>
      </c>
      <c r="N230" t="s">
        <v>21</v>
      </c>
      <c r="O230" t="s">
        <v>32</v>
      </c>
      <c r="P230">
        <v>1631620</v>
      </c>
    </row>
    <row r="231" spans="1:16" x14ac:dyDescent="0.2">
      <c r="A231">
        <v>2015</v>
      </c>
      <c r="B231" t="s">
        <v>495</v>
      </c>
      <c r="C231" t="s">
        <v>496</v>
      </c>
      <c r="D231" s="1">
        <v>42108</v>
      </c>
      <c r="E231" t="s">
        <v>50</v>
      </c>
      <c r="F231">
        <v>521000</v>
      </c>
      <c r="G231">
        <v>1840000</v>
      </c>
      <c r="H231">
        <v>2.5316698660000001</v>
      </c>
      <c r="I231" t="s">
        <v>26</v>
      </c>
      <c r="J231">
        <v>3</v>
      </c>
      <c r="K231" t="s">
        <v>35</v>
      </c>
      <c r="L231">
        <v>2</v>
      </c>
      <c r="M231" t="s">
        <v>47</v>
      </c>
      <c r="N231" t="s">
        <v>21</v>
      </c>
      <c r="O231" t="s">
        <v>22</v>
      </c>
      <c r="P231">
        <v>1840000</v>
      </c>
    </row>
    <row r="232" spans="1:16" x14ac:dyDescent="0.2">
      <c r="A232">
        <v>2015</v>
      </c>
      <c r="B232" t="s">
        <v>497</v>
      </c>
      <c r="C232" t="s">
        <v>498</v>
      </c>
      <c r="D232" s="1">
        <v>42104</v>
      </c>
      <c r="E232" t="s">
        <v>17</v>
      </c>
      <c r="F232">
        <v>3760000</v>
      </c>
      <c r="G232">
        <v>2999293</v>
      </c>
      <c r="H232">
        <v>-0.20231569099999999</v>
      </c>
      <c r="I232" t="s">
        <v>18</v>
      </c>
      <c r="J232">
        <v>10</v>
      </c>
      <c r="K232" t="s">
        <v>19</v>
      </c>
      <c r="L232">
        <v>2</v>
      </c>
      <c r="M232" t="s">
        <v>20</v>
      </c>
      <c r="N232" t="s">
        <v>21</v>
      </c>
      <c r="O232" t="s">
        <v>22</v>
      </c>
      <c r="P232">
        <v>3023651</v>
      </c>
    </row>
    <row r="233" spans="1:16" x14ac:dyDescent="0.2">
      <c r="A233">
        <v>2015</v>
      </c>
      <c r="B233" t="s">
        <v>499</v>
      </c>
      <c r="C233" t="s">
        <v>500</v>
      </c>
      <c r="D233" s="1">
        <v>42104</v>
      </c>
      <c r="E233" t="s">
        <v>17</v>
      </c>
      <c r="F233">
        <v>1770000</v>
      </c>
      <c r="G233">
        <v>1397380</v>
      </c>
      <c r="H233">
        <v>-0.21051977399999999</v>
      </c>
      <c r="I233" t="s">
        <v>18</v>
      </c>
      <c r="J233">
        <v>10</v>
      </c>
      <c r="K233" t="s">
        <v>19</v>
      </c>
      <c r="L233">
        <v>2</v>
      </c>
      <c r="M233" t="s">
        <v>20</v>
      </c>
      <c r="N233" t="s">
        <v>21</v>
      </c>
      <c r="O233" t="s">
        <v>22</v>
      </c>
      <c r="P233">
        <v>1534115</v>
      </c>
    </row>
    <row r="234" spans="1:16" x14ac:dyDescent="0.2">
      <c r="A234">
        <v>2015</v>
      </c>
      <c r="B234" t="s">
        <v>501</v>
      </c>
      <c r="C234" t="s">
        <v>502</v>
      </c>
      <c r="D234" s="1">
        <v>42103</v>
      </c>
      <c r="E234" t="s">
        <v>17</v>
      </c>
      <c r="F234">
        <v>1850000</v>
      </c>
      <c r="G234">
        <v>2137550</v>
      </c>
      <c r="H234">
        <v>0.15543243200000001</v>
      </c>
      <c r="I234" t="s">
        <v>26</v>
      </c>
      <c r="J234">
        <v>8</v>
      </c>
      <c r="K234" t="s">
        <v>19</v>
      </c>
      <c r="L234">
        <v>2</v>
      </c>
      <c r="M234" t="s">
        <v>20</v>
      </c>
      <c r="N234" t="s">
        <v>21</v>
      </c>
      <c r="O234" t="s">
        <v>29</v>
      </c>
      <c r="P234">
        <v>2959000</v>
      </c>
    </row>
    <row r="235" spans="1:16" x14ac:dyDescent="0.2">
      <c r="A235">
        <v>2015</v>
      </c>
      <c r="B235" t="s">
        <v>503</v>
      </c>
      <c r="C235" t="s">
        <v>504</v>
      </c>
      <c r="D235" s="1">
        <v>42102</v>
      </c>
      <c r="E235" t="s">
        <v>505</v>
      </c>
      <c r="F235">
        <v>1300000</v>
      </c>
      <c r="G235">
        <v>878175</v>
      </c>
      <c r="H235">
        <v>-0.324480769</v>
      </c>
      <c r="I235" t="s">
        <v>18</v>
      </c>
      <c r="J235">
        <v>7</v>
      </c>
      <c r="K235" t="s">
        <v>27</v>
      </c>
      <c r="L235">
        <v>2</v>
      </c>
      <c r="M235" t="s">
        <v>38</v>
      </c>
      <c r="N235" t="s">
        <v>21</v>
      </c>
      <c r="O235" t="s">
        <v>32</v>
      </c>
      <c r="P235">
        <v>1321680</v>
      </c>
    </row>
    <row r="236" spans="1:16" x14ac:dyDescent="0.2">
      <c r="A236">
        <v>2015</v>
      </c>
      <c r="B236" t="s">
        <v>506</v>
      </c>
      <c r="C236" t="s">
        <v>507</v>
      </c>
      <c r="D236" s="1">
        <v>42080</v>
      </c>
      <c r="E236" t="s">
        <v>50</v>
      </c>
      <c r="F236">
        <v>4450000</v>
      </c>
      <c r="G236">
        <v>3620000</v>
      </c>
      <c r="H236">
        <v>-0.18651685400000001</v>
      </c>
      <c r="I236" t="s">
        <v>18</v>
      </c>
      <c r="J236">
        <v>3</v>
      </c>
      <c r="K236" t="s">
        <v>27</v>
      </c>
      <c r="L236">
        <v>1</v>
      </c>
      <c r="M236" t="s">
        <v>47</v>
      </c>
      <c r="N236" t="s">
        <v>21</v>
      </c>
      <c r="O236" t="s">
        <v>29</v>
      </c>
      <c r="P236">
        <v>4298317</v>
      </c>
    </row>
    <row r="237" spans="1:16" x14ac:dyDescent="0.2">
      <c r="A237">
        <v>2015</v>
      </c>
      <c r="B237" t="s">
        <v>508</v>
      </c>
      <c r="C237" t="s">
        <v>509</v>
      </c>
      <c r="D237" s="1">
        <v>42072</v>
      </c>
      <c r="E237" t="s">
        <v>17</v>
      </c>
      <c r="F237">
        <v>9600000</v>
      </c>
      <c r="G237">
        <v>6748000</v>
      </c>
      <c r="H237">
        <v>-0.297083333</v>
      </c>
      <c r="I237" t="s">
        <v>18</v>
      </c>
      <c r="J237">
        <v>12</v>
      </c>
      <c r="K237" t="s">
        <v>27</v>
      </c>
      <c r="L237">
        <v>1</v>
      </c>
      <c r="M237" t="s">
        <v>38</v>
      </c>
      <c r="N237" t="s">
        <v>21</v>
      </c>
      <c r="O237" t="s">
        <v>22</v>
      </c>
      <c r="P237">
        <v>7064400</v>
      </c>
    </row>
    <row r="238" spans="1:16" x14ac:dyDescent="0.2">
      <c r="A238">
        <v>2015</v>
      </c>
      <c r="B238" t="s">
        <v>510</v>
      </c>
      <c r="C238" t="s">
        <v>511</v>
      </c>
      <c r="D238" s="1">
        <v>42060</v>
      </c>
      <c r="E238" t="s">
        <v>441</v>
      </c>
      <c r="F238">
        <v>640000</v>
      </c>
      <c r="G238">
        <v>574000</v>
      </c>
      <c r="H238">
        <v>-0.10312499999999999</v>
      </c>
      <c r="I238" t="s">
        <v>18</v>
      </c>
      <c r="J238">
        <v>4</v>
      </c>
      <c r="K238" t="s">
        <v>19</v>
      </c>
      <c r="L238">
        <v>1</v>
      </c>
      <c r="M238" t="s">
        <v>438</v>
      </c>
      <c r="N238" t="s">
        <v>21</v>
      </c>
      <c r="O238" t="s">
        <v>22</v>
      </c>
      <c r="P238">
        <v>610750.86</v>
      </c>
    </row>
    <row r="239" spans="1:16" x14ac:dyDescent="0.2">
      <c r="A239">
        <v>2015</v>
      </c>
      <c r="B239" t="s">
        <v>512</v>
      </c>
      <c r="C239" t="s">
        <v>513</v>
      </c>
      <c r="D239" s="1">
        <v>42057</v>
      </c>
      <c r="E239" t="s">
        <v>50</v>
      </c>
      <c r="F239">
        <v>9700000</v>
      </c>
      <c r="G239">
        <v>8742268</v>
      </c>
      <c r="H239">
        <v>-9.8735258000000006E-2</v>
      </c>
      <c r="I239" t="s">
        <v>18</v>
      </c>
      <c r="J239">
        <v>3</v>
      </c>
      <c r="K239" t="s">
        <v>19</v>
      </c>
      <c r="L239">
        <v>1</v>
      </c>
      <c r="M239" t="s">
        <v>20</v>
      </c>
      <c r="N239" t="s">
        <v>21</v>
      </c>
      <c r="O239" t="s">
        <v>32</v>
      </c>
      <c r="P239">
        <v>9825550</v>
      </c>
    </row>
    <row r="240" spans="1:16" x14ac:dyDescent="0.2">
      <c r="A240">
        <v>2015</v>
      </c>
      <c r="B240" t="s">
        <v>514</v>
      </c>
      <c r="C240" t="s">
        <v>515</v>
      </c>
      <c r="D240" s="1">
        <v>42038</v>
      </c>
      <c r="E240" t="s">
        <v>50</v>
      </c>
      <c r="F240">
        <v>25770000</v>
      </c>
      <c r="G240">
        <v>28747550</v>
      </c>
      <c r="H240">
        <v>0.11554326700000001</v>
      </c>
      <c r="I240" t="s">
        <v>26</v>
      </c>
      <c r="J240">
        <v>3</v>
      </c>
      <c r="K240" t="s">
        <v>19</v>
      </c>
      <c r="L240">
        <v>1</v>
      </c>
      <c r="M240" t="s">
        <v>20</v>
      </c>
      <c r="N240" t="s">
        <v>21</v>
      </c>
      <c r="O240" t="s">
        <v>32</v>
      </c>
      <c r="P240">
        <v>29484532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948"/>
  <sheetViews>
    <sheetView topLeftCell="B1" workbookViewId="0">
      <selection activeCell="BQ3" sqref="D3:BQ3"/>
    </sheetView>
  </sheetViews>
  <sheetFormatPr baseColWidth="10" defaultColWidth="8.83203125" defaultRowHeight="16" x14ac:dyDescent="0.2"/>
  <cols>
    <col min="1" max="1" width="1.5" customWidth="1"/>
    <col min="2" max="2" width="7.5" customWidth="1"/>
    <col min="3" max="3" width="5.33203125" customWidth="1"/>
    <col min="4" max="4" width="24" customWidth="1"/>
    <col min="5" max="5" width="48.6640625" customWidth="1"/>
    <col min="6" max="6" width="9.5" bestFit="1" customWidth="1"/>
    <col min="7" max="7" width="8.5" customWidth="1"/>
    <col min="8" max="9" width="13.6640625" customWidth="1"/>
    <col min="10" max="10" width="11.33203125" hidden="1" customWidth="1"/>
    <col min="11" max="11" width="9.5" customWidth="1"/>
    <col min="12" max="12" width="7" customWidth="1"/>
    <col min="13" max="13" width="6.5" customWidth="1"/>
    <col min="14" max="14" width="5.6640625" style="3" customWidth="1"/>
    <col min="15" max="15" width="3.5" customWidth="1"/>
    <col min="16" max="16" width="6.1640625" customWidth="1"/>
    <col min="17" max="17" width="4.33203125" customWidth="1"/>
    <col min="18" max="18" width="1" customWidth="1"/>
    <col min="19" max="19" width="28.6640625" customWidth="1"/>
    <col min="20" max="20" width="20.33203125" customWidth="1"/>
    <col min="21" max="21" width="4" customWidth="1"/>
    <col min="22" max="22" width="13.6640625" customWidth="1"/>
    <col min="23" max="23" width="11.1640625" customWidth="1"/>
    <col min="24" max="24" width="4" customWidth="1"/>
    <col min="25" max="25" width="13.1640625" customWidth="1"/>
    <col min="29" max="29" width="12.5" customWidth="1"/>
    <col min="30" max="30" width="12.5" bestFit="1" customWidth="1"/>
    <col min="31" max="31" width="12" bestFit="1" customWidth="1"/>
    <col min="33" max="34" width="12.1640625" bestFit="1" customWidth="1"/>
    <col min="37" max="37" width="14.33203125" customWidth="1"/>
    <col min="38" max="38" width="15" customWidth="1"/>
    <col min="42" max="42" width="3.5" customWidth="1"/>
    <col min="43" max="43" width="16.33203125" style="7" bestFit="1" customWidth="1"/>
    <col min="44" max="44" width="8.83203125" style="8"/>
    <col min="45" max="45" width="22.5" customWidth="1"/>
    <col min="46" max="46" width="18.5" customWidth="1"/>
  </cols>
  <sheetData>
    <row r="2" spans="2:70" ht="27.75" customHeight="1" x14ac:dyDescent="0.2">
      <c r="E2" s="2"/>
      <c r="F2" s="2" t="s">
        <v>516</v>
      </c>
      <c r="I2" s="2"/>
      <c r="J2" s="2"/>
      <c r="L2" s="2" t="s">
        <v>517</v>
      </c>
      <c r="V2" s="4" t="s">
        <v>518</v>
      </c>
      <c r="W2" s="4"/>
      <c r="Y2" s="5" t="s">
        <v>519</v>
      </c>
      <c r="Z2" s="6"/>
      <c r="AA2" s="6"/>
      <c r="AF2" t="s">
        <v>516</v>
      </c>
      <c r="AL2" t="s">
        <v>517</v>
      </c>
      <c r="AV2" t="s">
        <v>518</v>
      </c>
      <c r="AY2" t="s">
        <v>519</v>
      </c>
    </row>
    <row r="3" spans="2:70" x14ac:dyDescent="0.2">
      <c r="D3">
        <v>66</v>
      </c>
      <c r="E3">
        <v>65</v>
      </c>
      <c r="F3">
        <v>64</v>
      </c>
      <c r="G3">
        <v>63</v>
      </c>
      <c r="H3">
        <v>62</v>
      </c>
      <c r="I3">
        <v>61</v>
      </c>
      <c r="J3">
        <v>60</v>
      </c>
      <c r="K3">
        <v>59</v>
      </c>
      <c r="L3">
        <v>58</v>
      </c>
      <c r="M3">
        <v>57</v>
      </c>
      <c r="N3">
        <v>56</v>
      </c>
      <c r="O3">
        <v>55</v>
      </c>
      <c r="P3">
        <v>54</v>
      </c>
      <c r="Q3">
        <v>53</v>
      </c>
      <c r="R3">
        <v>52</v>
      </c>
      <c r="S3">
        <v>51</v>
      </c>
      <c r="T3">
        <v>50</v>
      </c>
      <c r="U3">
        <v>49</v>
      </c>
      <c r="V3">
        <v>48</v>
      </c>
      <c r="W3">
        <v>47</v>
      </c>
      <c r="X3">
        <v>46</v>
      </c>
      <c r="Y3">
        <v>45</v>
      </c>
      <c r="Z3">
        <v>44</v>
      </c>
      <c r="AA3">
        <v>43</v>
      </c>
      <c r="AB3">
        <v>42</v>
      </c>
      <c r="AC3">
        <v>41</v>
      </c>
      <c r="AD3">
        <v>40</v>
      </c>
      <c r="AE3">
        <v>39</v>
      </c>
      <c r="AF3">
        <v>38</v>
      </c>
      <c r="AG3">
        <v>37</v>
      </c>
      <c r="AH3">
        <v>36</v>
      </c>
      <c r="AI3">
        <v>35</v>
      </c>
      <c r="AJ3">
        <v>34</v>
      </c>
      <c r="AK3">
        <v>33</v>
      </c>
      <c r="AL3">
        <v>32</v>
      </c>
      <c r="AM3">
        <v>31</v>
      </c>
      <c r="AN3">
        <v>30</v>
      </c>
      <c r="AO3">
        <v>29</v>
      </c>
      <c r="AP3">
        <v>28</v>
      </c>
      <c r="AQ3">
        <v>27</v>
      </c>
      <c r="AR3">
        <v>26</v>
      </c>
      <c r="AS3">
        <v>25</v>
      </c>
      <c r="AT3">
        <v>24</v>
      </c>
      <c r="AU3">
        <v>23</v>
      </c>
      <c r="AV3">
        <v>22</v>
      </c>
      <c r="AW3">
        <v>21</v>
      </c>
      <c r="AX3">
        <v>20</v>
      </c>
      <c r="AY3">
        <v>19</v>
      </c>
      <c r="AZ3">
        <v>18</v>
      </c>
      <c r="BA3">
        <v>17</v>
      </c>
      <c r="BB3">
        <v>16</v>
      </c>
      <c r="BC3">
        <v>15</v>
      </c>
      <c r="BD3">
        <v>14</v>
      </c>
      <c r="BE3">
        <v>13</v>
      </c>
      <c r="BF3">
        <v>12</v>
      </c>
      <c r="BG3">
        <v>11</v>
      </c>
      <c r="BH3">
        <v>10</v>
      </c>
      <c r="BI3">
        <v>9</v>
      </c>
      <c r="BJ3">
        <v>8</v>
      </c>
      <c r="BK3">
        <v>7</v>
      </c>
      <c r="BL3">
        <v>6</v>
      </c>
      <c r="BM3">
        <v>5</v>
      </c>
      <c r="BN3">
        <v>4</v>
      </c>
      <c r="BO3">
        <v>3</v>
      </c>
      <c r="BP3">
        <v>2</v>
      </c>
      <c r="BQ3">
        <v>1</v>
      </c>
    </row>
    <row r="4" spans="2:70" x14ac:dyDescent="0.2">
      <c r="V4" s="4"/>
      <c r="W4" s="4"/>
      <c r="Y4" s="5">
        <v>1.1000000000000001</v>
      </c>
      <c r="Z4" s="6"/>
      <c r="AA4" s="6"/>
      <c r="AY4">
        <v>1.1000000000000001</v>
      </c>
    </row>
    <row r="5" spans="2:70" x14ac:dyDescent="0.2">
      <c r="B5" s="9" t="s">
        <v>520</v>
      </c>
      <c r="C5" s="10" t="s">
        <v>0</v>
      </c>
      <c r="D5" s="11" t="s">
        <v>521</v>
      </c>
      <c r="E5" s="11" t="s">
        <v>2</v>
      </c>
      <c r="F5" s="12" t="s">
        <v>522</v>
      </c>
      <c r="G5" s="13" t="s">
        <v>4</v>
      </c>
      <c r="H5" s="12" t="s">
        <v>5</v>
      </c>
      <c r="I5" s="12" t="s">
        <v>6</v>
      </c>
      <c r="J5" s="14" t="s">
        <v>523</v>
      </c>
      <c r="K5" s="12" t="s">
        <v>7</v>
      </c>
      <c r="L5" s="15" t="s">
        <v>8</v>
      </c>
      <c r="M5" s="12" t="s">
        <v>524</v>
      </c>
      <c r="N5" s="9" t="s">
        <v>10</v>
      </c>
      <c r="O5" s="9" t="s">
        <v>11</v>
      </c>
      <c r="P5" s="9" t="s">
        <v>12</v>
      </c>
      <c r="Q5" s="9" t="s">
        <v>13</v>
      </c>
      <c r="R5" s="9"/>
      <c r="S5" s="16" t="s">
        <v>525</v>
      </c>
      <c r="T5" s="17" t="s">
        <v>526</v>
      </c>
      <c r="U5" s="18"/>
      <c r="V5" s="14" t="s">
        <v>527</v>
      </c>
      <c r="W5" s="14" t="s">
        <v>528</v>
      </c>
      <c r="X5" s="16"/>
      <c r="Y5" s="19" t="s">
        <v>529</v>
      </c>
      <c r="Z5" s="18"/>
      <c r="AA5" s="18"/>
      <c r="AB5" s="18" t="s">
        <v>520</v>
      </c>
      <c r="AC5" s="18" t="s">
        <v>0</v>
      </c>
      <c r="AD5" t="s">
        <v>521</v>
      </c>
      <c r="AE5" t="s">
        <v>2</v>
      </c>
      <c r="AF5" t="s">
        <v>522</v>
      </c>
      <c r="AG5" t="s">
        <v>4</v>
      </c>
      <c r="AH5" t="s">
        <v>5</v>
      </c>
      <c r="AI5" t="s">
        <v>6</v>
      </c>
      <c r="AJ5" t="s">
        <v>523</v>
      </c>
      <c r="AK5" t="s">
        <v>7</v>
      </c>
      <c r="AL5" t="s">
        <v>8</v>
      </c>
      <c r="AM5" t="s">
        <v>524</v>
      </c>
      <c r="AN5" t="s">
        <v>10</v>
      </c>
      <c r="AO5" t="s">
        <v>11</v>
      </c>
      <c r="AP5" t="s">
        <v>12</v>
      </c>
      <c r="AQ5" s="7" t="s">
        <v>13</v>
      </c>
      <c r="AS5" t="s">
        <v>525</v>
      </c>
      <c r="AT5" t="s">
        <v>526</v>
      </c>
      <c r="AV5" t="s">
        <v>527</v>
      </c>
      <c r="AW5" t="s">
        <v>528</v>
      </c>
      <c r="AY5" t="s">
        <v>529</v>
      </c>
      <c r="BQ5" t="s">
        <v>530</v>
      </c>
      <c r="BR5" t="s">
        <v>531</v>
      </c>
    </row>
    <row r="6" spans="2:70" ht="7.5" customHeight="1" x14ac:dyDescent="0.2">
      <c r="C6" s="20"/>
      <c r="G6" s="21"/>
      <c r="Q6" s="3"/>
    </row>
    <row r="7" spans="2:70" x14ac:dyDescent="0.2">
      <c r="C7" s="20">
        <v>2019</v>
      </c>
      <c r="D7" s="2" t="str">
        <f>+'[1]BT-254.183'!$F$4</f>
        <v>BT-254.183</v>
      </c>
      <c r="E7" s="22" t="str">
        <f>+'[1]BT-254.183'!$F$5</f>
        <v>PABT Replace Emergency Egress Doors</v>
      </c>
      <c r="F7" s="23">
        <f>+'[1]BT-254.183'!$F$6</f>
        <v>43740</v>
      </c>
      <c r="G7" s="24" t="str">
        <f>+'[1]BT-254.183'!$G$7</f>
        <v xml:space="preserve">Public </v>
      </c>
      <c r="H7" s="25">
        <f>+'[1]BT-254.183'!$F$7</f>
        <v>8460000</v>
      </c>
      <c r="I7" s="25">
        <f>+'[1]BT-254.183'!$F$8</f>
        <v>7795000</v>
      </c>
      <c r="J7" s="25"/>
      <c r="K7" s="26">
        <f>+'[1]BT-254.183'!$G$9</f>
        <v>-7.860520094562648E-2</v>
      </c>
      <c r="L7" s="3" t="str">
        <f>+'[1]BT-254.183'!$F$11</f>
        <v>GOOD</v>
      </c>
      <c r="M7" s="2">
        <f>+'[1]BT-254.183'!$H$12</f>
        <v>7</v>
      </c>
      <c r="N7" s="27" t="s">
        <v>19</v>
      </c>
      <c r="O7" s="2">
        <v>4</v>
      </c>
      <c r="P7" s="27" t="s">
        <v>28</v>
      </c>
      <c r="Q7" s="27"/>
      <c r="R7" s="2"/>
      <c r="S7" s="22"/>
      <c r="T7" s="2" t="str">
        <f>+'[1]BT-254.183'!$J$4</f>
        <v>Tun Tun Lin</v>
      </c>
      <c r="U7" s="2"/>
      <c r="V7" s="25">
        <f>+'[1]BT-254.183'!$F$12</f>
        <v>12539160.857142856</v>
      </c>
      <c r="W7" s="28">
        <f t="shared" ref="W7:W8" si="0">+I7/V7</f>
        <v>0.62165244459397984</v>
      </c>
      <c r="X7" s="2"/>
      <c r="Y7" s="29">
        <f t="shared" ref="Y7:Y8" si="1">+I7/H7</f>
        <v>0.92139479905437349</v>
      </c>
      <c r="Z7" s="3" t="str">
        <f t="shared" ref="Z7:Z8" si="2">(IF(Y7&lt;$Y$3,"FAIL",IF(Y7&gt;$Y$4,"FAIL","GOOD")))</f>
        <v>FAIL</v>
      </c>
      <c r="AA7" s="3"/>
      <c r="AB7" s="2"/>
      <c r="AC7" s="30">
        <v>2019</v>
      </c>
      <c r="AD7" s="30" t="s">
        <v>568</v>
      </c>
      <c r="AE7" s="30" t="s">
        <v>569</v>
      </c>
      <c r="AF7">
        <v>43740</v>
      </c>
      <c r="AG7" s="31" t="s">
        <v>570</v>
      </c>
      <c r="AH7" s="31">
        <v>8460000</v>
      </c>
      <c r="AI7" s="32">
        <v>7795000</v>
      </c>
      <c r="AJ7" s="33"/>
      <c r="AK7">
        <v>-7.860520094562648E-2</v>
      </c>
      <c r="AL7" t="s">
        <v>18</v>
      </c>
      <c r="AM7">
        <v>7</v>
      </c>
      <c r="AN7" t="s">
        <v>19</v>
      </c>
      <c r="AO7">
        <v>4</v>
      </c>
      <c r="AP7" t="s">
        <v>28</v>
      </c>
      <c r="AR7" s="34"/>
      <c r="AT7" t="s">
        <v>571</v>
      </c>
      <c r="AV7">
        <v>12539160.857142856</v>
      </c>
      <c r="AW7">
        <v>0.62165244459397984</v>
      </c>
      <c r="AY7">
        <v>0.92139479905437349</v>
      </c>
      <c r="AZ7" t="s">
        <v>18</v>
      </c>
      <c r="BC7">
        <v>8460000</v>
      </c>
      <c r="BD7">
        <v>7795000</v>
      </c>
      <c r="BE7">
        <v>665000</v>
      </c>
      <c r="BQ7">
        <v>9834000</v>
      </c>
      <c r="BR7">
        <v>2</v>
      </c>
    </row>
    <row r="8" spans="2:70" x14ac:dyDescent="0.2">
      <c r="B8" s="35">
        <f>(COUNTIF(L6:L8,"G*")/COUNTA(L6:L8))</f>
        <v>1</v>
      </c>
      <c r="C8" s="20">
        <v>2019</v>
      </c>
      <c r="D8" s="2" t="str">
        <f>+'[1]LT-924.184'!$F$4</f>
        <v>LT-924.184</v>
      </c>
      <c r="E8" s="22" t="str">
        <f>+'[1]LT-924.184'!$F$5</f>
        <v>LT Priority Repairs Phase 1</v>
      </c>
      <c r="F8" s="23">
        <f>+'[1]LT-924.184'!$F$6</f>
        <v>43740</v>
      </c>
      <c r="G8" s="24" t="str">
        <f>+'[1]LT-924.184'!$G$7</f>
        <v>SBE</v>
      </c>
      <c r="H8" s="25">
        <f>+'[1]LT-924.184'!$F$7</f>
        <v>1260000</v>
      </c>
      <c r="I8" s="25">
        <f>+'[1]LT-924.184'!$F$8</f>
        <v>1350135</v>
      </c>
      <c r="J8" s="25"/>
      <c r="K8" s="26">
        <f>+'[1]LT-924.184'!$G$9</f>
        <v>7.1535714285714286E-2</v>
      </c>
      <c r="L8" s="3" t="str">
        <f>+'[1]LT-924.184'!$F$11</f>
        <v>GOOD</v>
      </c>
      <c r="M8" s="2">
        <f>+'[1]LT-924.184'!$H$12</f>
        <v>3</v>
      </c>
      <c r="N8" s="27" t="s">
        <v>35</v>
      </c>
      <c r="O8" s="2">
        <v>4</v>
      </c>
      <c r="P8" s="27" t="s">
        <v>28</v>
      </c>
      <c r="Q8" s="27"/>
      <c r="R8" s="2"/>
      <c r="S8" s="22"/>
      <c r="T8" s="2" t="str">
        <f>+'[1]LT-924.184'!$J$4</f>
        <v>Tun Tun Lin</v>
      </c>
      <c r="U8" s="2"/>
      <c r="V8" s="25">
        <f>+'[1]LT-924.184'!$F$12</f>
        <v>1730878.3333333333</v>
      </c>
      <c r="W8" s="28">
        <f t="shared" si="0"/>
        <v>0.78002882929379791</v>
      </c>
      <c r="X8" s="2"/>
      <c r="Y8" s="29">
        <f t="shared" si="1"/>
        <v>1.0715357142857143</v>
      </c>
      <c r="Z8" s="3" t="str">
        <f t="shared" si="2"/>
        <v>FAIL</v>
      </c>
      <c r="AA8" s="3"/>
      <c r="AB8" s="2">
        <v>1</v>
      </c>
      <c r="AC8" s="30">
        <v>2019</v>
      </c>
      <c r="AD8" s="30" t="s">
        <v>572</v>
      </c>
      <c r="AE8" s="30" t="s">
        <v>573</v>
      </c>
      <c r="AF8">
        <v>43740</v>
      </c>
      <c r="AG8" s="31" t="s">
        <v>25</v>
      </c>
      <c r="AH8" s="31">
        <v>1260000</v>
      </c>
      <c r="AI8" s="36">
        <v>1350135</v>
      </c>
      <c r="AJ8" s="33"/>
      <c r="AK8" s="37">
        <v>7.1535714285714286E-2</v>
      </c>
      <c r="AL8" s="37" t="s">
        <v>18</v>
      </c>
      <c r="AM8" s="38">
        <v>3</v>
      </c>
      <c r="AN8" s="39" t="s">
        <v>35</v>
      </c>
      <c r="AO8" s="40">
        <v>4</v>
      </c>
      <c r="AP8" t="s">
        <v>28</v>
      </c>
      <c r="AR8" s="34"/>
      <c r="AT8" t="s">
        <v>571</v>
      </c>
      <c r="AV8">
        <v>1730878.3333333333</v>
      </c>
      <c r="AW8">
        <v>0.78002882929379791</v>
      </c>
      <c r="AY8">
        <v>1.0715357142857143</v>
      </c>
      <c r="AZ8" t="s">
        <v>18</v>
      </c>
      <c r="BC8">
        <v>1260000</v>
      </c>
      <c r="BD8">
        <v>1350135</v>
      </c>
      <c r="BE8">
        <v>-90135</v>
      </c>
      <c r="BG8">
        <v>9720000</v>
      </c>
      <c r="BH8">
        <v>9145135</v>
      </c>
      <c r="BI8">
        <v>0.94085751028806586</v>
      </c>
      <c r="BJ8" t="s">
        <v>532</v>
      </c>
      <c r="BK8">
        <v>912468479</v>
      </c>
      <c r="BL8">
        <v>729998700</v>
      </c>
      <c r="BM8">
        <v>0.80002621109720551</v>
      </c>
      <c r="BN8" t="s">
        <v>533</v>
      </c>
      <c r="BQ8">
        <v>1421500</v>
      </c>
      <c r="BR8">
        <v>1</v>
      </c>
    </row>
    <row r="9" spans="2:70" ht="7.5" customHeight="1" x14ac:dyDescent="0.2">
      <c r="C9" s="20"/>
      <c r="G9" s="21"/>
      <c r="Q9" s="3"/>
      <c r="AQ9" s="41"/>
      <c r="AR9" s="42"/>
    </row>
    <row r="10" spans="2:70" x14ac:dyDescent="0.2">
      <c r="C10" s="20">
        <v>2019</v>
      </c>
      <c r="D10" s="2" t="str">
        <f>+'[1]JFK-944.805'!$F$4</f>
        <v>JFK-944.805</v>
      </c>
      <c r="E10" s="22" t="str">
        <f>+'[1]JFK-944.805'!$F$5</f>
        <v>Replace Switch House #1 Emergency Generator</v>
      </c>
      <c r="F10" s="23">
        <f>+'[1]JFK-944.805'!$F$6</f>
        <v>43727</v>
      </c>
      <c r="G10" s="24" t="str">
        <f>+'[1]JFK-944.805'!$G$7</f>
        <v>Public</v>
      </c>
      <c r="H10" s="25">
        <f>+'[1]JFK-944.805'!$F$7</f>
        <v>3840000</v>
      </c>
      <c r="I10" s="25">
        <f>+'[1]JFK-944.805'!$F$8</f>
        <v>2936000</v>
      </c>
      <c r="J10" s="25"/>
      <c r="K10" s="26">
        <f>+'[1]JFK-944.805'!$G$9</f>
        <v>-0.23541666666666666</v>
      </c>
      <c r="L10" s="3" t="str">
        <f>+'[1]JFK-944.805'!$F$11</f>
        <v>GOOD</v>
      </c>
      <c r="M10" s="2">
        <f>+'[1]JFK-944.805'!$H$12</f>
        <v>11</v>
      </c>
      <c r="N10" s="27" t="s">
        <v>19</v>
      </c>
      <c r="O10" s="2">
        <v>3</v>
      </c>
      <c r="P10" s="27" t="s">
        <v>20</v>
      </c>
      <c r="Q10" s="27"/>
      <c r="R10" s="2"/>
      <c r="S10" s="22"/>
      <c r="T10" s="2" t="str">
        <f>+'[1]JFK-944.805'!$J$4</f>
        <v>Steven Schwan</v>
      </c>
      <c r="U10" s="2"/>
      <c r="V10" s="25">
        <f>+'[1]JFK-944.805'!$F$12</f>
        <v>4681438.8181818184</v>
      </c>
      <c r="W10" s="28">
        <f t="shared" ref="W10:W23" si="3">+I10/V10</f>
        <v>0.62715761414997762</v>
      </c>
      <c r="X10" s="2"/>
      <c r="Y10" s="29">
        <f t="shared" ref="Y10:Y23" si="4">+I10/H10</f>
        <v>0.76458333333333328</v>
      </c>
      <c r="Z10" s="3" t="str">
        <f t="shared" ref="Z10:Z23" si="5">(IF(Y10&lt;$Y$3,"FAIL",IF(Y10&gt;$Y$4,"FAIL","GOOD")))</f>
        <v>FAIL</v>
      </c>
      <c r="AA10" s="3"/>
      <c r="AB10" s="2"/>
      <c r="AC10" s="30">
        <v>2019</v>
      </c>
      <c r="AD10" s="30" t="s">
        <v>15</v>
      </c>
      <c r="AE10" s="30" t="s">
        <v>16</v>
      </c>
      <c r="AF10">
        <v>43727</v>
      </c>
      <c r="AG10" s="31" t="s">
        <v>17</v>
      </c>
      <c r="AH10" s="31">
        <v>3840000</v>
      </c>
      <c r="AI10" s="32">
        <v>2936000</v>
      </c>
      <c r="AJ10" s="33"/>
      <c r="AK10">
        <v>-0.23541666666666666</v>
      </c>
      <c r="AL10" t="s">
        <v>18</v>
      </c>
      <c r="AM10">
        <v>11</v>
      </c>
      <c r="AN10" t="s">
        <v>19</v>
      </c>
      <c r="AO10">
        <v>3</v>
      </c>
      <c r="AP10" t="s">
        <v>20</v>
      </c>
      <c r="AR10" s="34"/>
      <c r="AT10" t="s">
        <v>574</v>
      </c>
      <c r="AV10">
        <v>4681438.8181818184</v>
      </c>
      <c r="AW10">
        <v>0.62715761414997762</v>
      </c>
      <c r="AY10">
        <v>0.76458333333333328</v>
      </c>
      <c r="AZ10" t="s">
        <v>26</v>
      </c>
      <c r="BC10">
        <v>3840000</v>
      </c>
      <c r="BD10">
        <v>2936000</v>
      </c>
      <c r="BE10">
        <v>904000</v>
      </c>
      <c r="BQ10">
        <v>3424944</v>
      </c>
      <c r="BR10">
        <v>4</v>
      </c>
    </row>
    <row r="11" spans="2:70" x14ac:dyDescent="0.2">
      <c r="C11" s="20">
        <v>2019</v>
      </c>
      <c r="D11" s="2" t="str">
        <f>+'[1]HT-924.110A'!$F$4</f>
        <v>HT-924.110A</v>
      </c>
      <c r="E11" s="22" t="str">
        <f>+'[1]HT-924.110A'!$F$5</f>
        <v>HT Admin Bldg - Second Means of Egress</v>
      </c>
      <c r="F11" s="23">
        <f>+'[1]HT-924.110A'!$F$6</f>
        <v>43720</v>
      </c>
      <c r="G11" s="24" t="str">
        <f>+'[1]HT-924.110A'!$G$7</f>
        <v>SBE</v>
      </c>
      <c r="H11" s="25">
        <f>+'[1]HT-924.110A'!$F$7</f>
        <v>1360000</v>
      </c>
      <c r="I11" s="25">
        <f>+'[1]HT-924.110A'!$F$8</f>
        <v>1843700</v>
      </c>
      <c r="J11" s="25"/>
      <c r="K11" s="26">
        <f>+'[1]HT-924.110A'!$G$9</f>
        <v>0.35566176470588234</v>
      </c>
      <c r="L11" s="3" t="str">
        <f>+'[1]HT-924.110A'!$F$11</f>
        <v>FAIL</v>
      </c>
      <c r="M11" s="2">
        <f>+'[1]HT-924.110A'!$H$12</f>
        <v>5</v>
      </c>
      <c r="N11" s="27" t="s">
        <v>27</v>
      </c>
      <c r="O11" s="2">
        <v>3</v>
      </c>
      <c r="P11" s="27" t="s">
        <v>28</v>
      </c>
      <c r="Q11" s="27"/>
      <c r="R11" s="2"/>
      <c r="S11" s="22"/>
      <c r="T11" s="2" t="str">
        <f>+'[1]HT-924.110A'!$J$4</f>
        <v>Ed Minall</v>
      </c>
      <c r="U11" s="2"/>
      <c r="V11" s="25">
        <f>+'[1]HT-924.110A'!$F$12</f>
        <v>2763542</v>
      </c>
      <c r="W11" s="28">
        <f t="shared" si="3"/>
        <v>0.66715106917137501</v>
      </c>
      <c r="X11" s="2"/>
      <c r="Y11" s="29">
        <f t="shared" si="4"/>
        <v>1.3556617647058824</v>
      </c>
      <c r="Z11" s="3" t="str">
        <f t="shared" si="5"/>
        <v>FAIL</v>
      </c>
      <c r="AA11" s="3"/>
      <c r="AB11" s="2"/>
      <c r="AC11" s="30">
        <v>2019</v>
      </c>
      <c r="AD11" s="30" t="s">
        <v>23</v>
      </c>
      <c r="AE11" s="30" t="s">
        <v>24</v>
      </c>
      <c r="AF11">
        <v>43720</v>
      </c>
      <c r="AG11" s="31" t="s">
        <v>25</v>
      </c>
      <c r="AH11" s="31">
        <v>1360000</v>
      </c>
      <c r="AI11" s="32">
        <v>1843700</v>
      </c>
      <c r="AJ11" s="33"/>
      <c r="AK11">
        <v>0.35566176470588234</v>
      </c>
      <c r="AL11" t="s">
        <v>26</v>
      </c>
      <c r="AM11">
        <v>5</v>
      </c>
      <c r="AN11" t="s">
        <v>27</v>
      </c>
      <c r="AO11">
        <v>3</v>
      </c>
      <c r="AP11" t="s">
        <v>28</v>
      </c>
      <c r="AR11" s="34"/>
      <c r="AT11" t="s">
        <v>575</v>
      </c>
      <c r="AV11">
        <v>2763542</v>
      </c>
      <c r="AW11">
        <v>0.66715106917137501</v>
      </c>
      <c r="AY11">
        <v>1.3556617647058824</v>
      </c>
      <c r="AZ11" t="s">
        <v>26</v>
      </c>
      <c r="BC11">
        <v>1360000</v>
      </c>
      <c r="BD11">
        <v>1843700</v>
      </c>
      <c r="BE11">
        <v>-483700</v>
      </c>
      <c r="BQ11">
        <v>2765000</v>
      </c>
      <c r="BR11">
        <v>1</v>
      </c>
    </row>
    <row r="12" spans="2:70" x14ac:dyDescent="0.2">
      <c r="C12" s="20">
        <v>2019</v>
      </c>
      <c r="D12" s="2" t="str">
        <f>+'[1]JFK-1078'!$F$4</f>
        <v>JFK-1078</v>
      </c>
      <c r="E12" s="22" t="str">
        <f>+'[1]JFK-1078'!$F$5</f>
        <v>Landside Asphalt Repairs via Work Order</v>
      </c>
      <c r="F12" s="23">
        <f>+'[1]JFK-1078'!$F$6</f>
        <v>43713</v>
      </c>
      <c r="G12" s="24" t="str">
        <f>+'[1]JFK-1078'!$G$7</f>
        <v>SBE</v>
      </c>
      <c r="H12" s="25">
        <f>+'[1]JFK-1078'!$F$7</f>
        <v>2030000</v>
      </c>
      <c r="I12" s="25">
        <f>+'[1]JFK-1078'!$F$8</f>
        <v>1887810</v>
      </c>
      <c r="J12" s="25"/>
      <c r="K12" s="26">
        <f>+'[1]JFK-1078'!$G$9</f>
        <v>-7.0044334975369452E-2</v>
      </c>
      <c r="L12" s="3" t="str">
        <f>+'[1]JFK-1078'!$F$11</f>
        <v>GOOD</v>
      </c>
      <c r="M12" s="2">
        <f>+'[1]JFK-1078'!$H$12</f>
        <v>4</v>
      </c>
      <c r="N12" s="27" t="s">
        <v>19</v>
      </c>
      <c r="O12" s="2">
        <v>3</v>
      </c>
      <c r="P12" s="27" t="s">
        <v>20</v>
      </c>
      <c r="Q12" s="27"/>
      <c r="R12" s="2"/>
      <c r="S12" s="22"/>
      <c r="T12" s="2" t="str">
        <f>+'[1]JFK-1078'!$J$4</f>
        <v>Steven Schwan</v>
      </c>
      <c r="U12" s="2"/>
      <c r="V12" s="25">
        <f>+'[1]JFK-1078'!$F$12</f>
        <v>2554425</v>
      </c>
      <c r="W12" s="28">
        <f t="shared" si="3"/>
        <v>0.73903520361725239</v>
      </c>
      <c r="X12" s="2"/>
      <c r="Y12" s="29">
        <f t="shared" si="4"/>
        <v>0.92995566502463056</v>
      </c>
      <c r="Z12" s="3" t="str">
        <f t="shared" si="5"/>
        <v>FAIL</v>
      </c>
      <c r="AA12" s="3"/>
      <c r="AB12" s="2"/>
      <c r="AC12" s="30">
        <v>2019</v>
      </c>
      <c r="AD12" s="30" t="s">
        <v>30</v>
      </c>
      <c r="AE12" s="30" t="s">
        <v>31</v>
      </c>
      <c r="AF12">
        <v>43713</v>
      </c>
      <c r="AG12" s="31" t="s">
        <v>25</v>
      </c>
      <c r="AH12" s="31">
        <v>2030000</v>
      </c>
      <c r="AI12" s="32">
        <v>1887810</v>
      </c>
      <c r="AJ12" s="33"/>
      <c r="AK12">
        <v>-7.0044334975369452E-2</v>
      </c>
      <c r="AL12" t="s">
        <v>18</v>
      </c>
      <c r="AM12">
        <v>4</v>
      </c>
      <c r="AN12" t="s">
        <v>19</v>
      </c>
      <c r="AO12">
        <v>3</v>
      </c>
      <c r="AP12" t="s">
        <v>20</v>
      </c>
      <c r="AR12" s="34"/>
      <c r="AT12" t="s">
        <v>574</v>
      </c>
      <c r="AV12">
        <v>2554425</v>
      </c>
      <c r="AW12">
        <v>0.73903520361725239</v>
      </c>
      <c r="AY12">
        <v>0.92995566502463056</v>
      </c>
      <c r="AZ12" t="s">
        <v>18</v>
      </c>
      <c r="BC12">
        <v>2030000</v>
      </c>
      <c r="BD12">
        <v>1887810</v>
      </c>
      <c r="BE12">
        <v>142190</v>
      </c>
      <c r="BQ12">
        <v>2397400</v>
      </c>
      <c r="BR12">
        <v>2</v>
      </c>
    </row>
    <row r="13" spans="2:70" x14ac:dyDescent="0.2">
      <c r="C13" s="20">
        <v>2019</v>
      </c>
      <c r="D13" s="2" t="str">
        <f>+'[1]MF-234.217'!$F$4</f>
        <v>MF-234.217</v>
      </c>
      <c r="E13" s="22" t="str">
        <f>+'[1]MF-234.217'!$F$5</f>
        <v>HT &amp; LT - Ventilation Buildings CCTV Cameras</v>
      </c>
      <c r="F13" s="23">
        <f>+'[1]MF-234.217'!$F$6</f>
        <v>43712</v>
      </c>
      <c r="G13" s="24" t="str">
        <f>+'[1]MF-234.217'!$G$7</f>
        <v>Public</v>
      </c>
      <c r="H13" s="25">
        <f>+'[1]MF-234.217'!$F$7</f>
        <v>1300000</v>
      </c>
      <c r="I13" s="25">
        <f>+'[1]MF-234.217'!$F$8</f>
        <v>919000</v>
      </c>
      <c r="J13" s="25"/>
      <c r="K13" s="26">
        <f>+'[1]MF-234.217'!$G$9</f>
        <v>-0.29307692307692307</v>
      </c>
      <c r="L13" s="3" t="str">
        <f>+'[1]MF-234.217'!$F$11</f>
        <v>GOOD</v>
      </c>
      <c r="M13" s="2">
        <f>+'[1]MF-234.217'!$H$12</f>
        <v>16</v>
      </c>
      <c r="N13" s="27" t="s">
        <v>35</v>
      </c>
      <c r="O13" s="2">
        <v>3</v>
      </c>
      <c r="P13" s="27" t="s">
        <v>28</v>
      </c>
      <c r="Q13" s="27"/>
      <c r="R13" s="2"/>
      <c r="S13" s="22"/>
      <c r="T13" s="2" t="str">
        <f>+'[1]MF-234.217'!$J$4</f>
        <v>Nathan Demaisip</v>
      </c>
      <c r="U13" s="2"/>
      <c r="V13" s="25">
        <f>+'[1]MF-234.217'!$F$12</f>
        <v>1639305.4375</v>
      </c>
      <c r="W13" s="28">
        <f t="shared" si="3"/>
        <v>0.56060327683748079</v>
      </c>
      <c r="X13" s="2"/>
      <c r="Y13" s="29">
        <f t="shared" si="4"/>
        <v>0.70692307692307688</v>
      </c>
      <c r="Z13" s="3" t="str">
        <f t="shared" si="5"/>
        <v>FAIL</v>
      </c>
      <c r="AA13" s="3"/>
      <c r="AB13" s="2"/>
      <c r="AC13" s="30">
        <v>2019</v>
      </c>
      <c r="AD13" s="30" t="s">
        <v>33</v>
      </c>
      <c r="AE13" s="30" t="s">
        <v>34</v>
      </c>
      <c r="AF13">
        <v>43712</v>
      </c>
      <c r="AG13" s="31" t="s">
        <v>17</v>
      </c>
      <c r="AH13" s="31">
        <v>1300000</v>
      </c>
      <c r="AI13" s="32">
        <v>919000</v>
      </c>
      <c r="AJ13" s="33"/>
      <c r="AK13">
        <v>-0.29307692307692307</v>
      </c>
      <c r="AL13" t="s">
        <v>18</v>
      </c>
      <c r="AM13">
        <v>16</v>
      </c>
      <c r="AN13" t="s">
        <v>35</v>
      </c>
      <c r="AO13">
        <v>3</v>
      </c>
      <c r="AP13" t="s">
        <v>28</v>
      </c>
      <c r="AR13" s="34"/>
      <c r="AT13" t="s">
        <v>563</v>
      </c>
      <c r="AV13">
        <v>1639305.4375</v>
      </c>
      <c r="AW13">
        <v>0.56060327683748079</v>
      </c>
      <c r="AY13">
        <v>0.70692307692307688</v>
      </c>
      <c r="AZ13" t="s">
        <v>26</v>
      </c>
      <c r="BC13">
        <v>1300000</v>
      </c>
      <c r="BD13">
        <v>919000</v>
      </c>
      <c r="BE13">
        <v>381000</v>
      </c>
      <c r="BQ13">
        <v>1047850</v>
      </c>
      <c r="BR13">
        <v>5</v>
      </c>
    </row>
    <row r="14" spans="2:70" x14ac:dyDescent="0.2">
      <c r="C14" s="20">
        <v>2019</v>
      </c>
      <c r="D14" s="2" t="str">
        <f>+'[1]PJ-664.537'!$F$4</f>
        <v>PJ-664.537</v>
      </c>
      <c r="E14" s="22" t="str">
        <f>+'[1]PJ-664.537'!$F$5</f>
        <v>Upgrade Electrical Infrastructure - Service Drops for 13.2kV Loop</v>
      </c>
      <c r="F14" s="23">
        <f>+'[1]PJ-664.537'!$F$6</f>
        <v>43704</v>
      </c>
      <c r="G14" s="24" t="str">
        <f>+'[1]PJ-664.537'!$G$7</f>
        <v>SBE</v>
      </c>
      <c r="H14" s="25">
        <f>+'[1]PJ-664.537'!$F$7</f>
        <v>1260000</v>
      </c>
      <c r="I14" s="25">
        <f>+'[1]PJ-664.537'!$F$8</f>
        <v>1201422</v>
      </c>
      <c r="J14" s="25"/>
      <c r="K14" s="26">
        <f>+'[1]PJ-664.537'!$G$9</f>
        <v>-4.6490476190476193E-2</v>
      </c>
      <c r="L14" s="3" t="str">
        <f>+'[1]PJ-664.537'!$F$11</f>
        <v>GOOD</v>
      </c>
      <c r="M14" s="2">
        <f>+'[1]PJ-664.537'!$H$12</f>
        <v>6</v>
      </c>
      <c r="N14" s="27" t="s">
        <v>27</v>
      </c>
      <c r="O14" s="2">
        <v>3</v>
      </c>
      <c r="P14" s="27" t="s">
        <v>38</v>
      </c>
      <c r="Q14" s="27"/>
      <c r="R14" s="2"/>
      <c r="S14" s="22"/>
      <c r="T14" s="2" t="str">
        <f>+'[1]PJ-664.537'!$J$4</f>
        <v>Steven Schwan</v>
      </c>
      <c r="U14" s="2"/>
      <c r="V14" s="25">
        <f>+'[1]PJ-664.537'!$F$12</f>
        <v>2091721.1666666667</v>
      </c>
      <c r="W14" s="28">
        <f t="shared" si="3"/>
        <v>0.57437005426233112</v>
      </c>
      <c r="X14" s="2"/>
      <c r="Y14" s="29">
        <f t="shared" si="4"/>
        <v>0.95350952380952381</v>
      </c>
      <c r="Z14" s="3" t="str">
        <f t="shared" si="5"/>
        <v>FAIL</v>
      </c>
      <c r="AA14" s="3"/>
      <c r="AB14" s="2"/>
      <c r="AC14" s="30">
        <v>2019</v>
      </c>
      <c r="AD14" s="30" t="s">
        <v>36</v>
      </c>
      <c r="AE14" s="30" t="s">
        <v>37</v>
      </c>
      <c r="AF14">
        <v>43704</v>
      </c>
      <c r="AG14" s="31" t="s">
        <v>25</v>
      </c>
      <c r="AH14" s="31">
        <v>1260000</v>
      </c>
      <c r="AI14" s="32">
        <v>1201422</v>
      </c>
      <c r="AJ14" s="33"/>
      <c r="AK14">
        <v>-4.6490476190476193E-2</v>
      </c>
      <c r="AL14" t="s">
        <v>18</v>
      </c>
      <c r="AM14">
        <v>6</v>
      </c>
      <c r="AN14" t="s">
        <v>27</v>
      </c>
      <c r="AO14">
        <v>3</v>
      </c>
      <c r="AP14" t="s">
        <v>38</v>
      </c>
      <c r="AR14" s="34"/>
      <c r="AT14" t="s">
        <v>574</v>
      </c>
      <c r="AV14">
        <v>2091721.1666666667</v>
      </c>
      <c r="AW14">
        <v>0.57437005426233112</v>
      </c>
      <c r="AY14">
        <v>0.95350952380952381</v>
      </c>
      <c r="AZ14" t="s">
        <v>18</v>
      </c>
      <c r="BC14">
        <v>1260000</v>
      </c>
      <c r="BD14">
        <v>1201422</v>
      </c>
      <c r="BE14">
        <v>58578</v>
      </c>
      <c r="BQ14">
        <v>1534777</v>
      </c>
      <c r="BR14">
        <v>2</v>
      </c>
    </row>
    <row r="15" spans="2:70" x14ac:dyDescent="0.2">
      <c r="C15" s="20">
        <v>2019</v>
      </c>
      <c r="D15" s="2" t="str">
        <f>+'[1]EWR-154.224A'!$F$4</f>
        <v>EWR-154.224A</v>
      </c>
      <c r="E15" s="22" t="str">
        <f>+'[1]EWR-154.224A'!$F$5</f>
        <v>Terminal B Exterior Wall Glass Upgrade</v>
      </c>
      <c r="F15" s="23">
        <f>+'[1]EWR-154.224A'!$F$6</f>
        <v>43700</v>
      </c>
      <c r="G15" s="24" t="str">
        <f>+'[1]GWB-244.112'!$G$7</f>
        <v>Public</v>
      </c>
      <c r="H15" s="25">
        <f>+'[1]EWR-154.224A'!$F$7</f>
        <v>55300000</v>
      </c>
      <c r="I15" s="25">
        <f>+'[1]EWR-154.224A'!$F$8</f>
        <v>43999000</v>
      </c>
      <c r="J15" s="25"/>
      <c r="K15" s="26">
        <f>+'[1]EWR-154.224A'!$G$9</f>
        <v>-0.20435804701627486</v>
      </c>
      <c r="L15" s="3" t="str">
        <f>+'[1]EWR-154.224A'!$F$11</f>
        <v>GOOD</v>
      </c>
      <c r="M15" s="2">
        <f>+'[1]EWR-154.224A'!$H$12</f>
        <v>5</v>
      </c>
      <c r="N15" s="27" t="s">
        <v>27</v>
      </c>
      <c r="O15" s="2">
        <v>3</v>
      </c>
      <c r="P15" s="27" t="s">
        <v>20</v>
      </c>
      <c r="Q15" s="27"/>
      <c r="R15" s="2"/>
      <c r="S15" s="22"/>
      <c r="T15" s="2" t="str">
        <f>+'[1]EWR-154.224A'!$J$4</f>
        <v>Nathan Demaisip</v>
      </c>
      <c r="U15" s="2"/>
      <c r="V15" s="25">
        <f>+'[1]EWR-154.224A'!$F$12</f>
        <v>50531448</v>
      </c>
      <c r="W15" s="28">
        <f t="shared" si="3"/>
        <v>0.87072509776486118</v>
      </c>
      <c r="X15" s="2"/>
      <c r="Y15" s="29">
        <f t="shared" si="4"/>
        <v>0.79564195298372509</v>
      </c>
      <c r="Z15" s="3" t="str">
        <f t="shared" si="5"/>
        <v>FAIL</v>
      </c>
      <c r="AA15" s="3"/>
      <c r="AB15" s="2"/>
      <c r="AC15" s="30">
        <v>2019</v>
      </c>
      <c r="AD15" s="30" t="s">
        <v>39</v>
      </c>
      <c r="AE15" s="30" t="s">
        <v>40</v>
      </c>
      <c r="AF15">
        <v>43700</v>
      </c>
      <c r="AG15" s="31" t="s">
        <v>17</v>
      </c>
      <c r="AH15" s="31">
        <v>55300000</v>
      </c>
      <c r="AI15" s="32">
        <v>43999000</v>
      </c>
      <c r="AJ15" s="33"/>
      <c r="AK15">
        <v>-0.20435804701627486</v>
      </c>
      <c r="AL15" t="s">
        <v>18</v>
      </c>
      <c r="AM15">
        <v>5</v>
      </c>
      <c r="AN15" t="s">
        <v>27</v>
      </c>
      <c r="AO15">
        <v>3</v>
      </c>
      <c r="AP15" t="s">
        <v>20</v>
      </c>
      <c r="AR15" s="34"/>
      <c r="AT15" t="s">
        <v>563</v>
      </c>
      <c r="AV15">
        <v>50531448</v>
      </c>
      <c r="AW15">
        <v>0.87072509776486118</v>
      </c>
      <c r="AY15">
        <v>0.79564195298372509</v>
      </c>
      <c r="AZ15" t="s">
        <v>26</v>
      </c>
      <c r="BC15">
        <v>55300000</v>
      </c>
      <c r="BD15">
        <v>43999000</v>
      </c>
      <c r="BE15">
        <v>11301000</v>
      </c>
      <c r="BQ15">
        <v>47275000</v>
      </c>
      <c r="BR15">
        <v>5</v>
      </c>
    </row>
    <row r="16" spans="2:70" x14ac:dyDescent="0.2">
      <c r="C16" s="20">
        <v>2019</v>
      </c>
      <c r="D16" s="2" t="str">
        <f>+'[1]GWB-244.112'!$F$4</f>
        <v>GWB-244.112</v>
      </c>
      <c r="E16" s="22" t="str">
        <f>+'[1]GWB-244.112'!$F$5</f>
        <v>Lower Level Steel, Paint and Traveller</v>
      </c>
      <c r="F16" s="23">
        <f>+'[1]GWB-244.112'!$F$6</f>
        <v>43699</v>
      </c>
      <c r="G16" s="24" t="str">
        <f>+'[1]GWB-244.112'!$G$7</f>
        <v>Public</v>
      </c>
      <c r="H16" s="25">
        <f>+'[1]GWB-244.112'!$F$7</f>
        <v>194071979</v>
      </c>
      <c r="I16" s="25">
        <f>+'[1]GWB-244.112'!$F$8</f>
        <v>171330900</v>
      </c>
      <c r="J16" s="25"/>
      <c r="K16" s="26">
        <f>+'[1]GWB-244.112'!$G$9</f>
        <v>-0.11717858042762577</v>
      </c>
      <c r="L16" s="3" t="str">
        <f>+'[1]GWB-244.112'!$F$11</f>
        <v>GOOD</v>
      </c>
      <c r="M16" s="2">
        <f>+'[1]GWB-244.112'!$H$12</f>
        <v>6</v>
      </c>
      <c r="N16" s="27" t="s">
        <v>35</v>
      </c>
      <c r="O16" s="2">
        <v>3</v>
      </c>
      <c r="P16" s="27" t="s">
        <v>28</v>
      </c>
      <c r="Q16" s="27"/>
      <c r="R16" s="2"/>
      <c r="S16" s="22" t="s">
        <v>534</v>
      </c>
      <c r="T16" s="2" t="str">
        <f>+'[1]GWB-244.112'!$J$4</f>
        <v>Boris Lenderman</v>
      </c>
      <c r="U16" s="2"/>
      <c r="V16" s="25">
        <f>+'[1]GWB-244.112'!$F$12</f>
        <v>182690985.33333334</v>
      </c>
      <c r="W16" s="28">
        <f t="shared" si="3"/>
        <v>0.93781803019669518</v>
      </c>
      <c r="X16" s="2"/>
      <c r="Y16" s="29">
        <f t="shared" si="4"/>
        <v>0.88282141957237426</v>
      </c>
      <c r="Z16" s="3" t="str">
        <f t="shared" si="5"/>
        <v>FAIL</v>
      </c>
      <c r="AA16" s="3"/>
      <c r="AB16" s="2"/>
      <c r="AC16" s="30">
        <v>2019</v>
      </c>
      <c r="AD16" s="30" t="s">
        <v>41</v>
      </c>
      <c r="AE16" s="30" t="s">
        <v>42</v>
      </c>
      <c r="AF16">
        <v>43699</v>
      </c>
      <c r="AG16" s="31" t="s">
        <v>17</v>
      </c>
      <c r="AH16" s="31">
        <v>194071979</v>
      </c>
      <c r="AI16" s="32">
        <v>171330900</v>
      </c>
      <c r="AJ16" s="33"/>
      <c r="AK16">
        <v>-0.11717858042762577</v>
      </c>
      <c r="AL16" t="s">
        <v>18</v>
      </c>
      <c r="AM16">
        <v>6</v>
      </c>
      <c r="AN16" t="s">
        <v>35</v>
      </c>
      <c r="AO16">
        <v>3</v>
      </c>
      <c r="AP16" t="s">
        <v>28</v>
      </c>
      <c r="AR16" s="34"/>
      <c r="AS16" t="s">
        <v>534</v>
      </c>
      <c r="AT16" t="s">
        <v>576</v>
      </c>
      <c r="AV16">
        <v>182690985.33333334</v>
      </c>
      <c r="AW16">
        <v>0.93781803019669518</v>
      </c>
      <c r="AY16">
        <v>0.88282141957237426</v>
      </c>
      <c r="AZ16" t="s">
        <v>18</v>
      </c>
      <c r="BC16">
        <v>194071979</v>
      </c>
      <c r="BD16">
        <v>171330900</v>
      </c>
      <c r="BE16">
        <v>22741079</v>
      </c>
      <c r="BQ16">
        <v>172579500</v>
      </c>
      <c r="BR16">
        <v>6</v>
      </c>
    </row>
    <row r="17" spans="2:70" x14ac:dyDescent="0.2">
      <c r="C17" s="20">
        <v>2019</v>
      </c>
      <c r="D17" s="2" t="str">
        <f>+'[1]LGA-984.315'!$F$4</f>
        <v>LGA-984.315</v>
      </c>
      <c r="E17" s="22" t="str">
        <f>+'[1]LGA-984.315'!$F$5</f>
        <v>Landside Paving via Classified Work Order</v>
      </c>
      <c r="F17" s="23">
        <f>+'[1]LGA-984.315'!$F$6</f>
        <v>43699</v>
      </c>
      <c r="G17" s="24" t="str">
        <f>+'[1]LGA-984.315'!$G$7</f>
        <v>Public</v>
      </c>
      <c r="H17" s="25">
        <f>+'[1]LGA-984.315'!$F$7</f>
        <v>1980000</v>
      </c>
      <c r="I17" s="25">
        <f>+'[1]LGA-984.315'!$F$8</f>
        <v>1993000</v>
      </c>
      <c r="J17" s="25"/>
      <c r="K17" s="26">
        <f>+'[1]LGA-984.315'!$G$9</f>
        <v>6.5656565656565654E-3</v>
      </c>
      <c r="L17" s="3" t="str">
        <f>+'[1]LGA-984.315'!$F$11</f>
        <v>GOOD</v>
      </c>
      <c r="M17" s="2">
        <f>+'[1]LGA-984.315'!$H$12</f>
        <v>4</v>
      </c>
      <c r="N17" s="27" t="s">
        <v>19</v>
      </c>
      <c r="O17" s="2">
        <v>3</v>
      </c>
      <c r="P17" s="27" t="s">
        <v>20</v>
      </c>
      <c r="Q17" s="27"/>
      <c r="R17" s="2"/>
      <c r="S17" s="22"/>
      <c r="T17" s="2" t="str">
        <f>+'[1]LGA-984.315'!$J$4</f>
        <v>Joe Lucin</v>
      </c>
      <c r="U17" s="2"/>
      <c r="V17" s="25">
        <f>+'[1]LGA-984.315'!$F$12</f>
        <v>3089812.5</v>
      </c>
      <c r="W17" s="28">
        <f t="shared" si="3"/>
        <v>0.64502295851285474</v>
      </c>
      <c r="X17" s="2"/>
      <c r="Y17" s="29">
        <f t="shared" si="4"/>
        <v>1.0065656565656567</v>
      </c>
      <c r="Z17" s="3" t="str">
        <f t="shared" si="5"/>
        <v>FAIL</v>
      </c>
      <c r="AA17" s="3"/>
      <c r="AB17" s="2"/>
      <c r="AC17" s="30">
        <v>2019</v>
      </c>
      <c r="AD17" s="30" t="s">
        <v>43</v>
      </c>
      <c r="AE17" s="30" t="s">
        <v>44</v>
      </c>
      <c r="AF17">
        <v>43699</v>
      </c>
      <c r="AG17" s="31" t="s">
        <v>17</v>
      </c>
      <c r="AH17" s="31">
        <v>1980000</v>
      </c>
      <c r="AI17" s="32">
        <v>1993000</v>
      </c>
      <c r="AJ17" s="33"/>
      <c r="AK17">
        <v>6.5656565656565654E-3</v>
      </c>
      <c r="AL17" t="s">
        <v>18</v>
      </c>
      <c r="AM17">
        <v>4</v>
      </c>
      <c r="AN17" t="s">
        <v>19</v>
      </c>
      <c r="AO17">
        <v>3</v>
      </c>
      <c r="AP17" t="s">
        <v>20</v>
      </c>
      <c r="AR17" s="34"/>
      <c r="AT17" t="s">
        <v>567</v>
      </c>
      <c r="AV17">
        <v>3089812.5</v>
      </c>
      <c r="AW17">
        <v>0.64502295851285474</v>
      </c>
      <c r="AY17">
        <v>1.0065656565656567</v>
      </c>
      <c r="AZ17" t="s">
        <v>18</v>
      </c>
      <c r="BC17">
        <v>1980000</v>
      </c>
      <c r="BD17">
        <v>1993000</v>
      </c>
      <c r="BE17">
        <v>-13000</v>
      </c>
      <c r="BQ17">
        <v>2568000</v>
      </c>
      <c r="BR17">
        <v>1</v>
      </c>
    </row>
    <row r="18" spans="2:70" x14ac:dyDescent="0.2">
      <c r="C18" s="20">
        <v>2019</v>
      </c>
      <c r="D18" s="2" t="str">
        <f>+'[1]PAT-784.166'!$F$4</f>
        <v>PAT-784.166</v>
      </c>
      <c r="E18" s="22" t="str">
        <f>+'[1]PAT-784.166'!$F$5</f>
        <v>Tracks G &amp; H Permanent Flood Protection</v>
      </c>
      <c r="F18" s="23">
        <f>+'[1]PAT-784.166'!$F$6</f>
        <v>43690</v>
      </c>
      <c r="G18" s="24" t="str">
        <f>+'[1]PAT-784.166'!$G$7</f>
        <v>Public</v>
      </c>
      <c r="H18" s="25">
        <f>+'[1]PAT-784.166'!$F$7</f>
        <v>21500000</v>
      </c>
      <c r="I18" s="25">
        <f>+'[1]PAT-784.166'!$F$8</f>
        <v>23111450</v>
      </c>
      <c r="J18" s="25"/>
      <c r="K18" s="26">
        <f>+'[1]PAT-784.166'!$G$9</f>
        <v>7.4951162790697676E-2</v>
      </c>
      <c r="L18" s="3" t="str">
        <f>+'[1]PAT-784.166'!$F$11</f>
        <v>GOOD</v>
      </c>
      <c r="M18" s="2">
        <f>+'[1]PAT-784.166'!$H$12</f>
        <v>7</v>
      </c>
      <c r="N18" s="27" t="s">
        <v>27</v>
      </c>
      <c r="O18" s="2">
        <v>3</v>
      </c>
      <c r="P18" s="27" t="s">
        <v>47</v>
      </c>
      <c r="Q18" s="27"/>
      <c r="R18" s="2"/>
      <c r="S18" s="22"/>
      <c r="T18" s="2" t="str">
        <f>+'[1]PAT-784.166'!$J$4</f>
        <v>Nathan Demaisip</v>
      </c>
      <c r="U18" s="2"/>
      <c r="V18" s="25">
        <f>+'[1]PAT-784.166'!$F$12</f>
        <v>29457812.428571429</v>
      </c>
      <c r="W18" s="28">
        <f t="shared" si="3"/>
        <v>0.78456097363102129</v>
      </c>
      <c r="X18" s="2"/>
      <c r="Y18" s="29">
        <f t="shared" si="4"/>
        <v>1.0749511627906976</v>
      </c>
      <c r="Z18" s="3" t="str">
        <f t="shared" si="5"/>
        <v>FAIL</v>
      </c>
      <c r="AA18" s="3"/>
      <c r="AB18" s="2"/>
      <c r="AC18" s="30">
        <v>2019</v>
      </c>
      <c r="AD18" s="30" t="s">
        <v>45</v>
      </c>
      <c r="AE18" s="30" t="s">
        <v>46</v>
      </c>
      <c r="AF18">
        <v>43690</v>
      </c>
      <c r="AG18" s="31" t="s">
        <v>17</v>
      </c>
      <c r="AH18" s="31">
        <v>21500000</v>
      </c>
      <c r="AI18" s="32">
        <v>23111450</v>
      </c>
      <c r="AJ18" s="33"/>
      <c r="AK18">
        <v>7.4951162790697676E-2</v>
      </c>
      <c r="AL18" t="s">
        <v>18</v>
      </c>
      <c r="AM18">
        <v>7</v>
      </c>
      <c r="AN18" t="s">
        <v>27</v>
      </c>
      <c r="AO18">
        <v>3</v>
      </c>
      <c r="AP18" t="s">
        <v>47</v>
      </c>
      <c r="AR18" s="34"/>
      <c r="AT18" t="s">
        <v>563</v>
      </c>
      <c r="AV18">
        <v>29457812.428571429</v>
      </c>
      <c r="AW18">
        <v>0.78456097363102129</v>
      </c>
      <c r="AY18">
        <v>1.0749511627906976</v>
      </c>
      <c r="AZ18" t="s">
        <v>18</v>
      </c>
      <c r="BC18">
        <v>21500000</v>
      </c>
      <c r="BD18">
        <v>23111450</v>
      </c>
      <c r="BE18">
        <v>-1611450</v>
      </c>
      <c r="BQ18">
        <v>23950000</v>
      </c>
      <c r="BR18">
        <v>1</v>
      </c>
    </row>
    <row r="19" spans="2:70" x14ac:dyDescent="0.2">
      <c r="C19" s="20">
        <v>2019</v>
      </c>
      <c r="D19" s="2" t="str">
        <f>+'[1]HT-924.152A'!$F$4</f>
        <v>HT-924.152A</v>
      </c>
      <c r="E19" s="22" t="str">
        <f>+'[1]HT-924.152A'!$F$5</f>
        <v>Maintenance Pavement Repairs via Work Order</v>
      </c>
      <c r="F19" s="23">
        <f>+'[1]HT-924.152A'!$F$6</f>
        <v>43685</v>
      </c>
      <c r="G19" s="24" t="str">
        <f>+'[1]HT-924.152A'!$G$7</f>
        <v>PQL</v>
      </c>
      <c r="H19" s="25">
        <f>+'[1]HT-924.152A'!$F$7</f>
        <v>1755000</v>
      </c>
      <c r="I19" s="25">
        <f>+'[1]HT-924.152A'!$F$8</f>
        <v>1312300</v>
      </c>
      <c r="J19" s="25"/>
      <c r="K19" s="26">
        <f>+'[1]HT-924.152A'!$G$9</f>
        <v>-0.25225071225071227</v>
      </c>
      <c r="L19" s="3" t="str">
        <f>+'[1]HT-924.152A'!$F$11</f>
        <v>GOOD</v>
      </c>
      <c r="M19" s="2">
        <f>+'[1]HT-924.152A'!$H$12</f>
        <v>7</v>
      </c>
      <c r="N19" s="27" t="s">
        <v>35</v>
      </c>
      <c r="O19" s="2">
        <v>3</v>
      </c>
      <c r="P19" s="27" t="s">
        <v>28</v>
      </c>
      <c r="Q19" s="27"/>
      <c r="R19" s="2"/>
      <c r="S19" s="22"/>
      <c r="T19" s="2" t="str">
        <f>+'[1]HT-924.152A'!$J$4</f>
        <v>Tun Tun Lin</v>
      </c>
      <c r="U19" s="2"/>
      <c r="V19" s="25">
        <f>+'[1]HT-924.152A'!$F$12</f>
        <v>2001831.7142857143</v>
      </c>
      <c r="W19" s="28">
        <f t="shared" si="3"/>
        <v>0.65554961020699465</v>
      </c>
      <c r="X19" s="2"/>
      <c r="Y19" s="29">
        <f t="shared" si="4"/>
        <v>0.74774928774928773</v>
      </c>
      <c r="Z19" s="3" t="str">
        <f t="shared" si="5"/>
        <v>FAIL</v>
      </c>
      <c r="AA19" s="3"/>
      <c r="AB19" s="2"/>
      <c r="AC19" s="30">
        <v>2019</v>
      </c>
      <c r="AD19" s="30" t="s">
        <v>48</v>
      </c>
      <c r="AE19" s="30" t="s">
        <v>49</v>
      </c>
      <c r="AF19">
        <v>43685</v>
      </c>
      <c r="AG19" s="31" t="s">
        <v>50</v>
      </c>
      <c r="AH19" s="31">
        <v>1755000</v>
      </c>
      <c r="AI19" s="32">
        <v>1312300</v>
      </c>
      <c r="AJ19" s="33"/>
      <c r="AK19">
        <v>-0.25225071225071227</v>
      </c>
      <c r="AL19" t="s">
        <v>18</v>
      </c>
      <c r="AM19">
        <v>7</v>
      </c>
      <c r="AN19" t="s">
        <v>35</v>
      </c>
      <c r="AO19">
        <v>3</v>
      </c>
      <c r="AP19" t="s">
        <v>28</v>
      </c>
      <c r="AR19" s="34"/>
      <c r="AT19" t="s">
        <v>571</v>
      </c>
      <c r="AV19">
        <v>2001831.7142857143</v>
      </c>
      <c r="AW19">
        <v>0.65554961020699465</v>
      </c>
      <c r="AY19">
        <v>0.74774928774928773</v>
      </c>
      <c r="AZ19" t="s">
        <v>26</v>
      </c>
      <c r="BC19">
        <v>1755000</v>
      </c>
      <c r="BD19">
        <v>1312300</v>
      </c>
      <c r="BE19">
        <v>442700</v>
      </c>
      <c r="BQ19">
        <v>1378680</v>
      </c>
      <c r="BR19">
        <v>4</v>
      </c>
    </row>
    <row r="20" spans="2:70" x14ac:dyDescent="0.2">
      <c r="C20" s="20">
        <v>2019</v>
      </c>
      <c r="D20" s="2" t="str">
        <f>+'[1]HT-224.130'!$F$4</f>
        <v>HT-224.130</v>
      </c>
      <c r="E20" s="22" t="str">
        <f>+'[1]HT-224.130'!$F$5</f>
        <v>Latent Salt Damage Repairs and Mitigation</v>
      </c>
      <c r="F20" s="23">
        <f>+'[1]HT-224.130'!$F$6</f>
        <v>43669</v>
      </c>
      <c r="G20" s="24" t="str">
        <f>+'[1]HT-224.130'!$G$7</f>
        <v>Public</v>
      </c>
      <c r="H20" s="25">
        <f>+'[1]HT-224.130'!$F$7</f>
        <v>249010000</v>
      </c>
      <c r="I20" s="25">
        <f>+'[1]HT-224.130'!$F$8</f>
        <v>135022488</v>
      </c>
      <c r="J20" s="25"/>
      <c r="K20" s="26">
        <f>+'[1]HT-224.130'!$G$9</f>
        <v>-0.45776278864302639</v>
      </c>
      <c r="L20" s="3" t="str">
        <f>+'[1]HT-224.130'!$F$11</f>
        <v>FAIL</v>
      </c>
      <c r="M20" s="2">
        <f>+'[1]HT-224.130'!$H$12</f>
        <v>5</v>
      </c>
      <c r="N20" s="27" t="s">
        <v>35</v>
      </c>
      <c r="O20" s="2">
        <v>3</v>
      </c>
      <c r="P20" s="27" t="s">
        <v>28</v>
      </c>
      <c r="Q20" s="27"/>
      <c r="R20" s="2"/>
      <c r="S20" s="22" t="s">
        <v>535</v>
      </c>
      <c r="T20" s="2" t="str">
        <f>+'[1]HT-224.130'!$J$4</f>
        <v>Ed Minall</v>
      </c>
      <c r="U20" s="2"/>
      <c r="V20" s="25">
        <f>+'[1]HT-224.130'!$F$12</f>
        <v>164986247.40000001</v>
      </c>
      <c r="W20" s="28">
        <f t="shared" si="3"/>
        <v>0.8183863208467641</v>
      </c>
      <c r="X20" s="2"/>
      <c r="Y20" s="29">
        <f t="shared" si="4"/>
        <v>0.54223721135697367</v>
      </c>
      <c r="Z20" s="3" t="str">
        <f t="shared" si="5"/>
        <v>FAIL</v>
      </c>
      <c r="AA20" s="3"/>
      <c r="AB20" s="2"/>
      <c r="AC20" s="30">
        <v>2019</v>
      </c>
      <c r="AD20" s="30" t="s">
        <v>51</v>
      </c>
      <c r="AE20" s="30" t="s">
        <v>52</v>
      </c>
      <c r="AF20">
        <v>43669</v>
      </c>
      <c r="AG20" s="31" t="s">
        <v>17</v>
      </c>
      <c r="AH20" s="31">
        <v>249010000</v>
      </c>
      <c r="AI20" s="32">
        <v>135022488</v>
      </c>
      <c r="AJ20" s="33"/>
      <c r="AK20">
        <v>-0.45776278864302639</v>
      </c>
      <c r="AL20" t="s">
        <v>26</v>
      </c>
      <c r="AM20">
        <v>5</v>
      </c>
      <c r="AN20" t="s">
        <v>35</v>
      </c>
      <c r="AO20">
        <v>3</v>
      </c>
      <c r="AP20" t="s">
        <v>28</v>
      </c>
      <c r="AR20" s="34"/>
      <c r="AS20" t="s">
        <v>535</v>
      </c>
      <c r="AT20" t="s">
        <v>575</v>
      </c>
      <c r="AV20">
        <v>164986247.40000001</v>
      </c>
      <c r="AW20">
        <v>0.8183863208467641</v>
      </c>
      <c r="AY20">
        <v>0.54223721135697367</v>
      </c>
      <c r="AZ20" t="s">
        <v>26</v>
      </c>
      <c r="BC20">
        <v>249010000</v>
      </c>
      <c r="BD20">
        <v>135022488</v>
      </c>
      <c r="BE20">
        <v>113987512</v>
      </c>
      <c r="BQ20">
        <v>159511820</v>
      </c>
      <c r="BR20">
        <v>6</v>
      </c>
    </row>
    <row r="21" spans="2:70" x14ac:dyDescent="0.2">
      <c r="C21" s="20">
        <v>2019</v>
      </c>
      <c r="D21" s="2" t="str">
        <f>+'[1]PJ-664.532'!$F$4</f>
        <v>PJ-664.532</v>
      </c>
      <c r="E21" s="22" t="str">
        <f>+'[1]PJ-664.532'!$F$5</f>
        <v>Construct Second Lead Track</v>
      </c>
      <c r="F21" s="23">
        <f>+'[1]PJ-664.532'!$F$6</f>
        <v>43664</v>
      </c>
      <c r="G21" s="24" t="str">
        <f>+'[1]PJ-664.532'!$G$7</f>
        <v>Public</v>
      </c>
      <c r="H21" s="25">
        <f>+'[1]PJ-664.532'!$F$7</f>
        <v>5660000</v>
      </c>
      <c r="I21" s="25">
        <f>+'[1]PJ-664.532'!$F$8</f>
        <v>3930000</v>
      </c>
      <c r="J21" s="25"/>
      <c r="K21" s="26">
        <f>+'[1]PJ-664.532'!$G$9</f>
        <v>-0.30565371024734983</v>
      </c>
      <c r="L21" s="3" t="str">
        <f>+'[1]PJ-664.532'!$F$11</f>
        <v>GOOD</v>
      </c>
      <c r="M21" s="2">
        <f>+'[1]PJ-664.532'!$H$12</f>
        <v>4</v>
      </c>
      <c r="N21" s="27" t="s">
        <v>27</v>
      </c>
      <c r="O21" s="2">
        <v>3</v>
      </c>
      <c r="P21" s="27" t="s">
        <v>38</v>
      </c>
      <c r="Q21" s="27"/>
      <c r="R21" s="2"/>
      <c r="S21" s="22"/>
      <c r="T21" s="2" t="str">
        <f>+'[1]PJ-664.532'!$J$4</f>
        <v>Tun Tun Lin</v>
      </c>
      <c r="U21" s="2"/>
      <c r="V21" s="25">
        <f>+'[1]PJ-664.532'!$F$12</f>
        <v>5605196.25</v>
      </c>
      <c r="W21" s="28">
        <f t="shared" si="3"/>
        <v>0.70113512974679526</v>
      </c>
      <c r="X21" s="2"/>
      <c r="Y21" s="29">
        <f t="shared" si="4"/>
        <v>0.69434628975265023</v>
      </c>
      <c r="Z21" s="3" t="str">
        <f t="shared" si="5"/>
        <v>FAIL</v>
      </c>
      <c r="AA21" s="3"/>
      <c r="AB21" s="2"/>
      <c r="AC21" s="30">
        <v>2019</v>
      </c>
      <c r="AD21" s="30" t="s">
        <v>53</v>
      </c>
      <c r="AE21" s="30" t="s">
        <v>54</v>
      </c>
      <c r="AF21">
        <v>43664</v>
      </c>
      <c r="AG21" s="31" t="s">
        <v>17</v>
      </c>
      <c r="AH21" s="31">
        <v>5660000</v>
      </c>
      <c r="AI21" s="32">
        <v>3930000</v>
      </c>
      <c r="AJ21" s="33"/>
      <c r="AK21">
        <v>-0.30565371024734983</v>
      </c>
      <c r="AL21" t="s">
        <v>18</v>
      </c>
      <c r="AM21">
        <v>4</v>
      </c>
      <c r="AN21" t="s">
        <v>27</v>
      </c>
      <c r="AO21">
        <v>3</v>
      </c>
      <c r="AP21" t="s">
        <v>38</v>
      </c>
      <c r="AR21" s="34"/>
      <c r="AT21" t="s">
        <v>571</v>
      </c>
      <c r="AV21">
        <v>5605196.25</v>
      </c>
      <c r="AW21">
        <v>0.70113512974679526</v>
      </c>
      <c r="AY21">
        <v>0.69434628975265023</v>
      </c>
      <c r="AZ21" t="s">
        <v>26</v>
      </c>
      <c r="BC21">
        <v>5660000</v>
      </c>
      <c r="BD21">
        <v>3930000</v>
      </c>
      <c r="BE21">
        <v>1730000</v>
      </c>
      <c r="BQ21">
        <v>4397206</v>
      </c>
      <c r="BR21">
        <v>4</v>
      </c>
    </row>
    <row r="22" spans="2:70" x14ac:dyDescent="0.2">
      <c r="C22" s="20">
        <v>2019</v>
      </c>
      <c r="D22" s="2" t="str">
        <f>+'[1]HT-224.141'!$F$4</f>
        <v>HT-224.141</v>
      </c>
      <c r="E22" s="22" t="str">
        <f>+'[1]HT-224.141'!$F$5</f>
        <v>Roof Replacement at NJ Service Garage</v>
      </c>
      <c r="F22" s="23">
        <f>+'[1]HT-224.141'!$F$6</f>
        <v>43662</v>
      </c>
      <c r="G22" s="24" t="str">
        <f>+'[1]HT-224.141'!$G$7</f>
        <v>SBE</v>
      </c>
      <c r="H22" s="25">
        <f>+'[1]HT-224.141'!$F$7</f>
        <v>2060000</v>
      </c>
      <c r="I22" s="25">
        <f>+'[1]HT-224.141'!$F$8</f>
        <v>2899873</v>
      </c>
      <c r="J22" s="25"/>
      <c r="K22" s="26">
        <f>+'[1]HT-224.141'!$G$9</f>
        <v>0.40770533980582524</v>
      </c>
      <c r="L22" s="3" t="str">
        <f>+'[1]HT-224.141'!$F$11</f>
        <v>FAIL</v>
      </c>
      <c r="M22" s="2">
        <f>+'[1]HT-224.141'!$H$12</f>
        <v>4</v>
      </c>
      <c r="N22" s="27" t="s">
        <v>27</v>
      </c>
      <c r="O22" s="2">
        <v>3</v>
      </c>
      <c r="P22" s="27" t="s">
        <v>28</v>
      </c>
      <c r="Q22" s="27"/>
      <c r="R22" s="2"/>
      <c r="S22" s="22"/>
      <c r="T22" s="2" t="str">
        <f>+'[1]HT-224.141'!$J$4</f>
        <v>Tun Tun Lin</v>
      </c>
      <c r="U22" s="2"/>
      <c r="V22" s="25">
        <f>+'[1]HT-224.141'!$F$12</f>
        <v>4043908.25</v>
      </c>
      <c r="W22" s="28">
        <f t="shared" si="3"/>
        <v>0.71709663541451518</v>
      </c>
      <c r="X22" s="2"/>
      <c r="Y22" s="29">
        <f t="shared" si="4"/>
        <v>1.4077053398058252</v>
      </c>
      <c r="Z22" s="3" t="str">
        <f t="shared" si="5"/>
        <v>FAIL</v>
      </c>
      <c r="AA22" s="3"/>
      <c r="AB22" s="2"/>
      <c r="AC22" s="30">
        <v>2019</v>
      </c>
      <c r="AD22" s="30" t="s">
        <v>577</v>
      </c>
      <c r="AE22" s="30" t="s">
        <v>56</v>
      </c>
      <c r="AF22">
        <v>43662</v>
      </c>
      <c r="AG22" s="31" t="s">
        <v>25</v>
      </c>
      <c r="AH22" s="31">
        <v>2060000</v>
      </c>
      <c r="AI22" s="32">
        <v>2899873</v>
      </c>
      <c r="AJ22" s="33"/>
      <c r="AK22">
        <v>0.40770533980582524</v>
      </c>
      <c r="AL22" t="s">
        <v>26</v>
      </c>
      <c r="AM22">
        <v>4</v>
      </c>
      <c r="AN22" t="s">
        <v>27</v>
      </c>
      <c r="AO22">
        <v>3</v>
      </c>
      <c r="AP22" t="s">
        <v>28</v>
      </c>
      <c r="AR22" s="34"/>
      <c r="AT22" t="s">
        <v>571</v>
      </c>
      <c r="AV22">
        <v>4043908.25</v>
      </c>
      <c r="AW22">
        <v>0.71709663541451518</v>
      </c>
      <c r="AY22">
        <v>1.4077053398058252</v>
      </c>
      <c r="AZ22" t="s">
        <v>26</v>
      </c>
      <c r="BC22">
        <v>2060000</v>
      </c>
      <c r="BD22">
        <v>2899873</v>
      </c>
      <c r="BE22">
        <v>-839873</v>
      </c>
      <c r="BQ22">
        <v>3100000</v>
      </c>
      <c r="BR22">
        <v>1</v>
      </c>
    </row>
    <row r="23" spans="2:70" x14ac:dyDescent="0.2">
      <c r="B23" s="35">
        <f>(COUNTIF(L10:L23,"G*")/COUNTA(L10:L23))</f>
        <v>0.7857142857142857</v>
      </c>
      <c r="C23" s="20">
        <v>2019</v>
      </c>
      <c r="D23" s="2" t="str">
        <f>+'[1]HT-944.004'!$F$4</f>
        <v>HT-944.004</v>
      </c>
      <c r="E23" s="22" t="str">
        <f>+'[1]HT-944.004'!$F$5</f>
        <v>Repair of Collapsed Drain Pipe at NY Land Vent Bldg</v>
      </c>
      <c r="F23" s="23">
        <f>+'[1]HT-944.004'!$F$6</f>
        <v>43655</v>
      </c>
      <c r="G23" s="24" t="str">
        <f>+'[1]HT-944.004'!$G$7</f>
        <v>SBE</v>
      </c>
      <c r="H23" s="25">
        <f>+'[1]HT-944.004'!$F$7</f>
        <v>400000</v>
      </c>
      <c r="I23" s="25">
        <f>+'[1]HT-944.004'!$F$8</f>
        <v>396784</v>
      </c>
      <c r="J23" s="25"/>
      <c r="K23" s="26">
        <f>+'[1]HT-944.004'!$G$9</f>
        <v>-8.0400000000000003E-3</v>
      </c>
      <c r="L23" s="3" t="str">
        <f>+'[1]HT-944.004'!$F$11</f>
        <v>GOOD</v>
      </c>
      <c r="M23" s="2">
        <f>+'[1]HT-944.004'!$H$12</f>
        <v>6</v>
      </c>
      <c r="N23" s="27" t="s">
        <v>19</v>
      </c>
      <c r="O23" s="2">
        <v>3</v>
      </c>
      <c r="P23" s="27" t="s">
        <v>28</v>
      </c>
      <c r="Q23" s="27"/>
      <c r="R23" s="2"/>
      <c r="S23" s="22"/>
      <c r="T23" s="2" t="str">
        <f>+'[1]PAT-774.179'!$J$4</f>
        <v>Nathan Demaisip</v>
      </c>
      <c r="U23" s="2"/>
      <c r="V23" s="25">
        <f>+'[1]HT-944.004'!$F$12</f>
        <v>586062</v>
      </c>
      <c r="W23" s="28">
        <f t="shared" si="3"/>
        <v>0.67703417044613023</v>
      </c>
      <c r="X23" s="2"/>
      <c r="Y23" s="29">
        <f t="shared" si="4"/>
        <v>0.99195999999999995</v>
      </c>
      <c r="Z23" s="3" t="str">
        <f t="shared" si="5"/>
        <v>FAIL</v>
      </c>
      <c r="AA23" s="3"/>
      <c r="AB23" s="2">
        <v>0.7857142857142857</v>
      </c>
      <c r="AC23" s="30">
        <v>2019</v>
      </c>
      <c r="AD23" s="30" t="s">
        <v>57</v>
      </c>
      <c r="AE23" s="30" t="s">
        <v>58</v>
      </c>
      <c r="AF23">
        <v>43655</v>
      </c>
      <c r="AG23" s="31" t="s">
        <v>25</v>
      </c>
      <c r="AH23" s="31">
        <v>400000</v>
      </c>
      <c r="AI23" s="36">
        <v>396784</v>
      </c>
      <c r="AJ23" s="33"/>
      <c r="AK23" s="37">
        <v>-8.0400000000000003E-3</v>
      </c>
      <c r="AL23" s="37" t="s">
        <v>18</v>
      </c>
      <c r="AM23" s="38">
        <v>6</v>
      </c>
      <c r="AN23" s="39" t="s">
        <v>19</v>
      </c>
      <c r="AO23" s="40">
        <v>3</v>
      </c>
      <c r="AP23" t="s">
        <v>28</v>
      </c>
      <c r="AR23" s="34"/>
      <c r="AS23" s="3"/>
      <c r="AT23" t="s">
        <v>563</v>
      </c>
      <c r="AV23">
        <v>586062</v>
      </c>
      <c r="AW23">
        <v>0.67703417044613023</v>
      </c>
      <c r="AY23">
        <v>0.99195999999999995</v>
      </c>
      <c r="AZ23" t="s">
        <v>18</v>
      </c>
      <c r="BC23">
        <v>400000</v>
      </c>
      <c r="BD23">
        <v>396784</v>
      </c>
      <c r="BE23">
        <v>3216</v>
      </c>
      <c r="BG23">
        <v>541526979</v>
      </c>
      <c r="BH23">
        <v>392783727</v>
      </c>
      <c r="BI23">
        <v>0.7253262390090448</v>
      </c>
      <c r="BJ23" t="s">
        <v>532</v>
      </c>
      <c r="BK23">
        <v>902748479</v>
      </c>
      <c r="BL23">
        <v>720853565</v>
      </c>
      <c r="BM23">
        <v>0.79850986378676581</v>
      </c>
      <c r="BN23" t="s">
        <v>533</v>
      </c>
      <c r="BQ23">
        <v>508925</v>
      </c>
      <c r="BR23">
        <v>2</v>
      </c>
    </row>
    <row r="24" spans="2:70" ht="7.5" customHeight="1" x14ac:dyDescent="0.2">
      <c r="C24" s="20"/>
      <c r="G24" s="21"/>
      <c r="Q24" s="3"/>
      <c r="AQ24" s="41"/>
      <c r="AR24" s="3"/>
    </row>
    <row r="25" spans="2:70" x14ac:dyDescent="0.2">
      <c r="C25" s="20">
        <v>2019</v>
      </c>
      <c r="D25" s="2" t="str">
        <f>+'[1]PN-654.072'!$F$4</f>
        <v>PN-654.072</v>
      </c>
      <c r="E25" s="22" t="str">
        <f>+'[1]PN-654.072'!$F$5</f>
        <v>Corbin St. &amp; Reconstruction of Berth 3 Culvert</v>
      </c>
      <c r="F25" s="23">
        <f>+'[1]PN-654.072'!$F$6</f>
        <v>43641</v>
      </c>
      <c r="G25" s="24" t="str">
        <f>+'[1]PN-654.072'!$G$7</f>
        <v>Public</v>
      </c>
      <c r="H25" s="25">
        <f>+'[1]PN-654.072'!$F$7</f>
        <v>5280000</v>
      </c>
      <c r="I25" s="25">
        <f>+'[1]PN-654.072'!$F$8</f>
        <v>5097757</v>
      </c>
      <c r="J25" s="25"/>
      <c r="K25" s="26">
        <f>+'[1]PN-654.072'!$G$9</f>
        <v>-3.4515719696969697E-2</v>
      </c>
      <c r="L25" s="3" t="str">
        <f>+'[1]PN-654.072'!$F$11</f>
        <v>GOOD</v>
      </c>
      <c r="M25" s="2">
        <f>+'[1]PN-654.072'!$H$12</f>
        <v>14</v>
      </c>
      <c r="N25" s="27" t="s">
        <v>27</v>
      </c>
      <c r="O25" s="2">
        <v>2</v>
      </c>
      <c r="P25" s="27" t="s">
        <v>38</v>
      </c>
      <c r="Q25" s="27"/>
      <c r="R25" s="2"/>
      <c r="S25" s="22"/>
      <c r="T25" s="2" t="str">
        <f>+'[1]PN-654.072'!$J$4</f>
        <v>Ed Minall</v>
      </c>
      <c r="U25" s="2"/>
      <c r="V25" s="25">
        <f>+'[1]PN-654.072'!$F$12</f>
        <v>7104621.7857142854</v>
      </c>
      <c r="W25" s="28">
        <f t="shared" ref="W25:W36" si="6">+I25/V25</f>
        <v>0.71752686543432675</v>
      </c>
      <c r="X25" s="2"/>
      <c r="Y25" s="29">
        <f t="shared" ref="Y25:Y36" si="7">+I25/H25</f>
        <v>0.96548428030303035</v>
      </c>
      <c r="Z25" s="3" t="str">
        <f t="shared" ref="Z25:Z36" si="8">(IF(Y25&lt;$Y$3,"FAIL",IF(Y25&gt;$Y$4,"FAIL","GOOD")))</f>
        <v>FAIL</v>
      </c>
      <c r="AA25" s="3"/>
      <c r="AB25" s="2"/>
      <c r="AC25" s="30">
        <v>2019</v>
      </c>
      <c r="AD25" s="30" t="s">
        <v>59</v>
      </c>
      <c r="AE25" s="30" t="s">
        <v>60</v>
      </c>
      <c r="AF25">
        <v>43641</v>
      </c>
      <c r="AG25" s="31" t="s">
        <v>17</v>
      </c>
      <c r="AH25" s="31">
        <v>5280000</v>
      </c>
      <c r="AI25" s="32">
        <v>5097757</v>
      </c>
      <c r="AJ25" s="33"/>
      <c r="AK25">
        <v>-3.4515719696969697E-2</v>
      </c>
      <c r="AL25" t="s">
        <v>18</v>
      </c>
      <c r="AM25">
        <v>14</v>
      </c>
      <c r="AN25" t="s">
        <v>27</v>
      </c>
      <c r="AO25">
        <v>2</v>
      </c>
      <c r="AP25" t="s">
        <v>38</v>
      </c>
      <c r="AR25" s="34"/>
      <c r="AS25" s="3"/>
      <c r="AT25" t="s">
        <v>575</v>
      </c>
      <c r="AV25">
        <v>7104621.7857142854</v>
      </c>
      <c r="AW25">
        <v>0.71752686543432675</v>
      </c>
      <c r="AY25">
        <v>0.96548428030303035</v>
      </c>
      <c r="AZ25" t="s">
        <v>18</v>
      </c>
      <c r="BC25">
        <v>5280000</v>
      </c>
      <c r="BD25">
        <v>5097757</v>
      </c>
      <c r="BE25">
        <v>182243</v>
      </c>
      <c r="BQ25">
        <v>5154000</v>
      </c>
      <c r="BR25">
        <v>4</v>
      </c>
    </row>
    <row r="26" spans="2:70" x14ac:dyDescent="0.2">
      <c r="C26" s="20">
        <v>2019</v>
      </c>
      <c r="D26" s="2" t="str">
        <f>+'[1]LT-234.181'!$F$4</f>
        <v>LT-234.181</v>
      </c>
      <c r="E26" s="22" t="str">
        <f>+'[1]LT-234.181'!$F$5</f>
        <v>Admin Bldg HVAC Rehab Phase 2</v>
      </c>
      <c r="F26" s="23">
        <f>+'[1]LT-234.181'!$F$6</f>
        <v>43628</v>
      </c>
      <c r="G26" s="24" t="str">
        <f>+'[1]LT-234.181'!$G$7</f>
        <v>Public</v>
      </c>
      <c r="H26" s="25">
        <f>+'[1]LT-234.181'!$F$7</f>
        <v>3250000</v>
      </c>
      <c r="I26" s="25">
        <f>+'[1]LT-234.181'!$F$8</f>
        <v>3845000</v>
      </c>
      <c r="J26" s="25"/>
      <c r="K26" s="26">
        <f>+'[1]LT-234.181'!$G$9</f>
        <v>0.18307692307692308</v>
      </c>
      <c r="L26" s="3" t="str">
        <f>+'[1]LT-234.181'!$F$11</f>
        <v>FAIL</v>
      </c>
      <c r="M26" s="2">
        <f>+'[1]LT-234.181'!$H$12</f>
        <v>6</v>
      </c>
      <c r="N26" s="27" t="s">
        <v>27</v>
      </c>
      <c r="O26" s="2">
        <v>2</v>
      </c>
      <c r="P26" s="27" t="s">
        <v>28</v>
      </c>
      <c r="Q26" s="27"/>
      <c r="R26" s="2"/>
      <c r="S26" s="22"/>
      <c r="T26" s="2" t="str">
        <f>+'[1]LT-234.181'!$J$4</f>
        <v>Steven Schwan</v>
      </c>
      <c r="U26" s="2"/>
      <c r="V26" s="25">
        <f>+'[1]LT-234.181'!$F$12</f>
        <v>5595333.333333333</v>
      </c>
      <c r="W26" s="28">
        <f t="shared" si="6"/>
        <v>0.6871797926843799</v>
      </c>
      <c r="X26" s="2"/>
      <c r="Y26" s="29">
        <f t="shared" si="7"/>
        <v>1.1830769230769231</v>
      </c>
      <c r="Z26" s="3" t="str">
        <f t="shared" si="8"/>
        <v>FAIL</v>
      </c>
      <c r="AA26" s="3"/>
      <c r="AB26" s="2"/>
      <c r="AC26" s="30">
        <v>2019</v>
      </c>
      <c r="AD26" s="30" t="s">
        <v>61</v>
      </c>
      <c r="AE26" s="30" t="s">
        <v>62</v>
      </c>
      <c r="AF26">
        <v>43628</v>
      </c>
      <c r="AG26" s="31" t="s">
        <v>17</v>
      </c>
      <c r="AH26" s="31">
        <v>3250000</v>
      </c>
      <c r="AI26" s="32">
        <v>3845000</v>
      </c>
      <c r="AJ26" s="33"/>
      <c r="AK26">
        <v>0.18307692307692308</v>
      </c>
      <c r="AL26" t="s">
        <v>26</v>
      </c>
      <c r="AM26">
        <v>6</v>
      </c>
      <c r="AN26" t="s">
        <v>27</v>
      </c>
      <c r="AO26">
        <v>2</v>
      </c>
      <c r="AP26" t="s">
        <v>28</v>
      </c>
      <c r="AR26" s="34"/>
      <c r="AS26" s="3"/>
      <c r="AT26" t="s">
        <v>574</v>
      </c>
      <c r="AV26">
        <v>5595333.333333333</v>
      </c>
      <c r="AW26">
        <v>0.6871797926843799</v>
      </c>
      <c r="AY26">
        <v>1.1830769230769231</v>
      </c>
      <c r="AZ26" t="s">
        <v>26</v>
      </c>
      <c r="BC26">
        <v>3250000</v>
      </c>
      <c r="BD26">
        <v>3845000</v>
      </c>
      <c r="BE26">
        <v>-595000</v>
      </c>
      <c r="BQ26">
        <v>4321000</v>
      </c>
      <c r="BR26">
        <v>1</v>
      </c>
    </row>
    <row r="27" spans="2:70" x14ac:dyDescent="0.2">
      <c r="C27" s="20">
        <v>2019</v>
      </c>
      <c r="D27" s="2" t="str">
        <f>+'[1]HT-224.134'!$F$4</f>
        <v>HT-224.134</v>
      </c>
      <c r="E27" s="22" t="str">
        <f>+'[1]HT-224.134'!$F$5</f>
        <v>Flood Protection for Ventilation Buildings</v>
      </c>
      <c r="F27" s="23">
        <f>+'[1]HT-224.134'!$F$6</f>
        <v>43622</v>
      </c>
      <c r="G27" s="24" t="str">
        <f>+'[1]HT-224.134'!$G$7</f>
        <v>Public</v>
      </c>
      <c r="H27" s="25">
        <f>+'[1]HT-224.134'!$F$7</f>
        <v>2070000</v>
      </c>
      <c r="I27" s="25">
        <f>+'[1]HT-224.134'!$F$8</f>
        <v>2112649</v>
      </c>
      <c r="J27" s="25"/>
      <c r="K27" s="26">
        <f>+'[1]HT-224.134'!$G$9</f>
        <v>2.0603381642512079E-2</v>
      </c>
      <c r="L27" s="3" t="str">
        <f>+'[1]HT-224.134'!$F$11</f>
        <v>GOOD</v>
      </c>
      <c r="M27" s="2">
        <f>+'[1]HT-224.134'!$H$12</f>
        <v>9</v>
      </c>
      <c r="N27" s="27" t="s">
        <v>35</v>
      </c>
      <c r="O27" s="2">
        <v>2</v>
      </c>
      <c r="P27" s="27" t="s">
        <v>28</v>
      </c>
      <c r="Q27" s="27"/>
      <c r="R27" s="2"/>
      <c r="S27" s="22"/>
      <c r="T27" s="2" t="str">
        <f>+'[1]HT-224.134'!$J$4</f>
        <v>Steven Schwan</v>
      </c>
      <c r="U27" s="2"/>
      <c r="V27" s="25">
        <f>+'[1]HT-224.134'!$F$12</f>
        <v>3084176.5555555555</v>
      </c>
      <c r="W27" s="28">
        <f t="shared" si="6"/>
        <v>0.68499612844617019</v>
      </c>
      <c r="X27" s="2"/>
      <c r="Y27" s="29">
        <f t="shared" si="7"/>
        <v>1.0206033816425122</v>
      </c>
      <c r="Z27" s="3" t="str">
        <f t="shared" si="8"/>
        <v>FAIL</v>
      </c>
      <c r="AA27" s="3"/>
      <c r="AB27" s="2"/>
      <c r="AC27" s="30">
        <v>2019</v>
      </c>
      <c r="AD27" s="30" t="s">
        <v>63</v>
      </c>
      <c r="AE27" s="30" t="s">
        <v>64</v>
      </c>
      <c r="AF27">
        <v>43622</v>
      </c>
      <c r="AG27" s="31" t="s">
        <v>17</v>
      </c>
      <c r="AH27" s="31">
        <v>2070000</v>
      </c>
      <c r="AI27" s="32">
        <v>2112649</v>
      </c>
      <c r="AJ27" s="33"/>
      <c r="AK27">
        <v>2.0603381642512079E-2</v>
      </c>
      <c r="AL27" t="s">
        <v>18</v>
      </c>
      <c r="AM27">
        <v>9</v>
      </c>
      <c r="AN27" t="s">
        <v>35</v>
      </c>
      <c r="AO27">
        <v>2</v>
      </c>
      <c r="AP27" t="s">
        <v>28</v>
      </c>
      <c r="AR27" s="34"/>
      <c r="AS27" s="3"/>
      <c r="AT27" t="s">
        <v>574</v>
      </c>
      <c r="AV27">
        <v>3084176.5555555555</v>
      </c>
      <c r="AW27">
        <v>0.68499612844617019</v>
      </c>
      <c r="AY27">
        <v>1.0206033816425122</v>
      </c>
      <c r="AZ27" t="s">
        <v>18</v>
      </c>
      <c r="BC27">
        <v>2070000</v>
      </c>
      <c r="BD27">
        <v>2112649</v>
      </c>
      <c r="BE27">
        <v>-42649</v>
      </c>
      <c r="BQ27">
        <v>2350033</v>
      </c>
      <c r="BR27">
        <v>1</v>
      </c>
    </row>
    <row r="28" spans="2:70" x14ac:dyDescent="0.2">
      <c r="C28" s="20">
        <v>2019</v>
      </c>
      <c r="D28" s="2" t="str">
        <f>+'[1]LGA-124.266'!$F$4</f>
        <v>LGA-124.266</v>
      </c>
      <c r="E28" s="22" t="str">
        <f>+'[1]LGA-124.266'!$F$5</f>
        <v>Repl Taxiway A between K to E</v>
      </c>
      <c r="F28" s="23">
        <f>+'[1]LGA-124.266'!$F$6</f>
        <v>43621</v>
      </c>
      <c r="G28" s="24" t="str">
        <f>+'[1]LGA-124.266'!$G$7</f>
        <v>Public</v>
      </c>
      <c r="H28" s="25">
        <f>+'[1]LGA-124.266'!$F$7</f>
        <v>8360000</v>
      </c>
      <c r="I28" s="25">
        <f>+'[1]LGA-124.266'!$F$8</f>
        <v>8947585</v>
      </c>
      <c r="J28" s="25"/>
      <c r="K28" s="26">
        <f>+'[1]LGA-124.266'!$G$9</f>
        <v>7.0285287081339715E-2</v>
      </c>
      <c r="L28" s="3" t="str">
        <f>+'[1]LGA-124.266'!$F$11</f>
        <v>GOOD</v>
      </c>
      <c r="M28" s="2">
        <f>+'[1]LGA-124.266'!$H$12</f>
        <v>3</v>
      </c>
      <c r="N28" s="27" t="s">
        <v>19</v>
      </c>
      <c r="O28" s="2">
        <v>2</v>
      </c>
      <c r="P28" s="27" t="s">
        <v>20</v>
      </c>
      <c r="Q28" s="27"/>
      <c r="R28" s="2"/>
      <c r="S28" s="22"/>
      <c r="T28" s="2" t="str">
        <f>+'[1]LGA-124.266'!$J$4</f>
        <v>Joe Lucin</v>
      </c>
      <c r="U28" s="2"/>
      <c r="V28" s="25">
        <f>+'[1]LGA-124.266'!$F$12</f>
        <v>10801931</v>
      </c>
      <c r="W28" s="28">
        <f t="shared" si="6"/>
        <v>0.82833198990069457</v>
      </c>
      <c r="X28" s="2"/>
      <c r="Y28" s="29">
        <f t="shared" si="7"/>
        <v>1.0702852870813397</v>
      </c>
      <c r="Z28" s="3" t="str">
        <f t="shared" si="8"/>
        <v>FAIL</v>
      </c>
      <c r="AA28" s="3"/>
      <c r="AB28" s="2"/>
      <c r="AC28" s="30">
        <v>2019</v>
      </c>
      <c r="AD28" s="30" t="s">
        <v>65</v>
      </c>
      <c r="AE28" s="30" t="s">
        <v>66</v>
      </c>
      <c r="AF28">
        <v>43621</v>
      </c>
      <c r="AG28" s="31" t="s">
        <v>17</v>
      </c>
      <c r="AH28" s="31">
        <v>8360000</v>
      </c>
      <c r="AI28" s="32">
        <v>8947585</v>
      </c>
      <c r="AJ28" s="33"/>
      <c r="AK28">
        <v>7.0285287081339715E-2</v>
      </c>
      <c r="AL28" t="s">
        <v>18</v>
      </c>
      <c r="AM28">
        <v>3</v>
      </c>
      <c r="AN28" t="s">
        <v>19</v>
      </c>
      <c r="AO28">
        <v>2</v>
      </c>
      <c r="AP28" t="s">
        <v>20</v>
      </c>
      <c r="AR28" s="34"/>
      <c r="AS28" s="3"/>
      <c r="AT28" t="s">
        <v>567</v>
      </c>
      <c r="AV28">
        <v>10801931</v>
      </c>
      <c r="AW28">
        <v>0.82833198990069457</v>
      </c>
      <c r="AY28">
        <v>1.0702852870813397</v>
      </c>
      <c r="AZ28" t="s">
        <v>18</v>
      </c>
      <c r="BC28">
        <v>8360000</v>
      </c>
      <c r="BD28">
        <v>8947585</v>
      </c>
      <c r="BE28">
        <v>-587585</v>
      </c>
      <c r="BQ28">
        <v>9550000</v>
      </c>
      <c r="BR28">
        <v>1</v>
      </c>
    </row>
    <row r="29" spans="2:70" x14ac:dyDescent="0.2">
      <c r="C29" s="20">
        <v>2019</v>
      </c>
      <c r="D29" s="2" t="str">
        <f>+'[1]PAT-784.165'!$F$4</f>
        <v>PAT-784.165</v>
      </c>
      <c r="E29" s="22" t="str">
        <f>+'[1]PAT-784.165'!$F$5</f>
        <v>HCMF Permanent Flood Protection</v>
      </c>
      <c r="F29" s="23">
        <f>+'[1]PAT-784.165'!$F$6</f>
        <v>43593</v>
      </c>
      <c r="G29" s="24" t="str">
        <f>+'[1]PAT-784.165'!$G$7</f>
        <v>Public</v>
      </c>
      <c r="H29" s="25">
        <f>+'[1]PAT-784.165'!$F$7</f>
        <v>18800000</v>
      </c>
      <c r="I29" s="25">
        <f>+'[1]PAT-784.165'!$F$8</f>
        <v>14551682</v>
      </c>
      <c r="J29" s="25"/>
      <c r="K29" s="26">
        <f>+'[1]PAT-784.165'!$G$9</f>
        <v>-0.22597436170212765</v>
      </c>
      <c r="L29" s="3" t="str">
        <f>+'[1]PAT-784.165'!$F$11</f>
        <v>GOOD</v>
      </c>
      <c r="M29" s="2">
        <f>+'[1]PAT-784.165'!$H$12</f>
        <v>11</v>
      </c>
      <c r="N29" s="27" t="s">
        <v>27</v>
      </c>
      <c r="O29" s="2">
        <v>2</v>
      </c>
      <c r="P29" s="27" t="s">
        <v>47</v>
      </c>
      <c r="Q29" s="27"/>
      <c r="R29" s="2"/>
      <c r="S29" s="22" t="s">
        <v>536</v>
      </c>
      <c r="T29" s="2" t="str">
        <f>+'[1]PAT-784.165'!$J$4</f>
        <v>Nathan Demaisip</v>
      </c>
      <c r="U29" s="2"/>
      <c r="V29" s="25">
        <f>+'[1]PAT-784.165'!$F$12</f>
        <v>17337811.181818184</v>
      </c>
      <c r="W29" s="28">
        <f t="shared" si="6"/>
        <v>0.83930329194379849</v>
      </c>
      <c r="X29" s="2"/>
      <c r="Y29" s="29">
        <f t="shared" si="7"/>
        <v>0.7740256382978723</v>
      </c>
      <c r="Z29" s="3" t="str">
        <f t="shared" si="8"/>
        <v>FAIL</v>
      </c>
      <c r="AA29" s="3"/>
      <c r="AB29" s="2"/>
      <c r="AC29" s="30">
        <v>2019</v>
      </c>
      <c r="AD29" s="30" t="s">
        <v>67</v>
      </c>
      <c r="AE29" s="30" t="s">
        <v>68</v>
      </c>
      <c r="AF29">
        <v>43593</v>
      </c>
      <c r="AG29" s="31" t="s">
        <v>17</v>
      </c>
      <c r="AH29" s="31">
        <v>18800000</v>
      </c>
      <c r="AI29" s="32">
        <v>14551682</v>
      </c>
      <c r="AJ29" s="33"/>
      <c r="AK29">
        <v>-0.22597436170212765</v>
      </c>
      <c r="AL29" t="s">
        <v>18</v>
      </c>
      <c r="AM29">
        <v>11</v>
      </c>
      <c r="AN29" t="s">
        <v>27</v>
      </c>
      <c r="AO29">
        <v>2</v>
      </c>
      <c r="AP29" t="s">
        <v>47</v>
      </c>
      <c r="AR29" s="34"/>
      <c r="AS29" s="3" t="s">
        <v>536</v>
      </c>
      <c r="AT29" t="s">
        <v>563</v>
      </c>
      <c r="AV29">
        <v>17337811.181818184</v>
      </c>
      <c r="AW29">
        <v>0.83930329194379849</v>
      </c>
      <c r="AY29">
        <v>0.7740256382978723</v>
      </c>
      <c r="AZ29" t="s">
        <v>26</v>
      </c>
      <c r="BC29">
        <v>18800000</v>
      </c>
      <c r="BD29">
        <v>14551682</v>
      </c>
      <c r="BE29">
        <v>4248318</v>
      </c>
      <c r="BQ29">
        <v>14587499</v>
      </c>
      <c r="BR29">
        <v>10</v>
      </c>
    </row>
    <row r="30" spans="2:70" x14ac:dyDescent="0.2">
      <c r="C30" s="20">
        <v>2019</v>
      </c>
      <c r="D30" s="2" t="str">
        <f>+'[1]PAT-774.216'!$F$4</f>
        <v>PAT-774.216</v>
      </c>
      <c r="E30" s="22" t="str">
        <f>+'[1]PAT-774.216'!$F$5</f>
        <v>Replacement of Substation 8</v>
      </c>
      <c r="F30" s="23">
        <f>+'[1]PAT-774.216'!$F$6</f>
        <v>43587</v>
      </c>
      <c r="G30" s="24" t="str">
        <f>+'[1]PAT-774.216'!$G$7</f>
        <v>PQL</v>
      </c>
      <c r="H30" s="25">
        <f>+'[1]PAT-774.216'!$F$7</f>
        <v>38200000</v>
      </c>
      <c r="I30" s="25">
        <f>+'[1]PAT-774.216'!$F$8</f>
        <v>40811000</v>
      </c>
      <c r="J30" s="25"/>
      <c r="K30" s="26">
        <f>+'[1]PAT-774.216'!$G$9</f>
        <v>6.8350785340314135E-2</v>
      </c>
      <c r="L30" s="3" t="str">
        <f>+'[1]PAT-774.216'!$F$11</f>
        <v>GOOD</v>
      </c>
      <c r="M30" s="2">
        <f>+'[1]PAT-774.216'!$H$12</f>
        <v>5</v>
      </c>
      <c r="N30" s="27" t="s">
        <v>27</v>
      </c>
      <c r="O30" s="2">
        <v>2</v>
      </c>
      <c r="P30" s="27" t="s">
        <v>47</v>
      </c>
      <c r="Q30" s="27"/>
      <c r="R30" s="2"/>
      <c r="S30" s="22"/>
      <c r="T30" s="2" t="str">
        <f>+'[1]PAT-774.216'!$J$4</f>
        <v>Nathan Demaisip</v>
      </c>
      <c r="U30" s="2"/>
      <c r="V30" s="25">
        <f>+'[1]PAT-774.216'!$F$12</f>
        <v>42801714</v>
      </c>
      <c r="W30" s="28">
        <f t="shared" si="6"/>
        <v>0.95348985323344759</v>
      </c>
      <c r="X30" s="2"/>
      <c r="Y30" s="29">
        <f t="shared" si="7"/>
        <v>1.0683507853403142</v>
      </c>
      <c r="Z30" s="3" t="str">
        <f t="shared" si="8"/>
        <v>FAIL</v>
      </c>
      <c r="AA30" s="3"/>
      <c r="AB30" s="2"/>
      <c r="AC30" s="30">
        <v>2019</v>
      </c>
      <c r="AD30" s="30" t="s">
        <v>69</v>
      </c>
      <c r="AE30" s="30" t="s">
        <v>70</v>
      </c>
      <c r="AF30">
        <v>43587</v>
      </c>
      <c r="AG30" s="31" t="s">
        <v>50</v>
      </c>
      <c r="AH30" s="31">
        <v>38200000</v>
      </c>
      <c r="AI30" s="32">
        <v>40811000</v>
      </c>
      <c r="AJ30" s="33"/>
      <c r="AK30">
        <v>6.8350785340314135E-2</v>
      </c>
      <c r="AL30" t="s">
        <v>18</v>
      </c>
      <c r="AM30">
        <v>5</v>
      </c>
      <c r="AN30" t="s">
        <v>27</v>
      </c>
      <c r="AO30">
        <v>2</v>
      </c>
      <c r="AP30" t="s">
        <v>47</v>
      </c>
      <c r="AR30" s="34"/>
      <c r="AS30" s="3"/>
      <c r="AT30" t="s">
        <v>563</v>
      </c>
      <c r="AV30">
        <v>42801714</v>
      </c>
      <c r="AW30">
        <v>0.95348985323344759</v>
      </c>
      <c r="AY30">
        <v>1.0683507853403142</v>
      </c>
      <c r="AZ30" t="s">
        <v>18</v>
      </c>
      <c r="BC30">
        <v>38200000</v>
      </c>
      <c r="BD30">
        <v>40811000</v>
      </c>
      <c r="BE30">
        <v>-2611000</v>
      </c>
      <c r="BQ30">
        <v>41813670</v>
      </c>
      <c r="BR30">
        <v>1</v>
      </c>
    </row>
    <row r="31" spans="2:70" x14ac:dyDescent="0.2">
      <c r="C31" s="20">
        <v>2019</v>
      </c>
      <c r="D31" s="2" t="str">
        <f>+'[1]PAT-774.217'!$F$4</f>
        <v>PAT-774.217</v>
      </c>
      <c r="E31" s="22" t="str">
        <f>+'[1]PAT-774.217'!$F$5</f>
        <v>Replacement of Substation 14</v>
      </c>
      <c r="F31" s="23">
        <f>+'[1]PAT-774.217'!$F$6</f>
        <v>43586</v>
      </c>
      <c r="G31" s="24" t="str">
        <f>+'[1]PAT-774.217'!$G$7</f>
        <v>PQL</v>
      </c>
      <c r="H31" s="25">
        <f>+'[1]PAT-774.217'!$F$7</f>
        <v>44840000</v>
      </c>
      <c r="I31" s="25">
        <f>+'[1]PAT-774.217'!$F$8</f>
        <v>48311245</v>
      </c>
      <c r="J31" s="25"/>
      <c r="K31" s="26">
        <f>+'[1]PAT-774.217'!$G$9</f>
        <v>7.741402765388046E-2</v>
      </c>
      <c r="L31" s="3" t="str">
        <f>+'[1]PAT-774.217'!$F$11</f>
        <v>GOOD</v>
      </c>
      <c r="M31" s="2">
        <f>+'[1]PAT-774.217'!$H$12</f>
        <v>7</v>
      </c>
      <c r="N31" s="27" t="s">
        <v>27</v>
      </c>
      <c r="O31" s="2">
        <v>2</v>
      </c>
      <c r="P31" s="27" t="s">
        <v>47</v>
      </c>
      <c r="Q31" s="27"/>
      <c r="R31" s="2"/>
      <c r="S31" s="22"/>
      <c r="T31" s="2" t="str">
        <f>+'[1]PAT-774.217'!$J$4</f>
        <v>Nathan Demaisip</v>
      </c>
      <c r="U31" s="2"/>
      <c r="V31" s="25">
        <f>+'[1]PAT-774.217'!$F$12</f>
        <v>57681258.285714284</v>
      </c>
      <c r="W31" s="28">
        <f t="shared" si="6"/>
        <v>0.83755532448162762</v>
      </c>
      <c r="X31" s="2"/>
      <c r="Y31" s="29">
        <f t="shared" si="7"/>
        <v>1.0774140276538804</v>
      </c>
      <c r="Z31" s="3" t="str">
        <f t="shared" si="8"/>
        <v>FAIL</v>
      </c>
      <c r="AA31" s="3"/>
      <c r="AB31" s="2"/>
      <c r="AC31" s="30">
        <v>2019</v>
      </c>
      <c r="AD31" s="30" t="s">
        <v>71</v>
      </c>
      <c r="AE31" s="30" t="s">
        <v>72</v>
      </c>
      <c r="AF31">
        <v>43586</v>
      </c>
      <c r="AG31" s="31" t="s">
        <v>50</v>
      </c>
      <c r="AH31" s="31">
        <v>44840000</v>
      </c>
      <c r="AI31" s="32">
        <v>48311245</v>
      </c>
      <c r="AJ31" s="33"/>
      <c r="AK31">
        <v>7.741402765388046E-2</v>
      </c>
      <c r="AL31" t="s">
        <v>18</v>
      </c>
      <c r="AM31">
        <v>7</v>
      </c>
      <c r="AN31" t="s">
        <v>27</v>
      </c>
      <c r="AO31">
        <v>2</v>
      </c>
      <c r="AP31" t="s">
        <v>47</v>
      </c>
      <c r="AR31" s="34"/>
      <c r="AS31" s="3"/>
      <c r="AT31" t="s">
        <v>563</v>
      </c>
      <c r="AV31">
        <v>57681258.285714284</v>
      </c>
      <c r="AW31">
        <v>0.83755532448162762</v>
      </c>
      <c r="AY31">
        <v>1.0774140276538804</v>
      </c>
      <c r="AZ31" t="s">
        <v>18</v>
      </c>
      <c r="BC31">
        <v>44840000</v>
      </c>
      <c r="BD31">
        <v>48311245</v>
      </c>
      <c r="BE31">
        <v>-3471245</v>
      </c>
      <c r="BQ31">
        <v>50950000</v>
      </c>
      <c r="BR31">
        <v>1</v>
      </c>
    </row>
    <row r="32" spans="2:70" x14ac:dyDescent="0.2">
      <c r="C32" s="20">
        <v>2019</v>
      </c>
      <c r="D32" s="2" t="str">
        <f>+'[1]JFK-154.020'!$F$4</f>
        <v>JFK-154.020</v>
      </c>
      <c r="E32" s="22" t="str">
        <f>+'[1]JFK-154.020'!$F$5</f>
        <v>Cut &amp; Cover Tunnel Power Distribution Vault &amp; Pump Station Repairs</v>
      </c>
      <c r="F32" s="23">
        <f>+'[1]JFK-154.020'!$F$6</f>
        <v>43585</v>
      </c>
      <c r="G32" s="24" t="str">
        <f>+'[1]JFK-154.020'!$G$7</f>
        <v>Public</v>
      </c>
      <c r="H32" s="25">
        <f>+'[1]JFK-154.020'!$F$7</f>
        <v>6950000</v>
      </c>
      <c r="I32" s="25">
        <f>+'[1]JFK-154.020'!$F$8</f>
        <v>8720200</v>
      </c>
      <c r="J32" s="25"/>
      <c r="K32" s="26">
        <f>+'[1]JFK-154.020'!$G$9</f>
        <v>0.25470503597122301</v>
      </c>
      <c r="L32" s="3" t="str">
        <f>+'[1]JFK-154.020'!$F$11</f>
        <v>FAIL</v>
      </c>
      <c r="M32" s="2">
        <f>+'[1]JFK-154.020'!$H$12</f>
        <v>6</v>
      </c>
      <c r="N32" s="27" t="s">
        <v>19</v>
      </c>
      <c r="O32" s="2">
        <v>2</v>
      </c>
      <c r="P32" s="27" t="s">
        <v>20</v>
      </c>
      <c r="Q32" s="27"/>
      <c r="R32" s="2"/>
      <c r="S32" s="22"/>
      <c r="T32" s="2" t="str">
        <f>+'[1]JFK-154.020'!$J$4</f>
        <v>Steven Schwan</v>
      </c>
      <c r="U32" s="2"/>
      <c r="V32" s="25">
        <f>+'[1]JFK-154.020'!$F$12</f>
        <v>9982779.833333334</v>
      </c>
      <c r="W32" s="28">
        <f t="shared" si="6"/>
        <v>0.87352422327121004</v>
      </c>
      <c r="X32" s="2"/>
      <c r="Y32" s="29">
        <f t="shared" si="7"/>
        <v>1.2547050359712231</v>
      </c>
      <c r="Z32" s="3" t="str">
        <f t="shared" si="8"/>
        <v>FAIL</v>
      </c>
      <c r="AA32" s="3"/>
      <c r="AB32" s="2"/>
      <c r="AC32" s="30">
        <v>2019</v>
      </c>
      <c r="AD32" s="30" t="s">
        <v>73</v>
      </c>
      <c r="AE32" s="30" t="s">
        <v>74</v>
      </c>
      <c r="AF32">
        <v>43585</v>
      </c>
      <c r="AG32" s="31" t="s">
        <v>17</v>
      </c>
      <c r="AH32" s="31">
        <v>6950000</v>
      </c>
      <c r="AI32" s="32">
        <v>8720200</v>
      </c>
      <c r="AJ32" s="33"/>
      <c r="AK32">
        <v>0.25470503597122301</v>
      </c>
      <c r="AL32" t="s">
        <v>26</v>
      </c>
      <c r="AM32">
        <v>6</v>
      </c>
      <c r="AN32" t="s">
        <v>19</v>
      </c>
      <c r="AO32">
        <v>2</v>
      </c>
      <c r="AP32" t="s">
        <v>20</v>
      </c>
      <c r="AR32" s="34"/>
      <c r="AS32" s="3"/>
      <c r="AT32" t="s">
        <v>574</v>
      </c>
      <c r="AV32">
        <v>9982779.833333334</v>
      </c>
      <c r="AW32">
        <v>0.87352422327121004</v>
      </c>
      <c r="AY32">
        <v>1.2547050359712231</v>
      </c>
      <c r="AZ32" t="s">
        <v>26</v>
      </c>
      <c r="BC32">
        <v>6950000</v>
      </c>
      <c r="BD32">
        <v>8720200</v>
      </c>
      <c r="BE32">
        <v>-1770200</v>
      </c>
      <c r="BQ32">
        <v>8949953</v>
      </c>
      <c r="BR32">
        <v>1</v>
      </c>
    </row>
    <row r="33" spans="2:70" x14ac:dyDescent="0.2">
      <c r="C33" s="20">
        <v>2019</v>
      </c>
      <c r="D33" s="2" t="str">
        <f>+'[1]LT-535'!$F$4</f>
        <v>LT-535</v>
      </c>
      <c r="E33" s="22" t="str">
        <f>+'[1]LT-535'!$F$5</f>
        <v>Rock Slope Priority Repairs for Slope A</v>
      </c>
      <c r="F33" s="23">
        <f>+'[1]LT-535'!$F$6</f>
        <v>43571</v>
      </c>
      <c r="G33" s="24" t="str">
        <f>+'[1]LT-535'!$G$7</f>
        <v>Public</v>
      </c>
      <c r="H33" s="25">
        <f>+'[1]LT-535'!$F$7</f>
        <v>1200000</v>
      </c>
      <c r="I33" s="25">
        <f>+'[1]LT-535'!$F$8</f>
        <v>1738750</v>
      </c>
      <c r="J33" s="25"/>
      <c r="K33" s="26">
        <f>+'[1]LT-535'!$G$9</f>
        <v>0.44895833333333335</v>
      </c>
      <c r="L33" s="3" t="str">
        <f>+'[1]LT-535'!$F$11</f>
        <v>FAIL</v>
      </c>
      <c r="M33" s="2">
        <f>+'[1]LT-535'!$H$12</f>
        <v>4</v>
      </c>
      <c r="N33" s="27" t="s">
        <v>27</v>
      </c>
      <c r="O33" s="2">
        <v>2</v>
      </c>
      <c r="P33" s="27" t="s">
        <v>28</v>
      </c>
      <c r="Q33" s="27"/>
      <c r="R33" s="2"/>
      <c r="S33" s="22"/>
      <c r="T33" s="2" t="str">
        <f>+'[1]LT-535'!$J$4</f>
        <v>Joe Lucin</v>
      </c>
      <c r="U33" s="2"/>
      <c r="V33" s="25">
        <f>+'[1]LT-535'!$F$12</f>
        <v>2084917.5</v>
      </c>
      <c r="W33" s="28">
        <f t="shared" si="6"/>
        <v>0.83396585236586096</v>
      </c>
      <c r="X33" s="2"/>
      <c r="Y33" s="29">
        <f t="shared" si="7"/>
        <v>1.4489583333333333</v>
      </c>
      <c r="Z33" s="3" t="str">
        <f t="shared" si="8"/>
        <v>FAIL</v>
      </c>
      <c r="AA33" s="3"/>
      <c r="AB33" s="2"/>
      <c r="AC33" s="30">
        <v>2019</v>
      </c>
      <c r="AD33" s="30" t="s">
        <v>75</v>
      </c>
      <c r="AE33" s="30" t="s">
        <v>76</v>
      </c>
      <c r="AF33">
        <v>43571</v>
      </c>
      <c r="AG33" s="31" t="s">
        <v>17</v>
      </c>
      <c r="AH33" s="31">
        <v>1200000</v>
      </c>
      <c r="AI33" s="32">
        <v>1738750</v>
      </c>
      <c r="AJ33" s="33"/>
      <c r="AK33">
        <v>0.44895833333333335</v>
      </c>
      <c r="AL33" t="s">
        <v>26</v>
      </c>
      <c r="AM33">
        <v>4</v>
      </c>
      <c r="AN33" t="s">
        <v>27</v>
      </c>
      <c r="AO33">
        <v>2</v>
      </c>
      <c r="AP33" t="s">
        <v>28</v>
      </c>
      <c r="AR33" s="34"/>
      <c r="AS33" s="3"/>
      <c r="AT33" t="s">
        <v>567</v>
      </c>
      <c r="AV33">
        <v>2084917.5</v>
      </c>
      <c r="AW33">
        <v>0.83396585236586096</v>
      </c>
      <c r="AY33">
        <v>1.4489583333333333</v>
      </c>
      <c r="AZ33" t="s">
        <v>26</v>
      </c>
      <c r="BC33">
        <v>1200000</v>
      </c>
      <c r="BD33">
        <v>1738750</v>
      </c>
      <c r="BE33">
        <v>-538750</v>
      </c>
      <c r="BQ33">
        <v>1937720</v>
      </c>
      <c r="BR33">
        <v>1</v>
      </c>
    </row>
    <row r="34" spans="2:70" x14ac:dyDescent="0.2">
      <c r="C34" s="20">
        <v>2019</v>
      </c>
      <c r="D34" s="2" t="str">
        <f>+'[1]LGA-124.248'!$F$4</f>
        <v>LGA-124.248</v>
      </c>
      <c r="E34" s="22" t="str">
        <f>+'[1]LGA-124.248'!$F$5</f>
        <v>Pugsley Creek Wetland Mitigation</v>
      </c>
      <c r="F34" s="23">
        <f>+'[1]LGA-124.248'!$F$6</f>
        <v>43571</v>
      </c>
      <c r="G34" s="24" t="str">
        <f>+'[1]LGA-124.248'!$G$7</f>
        <v>Public</v>
      </c>
      <c r="H34" s="25">
        <f>+'[1]LGA-124.248'!$F$7</f>
        <v>9330000</v>
      </c>
      <c r="I34" s="25">
        <f>+'[1]LGA-124.248'!$F$8</f>
        <v>7407376</v>
      </c>
      <c r="J34" s="25"/>
      <c r="K34" s="26">
        <f>+'[1]LGA-124.248'!$G$9</f>
        <v>-0.2060690246516613</v>
      </c>
      <c r="L34" s="3" t="str">
        <f>+'[1]LGA-124.248'!$F$11</f>
        <v>GOOD</v>
      </c>
      <c r="M34" s="2">
        <f>+'[1]LGA-124.248'!$H$12</f>
        <v>7</v>
      </c>
      <c r="N34" s="27" t="s">
        <v>19</v>
      </c>
      <c r="O34" s="2">
        <v>2</v>
      </c>
      <c r="P34" s="27" t="s">
        <v>20</v>
      </c>
      <c r="Q34" s="27"/>
      <c r="R34" s="2"/>
      <c r="S34" s="22"/>
      <c r="T34" s="2" t="str">
        <f>+'[1]LGA-124.248'!$J$4</f>
        <v>Joe Lucin</v>
      </c>
      <c r="U34" s="2"/>
      <c r="V34" s="25">
        <f>+'[1]LGA-124.248'!$F$12</f>
        <v>9367661.4285714291</v>
      </c>
      <c r="W34" s="28">
        <f t="shared" si="6"/>
        <v>0.79073908215848343</v>
      </c>
      <c r="X34" s="2"/>
      <c r="Y34" s="29">
        <f t="shared" si="7"/>
        <v>0.79393097534833867</v>
      </c>
      <c r="Z34" s="3" t="str">
        <f t="shared" si="8"/>
        <v>FAIL</v>
      </c>
      <c r="AA34" s="3"/>
      <c r="AB34" s="2"/>
      <c r="AC34" s="30">
        <v>2019</v>
      </c>
      <c r="AD34" s="30" t="s">
        <v>77</v>
      </c>
      <c r="AE34" s="30" t="s">
        <v>78</v>
      </c>
      <c r="AF34">
        <v>43571</v>
      </c>
      <c r="AG34" s="31" t="s">
        <v>17</v>
      </c>
      <c r="AH34" s="31">
        <v>9330000</v>
      </c>
      <c r="AI34" s="32">
        <v>7407376</v>
      </c>
      <c r="AJ34" s="33"/>
      <c r="AK34">
        <v>-0.2060690246516613</v>
      </c>
      <c r="AL34" t="s">
        <v>18</v>
      </c>
      <c r="AM34">
        <v>7</v>
      </c>
      <c r="AN34" t="s">
        <v>19</v>
      </c>
      <c r="AO34">
        <v>2</v>
      </c>
      <c r="AP34" t="s">
        <v>20</v>
      </c>
      <c r="AR34" s="34"/>
      <c r="AS34" s="3"/>
      <c r="AT34" t="s">
        <v>567</v>
      </c>
      <c r="AV34">
        <v>9367661.4285714291</v>
      </c>
      <c r="AW34">
        <v>0.79073908215848343</v>
      </c>
      <c r="AY34">
        <v>0.79393097534833867</v>
      </c>
      <c r="AZ34" t="s">
        <v>26</v>
      </c>
      <c r="BC34">
        <v>9330000</v>
      </c>
      <c r="BD34">
        <v>7407376</v>
      </c>
      <c r="BE34">
        <v>1922624</v>
      </c>
      <c r="BQ34">
        <v>7728122</v>
      </c>
      <c r="BR34">
        <v>5</v>
      </c>
    </row>
    <row r="35" spans="2:70" x14ac:dyDescent="0.2">
      <c r="C35" s="20">
        <v>2019</v>
      </c>
      <c r="D35" s="2" t="str">
        <f>+'[1]PAT-084.064'!$F$4</f>
        <v>PAT-084.064</v>
      </c>
      <c r="E35" s="22" t="str">
        <f>+'[1]PAT-084.064'!$F$5</f>
        <v>C-Yard CCTV</v>
      </c>
      <c r="F35" s="23">
        <f>+'[1]PAT-084.064'!$F$6</f>
        <v>43567</v>
      </c>
      <c r="G35" s="24" t="str">
        <f>+'[1]PAT-084.064'!$G$7</f>
        <v>SBE</v>
      </c>
      <c r="H35" s="25">
        <f>+'[1]PAT-084.064'!$F$7</f>
        <v>1216000</v>
      </c>
      <c r="I35" s="25">
        <f>+'[1]PAT-084.064'!$F$8</f>
        <v>1300529</v>
      </c>
      <c r="J35" s="25"/>
      <c r="K35" s="26">
        <f>+'[1]PAT-084.064'!$G$9</f>
        <v>6.9513980263157901E-2</v>
      </c>
      <c r="L35" s="3" t="str">
        <f>+'[1]PAT-084.064'!$F$11</f>
        <v>GOOD</v>
      </c>
      <c r="M35" s="2">
        <f>+'[1]PAT-084.064'!$H$12</f>
        <v>4</v>
      </c>
      <c r="N35" s="27" t="s">
        <v>27</v>
      </c>
      <c r="O35" s="2">
        <v>2</v>
      </c>
      <c r="P35" s="27" t="s">
        <v>47</v>
      </c>
      <c r="Q35" s="27"/>
      <c r="R35" s="2"/>
      <c r="S35" s="22"/>
      <c r="T35" s="2" t="str">
        <f>+'[1]PAT-084.064'!$J$4</f>
        <v>Nathan Demaisip</v>
      </c>
      <c r="U35" s="2"/>
      <c r="V35" s="25">
        <f>+'[1]PAT-084.064'!$F$12</f>
        <v>2569805</v>
      </c>
      <c r="W35" s="28">
        <f t="shared" si="6"/>
        <v>0.50608081157908869</v>
      </c>
      <c r="X35" s="2"/>
      <c r="Y35" s="29">
        <f t="shared" si="7"/>
        <v>1.0695139802631579</v>
      </c>
      <c r="Z35" s="3" t="str">
        <f t="shared" si="8"/>
        <v>FAIL</v>
      </c>
      <c r="AA35" s="3"/>
      <c r="AB35" s="2"/>
      <c r="AC35" s="30">
        <v>2019</v>
      </c>
      <c r="AD35" s="30" t="s">
        <v>79</v>
      </c>
      <c r="AE35" s="30" t="s">
        <v>80</v>
      </c>
      <c r="AF35">
        <v>43567</v>
      </c>
      <c r="AG35" s="31" t="s">
        <v>25</v>
      </c>
      <c r="AH35" s="31">
        <v>1216000</v>
      </c>
      <c r="AI35" s="32">
        <v>1300529</v>
      </c>
      <c r="AJ35" s="33"/>
      <c r="AK35">
        <v>6.9513980263157901E-2</v>
      </c>
      <c r="AL35" t="s">
        <v>18</v>
      </c>
      <c r="AM35">
        <v>4</v>
      </c>
      <c r="AN35" t="s">
        <v>27</v>
      </c>
      <c r="AO35">
        <v>2</v>
      </c>
      <c r="AP35" t="s">
        <v>47</v>
      </c>
      <c r="AR35" s="34"/>
      <c r="AS35" s="3"/>
      <c r="AT35" t="s">
        <v>563</v>
      </c>
      <c r="AV35">
        <v>2569805</v>
      </c>
      <c r="AW35">
        <v>0.50608081157908869</v>
      </c>
      <c r="AY35">
        <v>1.0695139802631579</v>
      </c>
      <c r="AZ35" t="s">
        <v>18</v>
      </c>
      <c r="BC35">
        <v>1216000</v>
      </c>
      <c r="BD35">
        <v>1300529</v>
      </c>
      <c r="BE35">
        <v>-84529</v>
      </c>
      <c r="BQ35">
        <v>2200788</v>
      </c>
      <c r="BR35">
        <v>1</v>
      </c>
    </row>
    <row r="36" spans="2:70" x14ac:dyDescent="0.2">
      <c r="B36" s="35">
        <f>(COUNTIF(L25:L36,"G*")/COUNTA(L25:L36))</f>
        <v>0.75</v>
      </c>
      <c r="C36" s="20">
        <v>2019</v>
      </c>
      <c r="D36" s="2" t="str">
        <f>+'[1]PAT-774.179'!$F$4</f>
        <v>PAT-774.179</v>
      </c>
      <c r="E36" s="22" t="str">
        <f>+'[1]PAT-774.179'!$F$5</f>
        <v>HCMF Sewage Ejection Pit Rehabilitation</v>
      </c>
      <c r="F36" s="23">
        <f>+'[1]PAT-774.179'!$F$6</f>
        <v>43565</v>
      </c>
      <c r="G36" s="24" t="str">
        <f>+'[1]PAT-774.179'!$G$7</f>
        <v>Public</v>
      </c>
      <c r="H36" s="25">
        <f>+'[1]PAT-774.179'!$F$7</f>
        <v>1090000</v>
      </c>
      <c r="I36" s="25">
        <f>+'[1]PAT-774.179'!$F$8</f>
        <v>1142000</v>
      </c>
      <c r="J36" s="25"/>
      <c r="K36" s="26">
        <f>+'[1]PAT-774.179'!$G$9</f>
        <v>4.7706422018348627E-2</v>
      </c>
      <c r="L36" s="3" t="str">
        <f>+'[1]PAT-774.179'!$F$11</f>
        <v>GOOD</v>
      </c>
      <c r="M36" s="2">
        <f>+'[1]PAT-774.179'!$H$12</f>
        <v>3</v>
      </c>
      <c r="N36" s="27" t="s">
        <v>27</v>
      </c>
      <c r="O36" s="2">
        <v>2</v>
      </c>
      <c r="P36" s="27" t="s">
        <v>47</v>
      </c>
      <c r="Q36" s="27"/>
      <c r="R36" s="2"/>
      <c r="S36" s="22"/>
      <c r="T36" s="2" t="str">
        <f>+'[1]PAT-774.179'!$J$4</f>
        <v>Nathan Demaisip</v>
      </c>
      <c r="U36" s="2"/>
      <c r="V36" s="25">
        <f>+'[1]PAT-774.179'!$F$12</f>
        <v>1292823.3333333333</v>
      </c>
      <c r="W36" s="28">
        <f t="shared" si="6"/>
        <v>0.88333801731094996</v>
      </c>
      <c r="X36" s="2"/>
      <c r="Y36" s="29">
        <f t="shared" si="7"/>
        <v>1.0477064220183485</v>
      </c>
      <c r="Z36" s="3" t="str">
        <f t="shared" si="8"/>
        <v>FAIL</v>
      </c>
      <c r="AA36" s="3"/>
      <c r="AB36" s="2">
        <v>0.75</v>
      </c>
      <c r="AC36" s="30">
        <v>2019</v>
      </c>
      <c r="AD36" s="30" t="s">
        <v>81</v>
      </c>
      <c r="AE36" s="30" t="s">
        <v>82</v>
      </c>
      <c r="AF36">
        <v>43565</v>
      </c>
      <c r="AG36" s="31" t="s">
        <v>17</v>
      </c>
      <c r="AH36" s="31">
        <v>1090000</v>
      </c>
      <c r="AI36" s="36">
        <v>1142000</v>
      </c>
      <c r="AJ36" s="33"/>
      <c r="AK36" s="37">
        <v>4.7706422018348627E-2</v>
      </c>
      <c r="AL36" s="37" t="s">
        <v>18</v>
      </c>
      <c r="AM36" s="43">
        <v>3</v>
      </c>
      <c r="AN36" s="44" t="s">
        <v>27</v>
      </c>
      <c r="AO36" s="45">
        <v>2</v>
      </c>
      <c r="AP36" t="s">
        <v>47</v>
      </c>
      <c r="AR36" s="34"/>
      <c r="AS36" s="3"/>
      <c r="AT36" t="s">
        <v>563</v>
      </c>
      <c r="AV36">
        <v>1292823.3333333333</v>
      </c>
      <c r="AW36">
        <v>0.88333801731094996</v>
      </c>
      <c r="AY36">
        <v>1.0477064220183485</v>
      </c>
      <c r="AZ36" t="s">
        <v>18</v>
      </c>
      <c r="BC36">
        <v>1090000</v>
      </c>
      <c r="BD36">
        <v>1142000</v>
      </c>
      <c r="BE36">
        <v>-52000</v>
      </c>
      <c r="BG36">
        <v>140586000</v>
      </c>
      <c r="BH36">
        <v>143985773</v>
      </c>
      <c r="BI36">
        <v>1.0241828702715776</v>
      </c>
      <c r="BJ36" t="s">
        <v>532</v>
      </c>
      <c r="BK36">
        <v>361221500</v>
      </c>
      <c r="BL36">
        <v>328069838</v>
      </c>
      <c r="BM36">
        <v>0.90822345292292961</v>
      </c>
      <c r="BQ36">
        <v>1245470</v>
      </c>
      <c r="BR36">
        <v>1</v>
      </c>
    </row>
    <row r="37" spans="2:70" ht="7.5" customHeight="1" x14ac:dyDescent="0.2">
      <c r="C37" s="20"/>
      <c r="G37" s="21"/>
      <c r="Q37" s="3"/>
      <c r="AQ37" s="41"/>
      <c r="AR37" s="3"/>
    </row>
    <row r="38" spans="2:70" x14ac:dyDescent="0.2">
      <c r="C38" s="20">
        <v>2019</v>
      </c>
      <c r="D38" s="2" t="str">
        <f>+'[1]GWB-924.137A'!$F$4</f>
        <v>GWB-924.137A</v>
      </c>
      <c r="E38" s="22" t="str">
        <f>+'[1]GWB-924.137A'!$F$5</f>
        <v>NJ Admin Bldg Sprinkler System Rehabilitation</v>
      </c>
      <c r="F38" s="23">
        <f>+'[1]GWB-924.137A'!$F$6</f>
        <v>43545</v>
      </c>
      <c r="G38" s="24" t="str">
        <f>+'[1]GWB-924.137A'!$G$7</f>
        <v>SBE</v>
      </c>
      <c r="H38" s="25">
        <f>+'[1]GWB-924.137A'!$F$7</f>
        <v>1151000</v>
      </c>
      <c r="I38" s="25">
        <f>+'[1]GWB-924.137A'!$F$8</f>
        <v>1762891</v>
      </c>
      <c r="J38" s="25"/>
      <c r="K38" s="26">
        <f>+'[1]GWB-924.137A'!$G$9</f>
        <v>0.53161685490877497</v>
      </c>
      <c r="L38" s="3" t="str">
        <f>+'[1]GWB-924.137A'!$F$11</f>
        <v>FAIL</v>
      </c>
      <c r="M38" s="2">
        <f>+'[1]GWB-924.137A'!$H$12</f>
        <v>4</v>
      </c>
      <c r="N38" s="27" t="s">
        <v>27</v>
      </c>
      <c r="O38" s="2">
        <v>1</v>
      </c>
      <c r="P38" s="27" t="s">
        <v>28</v>
      </c>
      <c r="Q38" s="27"/>
      <c r="R38" s="2"/>
      <c r="S38" s="22"/>
      <c r="T38" s="2" t="str">
        <f>+'[1]GWB-924.137A'!$J$4</f>
        <v>Boris Lenderman</v>
      </c>
      <c r="U38" s="2"/>
      <c r="V38" s="25">
        <f>+'[1]GWB-924.137A'!$F$12</f>
        <v>2446945.25</v>
      </c>
      <c r="W38" s="28">
        <f t="shared" ref="W38:W51" si="9">+I38/V38</f>
        <v>0.72044562500938669</v>
      </c>
      <c r="X38" s="2"/>
      <c r="Y38" s="29">
        <f t="shared" ref="Y38:Y51" si="10">+I38/H38</f>
        <v>1.531616854908775</v>
      </c>
      <c r="Z38" s="3" t="str">
        <f t="shared" ref="Z38:Z51" si="11">(IF(Y38&lt;$Y$3,"FAIL",IF(Y38&gt;$Y$4,"FAIL","GOOD")))</f>
        <v>FAIL</v>
      </c>
      <c r="AA38" s="3"/>
      <c r="AB38" s="2"/>
      <c r="AC38" s="30">
        <v>2019</v>
      </c>
      <c r="AD38" s="30" t="s">
        <v>578</v>
      </c>
      <c r="AE38" s="30" t="s">
        <v>84</v>
      </c>
      <c r="AF38">
        <v>43545</v>
      </c>
      <c r="AG38" s="31" t="s">
        <v>25</v>
      </c>
      <c r="AH38" s="31">
        <v>1151000</v>
      </c>
      <c r="AI38" s="32">
        <v>1762891</v>
      </c>
      <c r="AJ38" s="33"/>
      <c r="AK38">
        <v>0.53161685490877497</v>
      </c>
      <c r="AL38" t="s">
        <v>26</v>
      </c>
      <c r="AM38">
        <v>4</v>
      </c>
      <c r="AN38" t="s">
        <v>27</v>
      </c>
      <c r="AO38">
        <v>1</v>
      </c>
      <c r="AP38" t="s">
        <v>28</v>
      </c>
      <c r="AR38" s="34"/>
      <c r="AT38" t="s">
        <v>576</v>
      </c>
      <c r="AV38">
        <v>2446945.25</v>
      </c>
      <c r="AW38">
        <v>0.72044562500938669</v>
      </c>
      <c r="AY38">
        <v>1.531616854908775</v>
      </c>
      <c r="AZ38" t="s">
        <v>26</v>
      </c>
      <c r="BC38">
        <v>1151000</v>
      </c>
      <c r="BD38">
        <v>1762891</v>
      </c>
      <c r="BE38">
        <v>-611891</v>
      </c>
      <c r="BQ38">
        <v>2387640</v>
      </c>
      <c r="BR38">
        <v>1</v>
      </c>
    </row>
    <row r="39" spans="2:70" x14ac:dyDescent="0.2">
      <c r="C39" s="20">
        <v>2019</v>
      </c>
      <c r="D39" s="2" t="str">
        <f>+'[1]JFK-184.676'!$F$4</f>
        <v>JFK-184.676</v>
      </c>
      <c r="E39" s="22" t="str">
        <f>+'[1]JFK-184.676'!$F$5</f>
        <v>Building 111 Interim Unified Operations Center</v>
      </c>
      <c r="F39" s="23">
        <f>+'[1]JFK-184.676'!$F$6</f>
        <v>43543</v>
      </c>
      <c r="G39" s="24" t="str">
        <f>+'[1]JFK-184.676'!$G$7</f>
        <v>Public</v>
      </c>
      <c r="H39" s="25">
        <f>+'[1]JFK-184.676'!$F$7</f>
        <v>2390000</v>
      </c>
      <c r="I39" s="25">
        <f>+'[1]JFK-184.676'!$F$8</f>
        <v>2374684</v>
      </c>
      <c r="J39" s="25"/>
      <c r="K39" s="26">
        <f>+'[1]JFK-184.676'!$G$9</f>
        <v>-6.4083682008368205E-3</v>
      </c>
      <c r="L39" s="3" t="str">
        <f>+'[1]JFK-184.676'!$F$11</f>
        <v>GOOD</v>
      </c>
      <c r="M39" s="2">
        <f>+'[1]JFK-184.676'!$H$12</f>
        <v>5</v>
      </c>
      <c r="N39" s="27" t="s">
        <v>19</v>
      </c>
      <c r="O39" s="2">
        <v>1</v>
      </c>
      <c r="P39" s="27" t="s">
        <v>20</v>
      </c>
      <c r="Q39" s="27"/>
      <c r="R39" s="2"/>
      <c r="S39" s="22"/>
      <c r="T39" s="2" t="str">
        <f>+'[1]JFK-184.676'!$J$4</f>
        <v>Nathan Demaisip</v>
      </c>
      <c r="U39" s="2"/>
      <c r="V39" s="25">
        <f>+'[1]JFK-184.676'!$F$12</f>
        <v>3202726.8</v>
      </c>
      <c r="W39" s="28">
        <f t="shared" si="9"/>
        <v>0.7414569360084039</v>
      </c>
      <c r="X39" s="2"/>
      <c r="Y39" s="29">
        <f t="shared" si="10"/>
        <v>0.99359163179916321</v>
      </c>
      <c r="Z39" s="3" t="str">
        <f t="shared" si="11"/>
        <v>FAIL</v>
      </c>
      <c r="AA39" s="3"/>
      <c r="AB39" s="2"/>
      <c r="AC39" s="30">
        <v>2019</v>
      </c>
      <c r="AD39" s="30" t="s">
        <v>85</v>
      </c>
      <c r="AE39" s="30" t="s">
        <v>86</v>
      </c>
      <c r="AF39">
        <v>43543</v>
      </c>
      <c r="AG39" s="31" t="s">
        <v>17</v>
      </c>
      <c r="AH39" s="31">
        <v>2390000</v>
      </c>
      <c r="AI39" s="32">
        <v>2374684</v>
      </c>
      <c r="AJ39" s="33"/>
      <c r="AK39">
        <v>-6.4083682008368205E-3</v>
      </c>
      <c r="AL39" t="s">
        <v>18</v>
      </c>
      <c r="AM39">
        <v>5</v>
      </c>
      <c r="AN39" t="s">
        <v>19</v>
      </c>
      <c r="AO39">
        <v>1</v>
      </c>
      <c r="AP39" t="s">
        <v>20</v>
      </c>
      <c r="AR39" s="34"/>
      <c r="AT39" t="s">
        <v>563</v>
      </c>
      <c r="AV39">
        <v>3202726.8</v>
      </c>
      <c r="AW39">
        <v>0.7414569360084039</v>
      </c>
      <c r="AY39">
        <v>0.99359163179916321</v>
      </c>
      <c r="AZ39" t="s">
        <v>18</v>
      </c>
      <c r="BC39">
        <v>2390000</v>
      </c>
      <c r="BD39">
        <v>2374684</v>
      </c>
      <c r="BE39">
        <v>15316</v>
      </c>
      <c r="BQ39">
        <v>2627000</v>
      </c>
      <c r="BR39">
        <v>2</v>
      </c>
    </row>
    <row r="40" spans="2:70" x14ac:dyDescent="0.2">
      <c r="C40" s="20">
        <v>2019</v>
      </c>
      <c r="D40" s="2" t="str">
        <f>+'[1]LGA-124.256'!$F$4</f>
        <v>LGA-124.256</v>
      </c>
      <c r="E40" s="22" t="str">
        <f>+'[1]LGA-124.256'!$F$5</f>
        <v>Rehab of Fuel Farm Substation</v>
      </c>
      <c r="F40" s="23">
        <f>+'[1]LGA-124.256'!$F$6</f>
        <v>43531</v>
      </c>
      <c r="G40" s="24" t="str">
        <f>+'[1]LGA-124.256'!$G$7</f>
        <v>SBE</v>
      </c>
      <c r="H40" s="25">
        <f>+'[1]LGA-124.256'!$F$7</f>
        <v>2460000</v>
      </c>
      <c r="I40" s="25">
        <f>+'[1]LGA-124.256'!$F$8</f>
        <v>2542676</v>
      </c>
      <c r="J40" s="25"/>
      <c r="K40" s="26">
        <f>+'[1]LGA-124.256'!$G$9</f>
        <v>3.3608130081300813E-2</v>
      </c>
      <c r="L40" s="3" t="str">
        <f>+'[1]LGA-124.256'!$F$11</f>
        <v>GOOD</v>
      </c>
      <c r="M40" s="2">
        <f>+'[1]LGA-124.256'!$H$12</f>
        <v>4</v>
      </c>
      <c r="N40" s="27" t="s">
        <v>19</v>
      </c>
      <c r="O40" s="2">
        <v>1</v>
      </c>
      <c r="P40" s="27" t="s">
        <v>20</v>
      </c>
      <c r="Q40" s="27"/>
      <c r="R40" s="2"/>
      <c r="S40" s="22"/>
      <c r="T40" s="2" t="str">
        <f>+'[1]LGA-124.256'!$J$4</f>
        <v>Joe Lucin</v>
      </c>
      <c r="U40" s="2"/>
      <c r="V40" s="25">
        <f>+'[1]LGA-124.256'!$F$12</f>
        <v>2777662.25</v>
      </c>
      <c r="W40" s="28">
        <f t="shared" si="9"/>
        <v>0.91540143154553799</v>
      </c>
      <c r="X40" s="2"/>
      <c r="Y40" s="29">
        <f t="shared" si="10"/>
        <v>1.0336081300813007</v>
      </c>
      <c r="Z40" s="3" t="str">
        <f t="shared" si="11"/>
        <v>FAIL</v>
      </c>
      <c r="AA40" s="3"/>
      <c r="AB40" s="2"/>
      <c r="AC40" s="30">
        <v>2019</v>
      </c>
      <c r="AD40" s="30" t="s">
        <v>87</v>
      </c>
      <c r="AE40" s="30" t="s">
        <v>88</v>
      </c>
      <c r="AF40">
        <v>43531</v>
      </c>
      <c r="AG40" s="31" t="s">
        <v>25</v>
      </c>
      <c r="AH40" s="31">
        <v>2460000</v>
      </c>
      <c r="AI40" s="32">
        <v>2542676</v>
      </c>
      <c r="AJ40" s="33"/>
      <c r="AK40">
        <v>3.3608130081300813E-2</v>
      </c>
      <c r="AL40" t="s">
        <v>18</v>
      </c>
      <c r="AM40">
        <v>4</v>
      </c>
      <c r="AN40" t="s">
        <v>19</v>
      </c>
      <c r="AO40">
        <v>1</v>
      </c>
      <c r="AP40" t="s">
        <v>20</v>
      </c>
      <c r="AR40" s="34"/>
      <c r="AT40" t="s">
        <v>567</v>
      </c>
      <c r="AV40">
        <v>2777662.25</v>
      </c>
      <c r="AW40">
        <v>0.91540143154553799</v>
      </c>
      <c r="AY40">
        <v>1.0336081300813007</v>
      </c>
      <c r="AZ40" t="s">
        <v>18</v>
      </c>
      <c r="BC40">
        <v>2460000</v>
      </c>
      <c r="BD40">
        <v>2542676</v>
      </c>
      <c r="BE40">
        <v>-82676</v>
      </c>
      <c r="BQ40">
        <v>2555556</v>
      </c>
      <c r="BR40">
        <v>1</v>
      </c>
    </row>
    <row r="41" spans="2:70" x14ac:dyDescent="0.2">
      <c r="C41" s="20">
        <v>2019</v>
      </c>
      <c r="D41" s="2" t="str">
        <f>+'[1]JFK-184.043'!$F$4</f>
        <v>JFK-184.043</v>
      </c>
      <c r="E41" s="22" t="str">
        <f>+'[1]JFK-184.043'!$F$5</f>
        <v>Taxiways CA and CB Paving &amp; Enhancements</v>
      </c>
      <c r="F41" s="23">
        <f>+'[1]JFK-184.043'!$F$6</f>
        <v>43529</v>
      </c>
      <c r="G41" s="24" t="str">
        <f>+'[1]JFK-184.043'!$G$7</f>
        <v>Public</v>
      </c>
      <c r="H41" s="25">
        <f>+'[1]JFK-184.043'!$F$7</f>
        <v>42125550</v>
      </c>
      <c r="I41" s="25">
        <f>+'[1]JFK-184.043'!$F$8</f>
        <v>34053550</v>
      </c>
      <c r="J41" s="25"/>
      <c r="K41" s="26">
        <f>+'[1]JFK-184.043'!$G$9</f>
        <v>-0.19161767620838185</v>
      </c>
      <c r="L41" s="3" t="str">
        <f>+'[1]JFK-184.043'!$F$11</f>
        <v>FAIL</v>
      </c>
      <c r="M41" s="2">
        <f>+'[1]JFK-184.043'!$H$12</f>
        <v>2</v>
      </c>
      <c r="N41" s="27" t="s">
        <v>19</v>
      </c>
      <c r="O41" s="2">
        <v>1</v>
      </c>
      <c r="P41" s="27" t="s">
        <v>20</v>
      </c>
      <c r="Q41" s="27"/>
      <c r="R41" s="2"/>
      <c r="S41" s="22"/>
      <c r="T41" s="2" t="str">
        <f>+'[1]JFK-184.043'!$J$4</f>
        <v>John Alen</v>
      </c>
      <c r="U41" s="2"/>
      <c r="V41" s="25">
        <f>+'[1]JFK-184.043'!$F$12</f>
        <v>35159386.5</v>
      </c>
      <c r="W41" s="28">
        <f t="shared" si="9"/>
        <v>0.96854790114156286</v>
      </c>
      <c r="X41" s="2"/>
      <c r="Y41" s="29">
        <f t="shared" si="10"/>
        <v>0.80838232379161812</v>
      </c>
      <c r="Z41" s="3" t="str">
        <f t="shared" si="11"/>
        <v>FAIL</v>
      </c>
      <c r="AA41" s="3"/>
      <c r="AB41" s="2"/>
      <c r="AC41" s="30">
        <v>2019</v>
      </c>
      <c r="AD41" s="30" t="s">
        <v>89</v>
      </c>
      <c r="AE41" s="30" t="s">
        <v>90</v>
      </c>
      <c r="AF41">
        <v>43529</v>
      </c>
      <c r="AG41" s="31" t="s">
        <v>17</v>
      </c>
      <c r="AH41" s="31">
        <v>42125550</v>
      </c>
      <c r="AI41" s="32">
        <v>34053550</v>
      </c>
      <c r="AJ41" s="33"/>
      <c r="AK41">
        <v>-0.19161767620838185</v>
      </c>
      <c r="AL41" t="s">
        <v>26</v>
      </c>
      <c r="AM41">
        <v>2</v>
      </c>
      <c r="AN41" t="s">
        <v>19</v>
      </c>
      <c r="AO41">
        <v>1</v>
      </c>
      <c r="AP41" t="s">
        <v>20</v>
      </c>
      <c r="AR41" s="34"/>
      <c r="AT41" t="s">
        <v>579</v>
      </c>
      <c r="AV41">
        <v>35159386.5</v>
      </c>
      <c r="AW41">
        <v>0.96854790114156286</v>
      </c>
      <c r="AY41">
        <v>0.80838232379161812</v>
      </c>
      <c r="AZ41" t="s">
        <v>26</v>
      </c>
      <c r="BC41">
        <v>42125550</v>
      </c>
      <c r="BD41">
        <v>34053550</v>
      </c>
      <c r="BE41">
        <v>8072000</v>
      </c>
      <c r="BQ41">
        <v>36265223</v>
      </c>
      <c r="BR41">
        <v>3</v>
      </c>
    </row>
    <row r="42" spans="2:70" x14ac:dyDescent="0.2">
      <c r="C42" s="20">
        <v>2019</v>
      </c>
      <c r="D42" s="2" t="str">
        <f>+'[1]PN-654.566'!$F$4</f>
        <v>PN-654.566</v>
      </c>
      <c r="E42" s="22" t="str">
        <f>+'[1]PN-654.566'!$F$5</f>
        <v>Rehab of Berth 25 and East End Bulkhead Extension (Grouting)</v>
      </c>
      <c r="F42" s="23">
        <f>+'[1]PN-654.566'!$F$6</f>
        <v>43517</v>
      </c>
      <c r="G42" s="24" t="str">
        <f>+'[1]PN-654.566'!$G$7</f>
        <v>Public</v>
      </c>
      <c r="H42" s="25">
        <f>+'[1]PN-654.566'!$F$7</f>
        <v>4450000</v>
      </c>
      <c r="I42" s="25">
        <f>+'[1]PN-654.566'!$F$8</f>
        <v>5282906</v>
      </c>
      <c r="J42" s="25"/>
      <c r="K42" s="26">
        <f>+'[1]PN-654.566'!$G$9</f>
        <v>0.18716988764044945</v>
      </c>
      <c r="L42" s="3" t="str">
        <f>+'[1]PN-654.566'!$F$11</f>
        <v>FAIL</v>
      </c>
      <c r="M42" s="2">
        <f>+'[1]PN-654.566'!$H$12</f>
        <v>7</v>
      </c>
      <c r="N42" s="27" t="s">
        <v>27</v>
      </c>
      <c r="O42" s="2">
        <v>1</v>
      </c>
      <c r="P42" s="27" t="s">
        <v>38</v>
      </c>
      <c r="Q42" s="27"/>
      <c r="R42" s="2"/>
      <c r="S42" s="22"/>
      <c r="T42" s="2" t="str">
        <f>+'[1]PN-654.566'!$J$4</f>
        <v>Ed Minall</v>
      </c>
      <c r="U42" s="2"/>
      <c r="V42" s="25">
        <f>+'[1]PN-654.566'!$F$12</f>
        <v>7461118.4285714282</v>
      </c>
      <c r="W42" s="28">
        <f t="shared" si="9"/>
        <v>0.70805818867179027</v>
      </c>
      <c r="X42" s="2"/>
      <c r="Y42" s="29">
        <f t="shared" si="10"/>
        <v>1.1871698876404495</v>
      </c>
      <c r="Z42" s="3" t="str">
        <f t="shared" si="11"/>
        <v>FAIL</v>
      </c>
      <c r="AA42" s="3"/>
      <c r="AB42" s="2"/>
      <c r="AC42" s="30">
        <v>2019</v>
      </c>
      <c r="AD42" s="30" t="s">
        <v>91</v>
      </c>
      <c r="AE42" s="30" t="s">
        <v>92</v>
      </c>
      <c r="AF42">
        <v>43517</v>
      </c>
      <c r="AG42" s="31" t="s">
        <v>17</v>
      </c>
      <c r="AH42" s="31">
        <v>4450000</v>
      </c>
      <c r="AI42" s="32">
        <v>5282906</v>
      </c>
      <c r="AJ42" s="33"/>
      <c r="AK42">
        <v>0.18716988764044945</v>
      </c>
      <c r="AL42" t="s">
        <v>26</v>
      </c>
      <c r="AM42">
        <v>7</v>
      </c>
      <c r="AN42" t="s">
        <v>27</v>
      </c>
      <c r="AO42">
        <v>1</v>
      </c>
      <c r="AP42" t="s">
        <v>38</v>
      </c>
      <c r="AR42" s="34"/>
      <c r="AT42" t="s">
        <v>575</v>
      </c>
      <c r="AV42">
        <v>7461118.4285714282</v>
      </c>
      <c r="AW42">
        <v>0.70805818867179027</v>
      </c>
      <c r="AY42">
        <v>1.1871698876404495</v>
      </c>
      <c r="AZ42" t="s">
        <v>26</v>
      </c>
      <c r="BC42">
        <v>4450000</v>
      </c>
      <c r="BD42">
        <v>5282906</v>
      </c>
      <c r="BE42">
        <v>-832906</v>
      </c>
      <c r="BQ42">
        <v>6563660</v>
      </c>
      <c r="BR42">
        <v>1</v>
      </c>
    </row>
    <row r="43" spans="2:70" x14ac:dyDescent="0.2">
      <c r="C43" s="20">
        <v>2019</v>
      </c>
      <c r="D43" s="2" t="str">
        <f>+'[1]GWB-984.205'!$F$4</f>
        <v>GWB-984.205</v>
      </c>
      <c r="E43" s="22" t="str">
        <f>+'[1]GWB-984.205'!$F$5</f>
        <v>GWB - Maintenance Pavement Repairs via Work Order</v>
      </c>
      <c r="F43" s="23">
        <f>+'[1]GWB-984.205'!$F$6</f>
        <v>43516</v>
      </c>
      <c r="G43" s="24" t="str">
        <f>+'[1]GWB-984.205'!$G$7</f>
        <v>PQL</v>
      </c>
      <c r="H43" s="25">
        <f>+'[1]GWB-984.205'!$F$7</f>
        <v>1790000</v>
      </c>
      <c r="I43" s="25">
        <f>+'[1]GWB-984.205'!$F$8</f>
        <v>1443785</v>
      </c>
      <c r="J43" s="25"/>
      <c r="K43" s="26">
        <f>+'[1]GWB-984.205'!$G$9</f>
        <v>-0.19341620111731844</v>
      </c>
      <c r="L43" s="3" t="str">
        <f>+'[1]GWB-984.205'!$F$11</f>
        <v>GOOD</v>
      </c>
      <c r="M43" s="2">
        <f>+'[1]GWB-984.205'!$H$12</f>
        <v>7</v>
      </c>
      <c r="N43" s="27" t="s">
        <v>35</v>
      </c>
      <c r="O43" s="2">
        <v>1</v>
      </c>
      <c r="P43" s="27" t="s">
        <v>28</v>
      </c>
      <c r="Q43" s="27"/>
      <c r="R43" s="2"/>
      <c r="S43" s="22"/>
      <c r="T43" s="2" t="str">
        <f>+'[1]GWB-984.205'!$J$4</f>
        <v>Boris Lenderman</v>
      </c>
      <c r="U43" s="2"/>
      <c r="V43" s="25">
        <f>+'[1]GWB-984.205'!$F$12</f>
        <v>3495752.1428571427</v>
      </c>
      <c r="W43" s="28">
        <f t="shared" si="9"/>
        <v>0.41301126080980327</v>
      </c>
      <c r="X43" s="2"/>
      <c r="Y43" s="29">
        <f t="shared" si="10"/>
        <v>0.80658379888268161</v>
      </c>
      <c r="Z43" s="3" t="str">
        <f t="shared" si="11"/>
        <v>FAIL</v>
      </c>
      <c r="AA43" s="3"/>
      <c r="AB43" s="2"/>
      <c r="AC43" s="30">
        <v>2019</v>
      </c>
      <c r="AD43" s="30" t="s">
        <v>93</v>
      </c>
      <c r="AE43" s="30" t="s">
        <v>94</v>
      </c>
      <c r="AF43">
        <v>43516</v>
      </c>
      <c r="AG43" s="31" t="s">
        <v>50</v>
      </c>
      <c r="AH43" s="31">
        <v>1790000</v>
      </c>
      <c r="AI43" s="32">
        <v>1443785</v>
      </c>
      <c r="AJ43" s="33"/>
      <c r="AK43">
        <v>-0.19341620111731844</v>
      </c>
      <c r="AL43" t="s">
        <v>18</v>
      </c>
      <c r="AM43">
        <v>7</v>
      </c>
      <c r="AN43" t="s">
        <v>35</v>
      </c>
      <c r="AO43">
        <v>1</v>
      </c>
      <c r="AP43" t="s">
        <v>28</v>
      </c>
      <c r="AR43" s="34"/>
      <c r="AT43" t="s">
        <v>576</v>
      </c>
      <c r="AV43">
        <v>3495752.1428571427</v>
      </c>
      <c r="AW43">
        <v>0.41301126080980327</v>
      </c>
      <c r="AY43">
        <v>0.80658379888268161</v>
      </c>
      <c r="AZ43" t="s">
        <v>26</v>
      </c>
      <c r="BC43">
        <v>1790000</v>
      </c>
      <c r="BD43">
        <v>1443785</v>
      </c>
      <c r="BE43">
        <v>346215</v>
      </c>
      <c r="BQ43">
        <v>1884975</v>
      </c>
      <c r="BR43">
        <v>2</v>
      </c>
    </row>
    <row r="44" spans="2:70" x14ac:dyDescent="0.2">
      <c r="C44" s="20">
        <v>2019</v>
      </c>
      <c r="D44" s="2" t="str">
        <f>+'[1]AK-196A'!$F$4</f>
        <v>AK-196A</v>
      </c>
      <c r="E44" s="22" t="str">
        <f>+'[1]AK-196A'!$F$5</f>
        <v>SI Bridges - Maintenance Pavement Repairs via Work Order</v>
      </c>
      <c r="F44" s="23">
        <f>+'[1]AK-196A'!$F$6</f>
        <v>43516</v>
      </c>
      <c r="G44" s="24" t="str">
        <f>+'[1]AK-196A'!$G$7</f>
        <v>PQL</v>
      </c>
      <c r="H44" s="25">
        <f>+'[1]AK-196A'!$F$7</f>
        <v>1880000</v>
      </c>
      <c r="I44" s="25">
        <f>+'[1]AK-196A'!$F$8</f>
        <v>1101828</v>
      </c>
      <c r="J44" s="25"/>
      <c r="K44" s="26">
        <f>+'[1]AK-196A'!$G$9</f>
        <v>-0.41392127659574468</v>
      </c>
      <c r="L44" s="3" t="str">
        <f>+'[1]AK-196A'!$F$11</f>
        <v>GOOD</v>
      </c>
      <c r="M44" s="2">
        <f>+'[1]AK-196A'!$H$12</f>
        <v>6</v>
      </c>
      <c r="N44" s="27" t="s">
        <v>35</v>
      </c>
      <c r="O44" s="2">
        <v>1</v>
      </c>
      <c r="P44" s="27" t="s">
        <v>28</v>
      </c>
      <c r="Q44" s="27"/>
      <c r="R44" s="2"/>
      <c r="S44" s="22"/>
      <c r="T44" s="2" t="str">
        <f>+'[1]AK-196A'!$J$4</f>
        <v>Tun Tun Lin</v>
      </c>
      <c r="U44" s="2"/>
      <c r="V44" s="25">
        <f>+'[1]AK-196A'!$F$12</f>
        <v>3114163.5</v>
      </c>
      <c r="W44" s="28">
        <f t="shared" si="9"/>
        <v>0.35381186633264439</v>
      </c>
      <c r="X44" s="2"/>
      <c r="Y44" s="29">
        <f t="shared" si="10"/>
        <v>0.58607872340425526</v>
      </c>
      <c r="Z44" s="3" t="str">
        <f t="shared" si="11"/>
        <v>FAIL</v>
      </c>
      <c r="AA44" s="3"/>
      <c r="AB44" s="2"/>
      <c r="AC44" s="30">
        <v>2019</v>
      </c>
      <c r="AD44" s="30" t="s">
        <v>95</v>
      </c>
      <c r="AE44" s="30" t="s">
        <v>96</v>
      </c>
      <c r="AF44">
        <v>43516</v>
      </c>
      <c r="AG44" s="31" t="s">
        <v>50</v>
      </c>
      <c r="AH44" s="31">
        <v>1880000</v>
      </c>
      <c r="AI44" s="32">
        <v>1101828</v>
      </c>
      <c r="AJ44" s="33"/>
      <c r="AK44">
        <v>-0.41392127659574468</v>
      </c>
      <c r="AL44" t="s">
        <v>18</v>
      </c>
      <c r="AM44">
        <v>6</v>
      </c>
      <c r="AN44" t="s">
        <v>35</v>
      </c>
      <c r="AO44">
        <v>1</v>
      </c>
      <c r="AP44" t="s">
        <v>28</v>
      </c>
      <c r="AR44" s="34"/>
      <c r="AT44" t="s">
        <v>571</v>
      </c>
      <c r="AV44">
        <v>3114163.5</v>
      </c>
      <c r="AW44">
        <v>0.35381186633264439</v>
      </c>
      <c r="AY44">
        <v>0.58607872340425526</v>
      </c>
      <c r="AZ44" t="s">
        <v>26</v>
      </c>
      <c r="BC44">
        <v>1880000</v>
      </c>
      <c r="BD44">
        <v>1101828</v>
      </c>
      <c r="BE44">
        <v>778172</v>
      </c>
      <c r="BQ44">
        <v>2593400</v>
      </c>
      <c r="BR44">
        <v>2</v>
      </c>
    </row>
    <row r="45" spans="2:70" x14ac:dyDescent="0.2">
      <c r="C45" s="20">
        <v>2019</v>
      </c>
      <c r="D45" s="2" t="str">
        <f>+'[1]GWB-934.046'!$F$4</f>
        <v>GWB-934.046</v>
      </c>
      <c r="E45" s="22" t="str">
        <f>+'[1]GWB-934.046'!$F$5</f>
        <v>Flag Hoist System Upgrade</v>
      </c>
      <c r="F45" s="23">
        <f>+'[1]GWB-934.046'!$F$6</f>
        <v>43503</v>
      </c>
      <c r="G45" s="24" t="str">
        <f>+'[1]GWB-934.046'!$G$7</f>
        <v>SBE</v>
      </c>
      <c r="H45" s="25">
        <f>+'[1]GWB-934.046'!$F$7</f>
        <v>1130000</v>
      </c>
      <c r="I45" s="25">
        <f>+'[1]GWB-934.046'!$F$8</f>
        <v>1686000</v>
      </c>
      <c r="J45" s="25"/>
      <c r="K45" s="26">
        <f>+'[1]GWB-934.046'!$G$9</f>
        <v>0.49203539823008852</v>
      </c>
      <c r="L45" s="3" t="str">
        <f>+'[1]GWB-934.046'!$F$11</f>
        <v>FAIL</v>
      </c>
      <c r="M45" s="2">
        <f>+'[1]GWB-934.046'!$H$12</f>
        <v>2</v>
      </c>
      <c r="N45" s="27" t="s">
        <v>27</v>
      </c>
      <c r="O45" s="2">
        <v>1</v>
      </c>
      <c r="P45" s="27" t="s">
        <v>28</v>
      </c>
      <c r="Q45" s="27"/>
      <c r="R45" s="2"/>
      <c r="S45" s="22"/>
      <c r="T45" s="2" t="str">
        <f>+'[1]GWB-934.046'!$J$4</f>
        <v>Joe Lucin</v>
      </c>
      <c r="U45" s="2"/>
      <c r="V45" s="25">
        <f>+'[1]GWB-934.046'!$F$12</f>
        <v>1933500</v>
      </c>
      <c r="W45" s="28">
        <f t="shared" si="9"/>
        <v>0.8719937936384794</v>
      </c>
      <c r="X45" s="2"/>
      <c r="Y45" s="29">
        <f t="shared" si="10"/>
        <v>1.4920353982300885</v>
      </c>
      <c r="Z45" s="3" t="str">
        <f t="shared" si="11"/>
        <v>FAIL</v>
      </c>
      <c r="AA45" s="3"/>
      <c r="AB45" s="2"/>
      <c r="AC45" s="30">
        <v>2019</v>
      </c>
      <c r="AD45" s="30" t="s">
        <v>97</v>
      </c>
      <c r="AE45" s="30" t="s">
        <v>98</v>
      </c>
      <c r="AF45">
        <v>43503</v>
      </c>
      <c r="AG45" s="31" t="s">
        <v>25</v>
      </c>
      <c r="AH45" s="31">
        <v>1130000</v>
      </c>
      <c r="AI45" s="32">
        <v>1686000</v>
      </c>
      <c r="AJ45" s="33"/>
      <c r="AK45">
        <v>0.49203539823008852</v>
      </c>
      <c r="AL45" t="s">
        <v>26</v>
      </c>
      <c r="AM45">
        <v>2</v>
      </c>
      <c r="AN45" t="s">
        <v>27</v>
      </c>
      <c r="AO45">
        <v>1</v>
      </c>
      <c r="AP45" t="s">
        <v>28</v>
      </c>
      <c r="AR45" s="34"/>
      <c r="AT45" t="s">
        <v>567</v>
      </c>
      <c r="AV45">
        <v>1933500</v>
      </c>
      <c r="AW45">
        <v>0.8719937936384794</v>
      </c>
      <c r="AY45">
        <v>1.4920353982300885</v>
      </c>
      <c r="AZ45" t="s">
        <v>26</v>
      </c>
      <c r="BC45">
        <v>1130000</v>
      </c>
      <c r="BD45">
        <v>1686000</v>
      </c>
      <c r="BE45">
        <v>-556000</v>
      </c>
      <c r="BQ45">
        <v>2181000</v>
      </c>
      <c r="BR45">
        <v>1</v>
      </c>
    </row>
    <row r="46" spans="2:70" x14ac:dyDescent="0.2">
      <c r="C46" s="20">
        <v>2019</v>
      </c>
      <c r="D46" s="2" t="str">
        <f>+'[1]LGA-124.270'!$F$4</f>
        <v>LGA-124.270</v>
      </c>
      <c r="E46" s="22" t="str">
        <f>+'[1]LGA-124.270'!$F$5</f>
        <v>Replace West Field Lighting Vault Emergency Generator</v>
      </c>
      <c r="F46" s="23">
        <f>+'[1]LGA-124.270'!$F$6</f>
        <v>43503</v>
      </c>
      <c r="G46" s="24" t="str">
        <f>+'[1]LGA-124.270'!$G$7</f>
        <v>SBE</v>
      </c>
      <c r="H46" s="25">
        <f>+'[1]LGA-124.270'!$F$7</f>
        <v>684000</v>
      </c>
      <c r="I46" s="25">
        <f>+'[1]LGA-124.270'!$F$8</f>
        <v>615000</v>
      </c>
      <c r="J46" s="25"/>
      <c r="K46" s="26">
        <f>+'[1]LGA-124.270'!$G$9</f>
        <v>-0.10087719298245613</v>
      </c>
      <c r="L46" s="3" t="str">
        <f>+'[1]LGA-124.270'!$F$11</f>
        <v>GOOD</v>
      </c>
      <c r="M46" s="2">
        <f>+'[1]LGA-124.270'!$H$12</f>
        <v>5</v>
      </c>
      <c r="N46" s="27" t="s">
        <v>19</v>
      </c>
      <c r="O46" s="2">
        <v>1</v>
      </c>
      <c r="P46" s="27" t="s">
        <v>20</v>
      </c>
      <c r="Q46" s="27"/>
      <c r="R46" s="2"/>
      <c r="S46" s="22"/>
      <c r="T46" s="2" t="str">
        <f>+'[1]LGA-124.270'!$J$4</f>
        <v>Joe Lucin</v>
      </c>
      <c r="U46" s="2"/>
      <c r="V46" s="25">
        <f>+'[1]LGA-124.270'!$F$12</f>
        <v>924493.4</v>
      </c>
      <c r="W46" s="28">
        <f t="shared" si="9"/>
        <v>0.66522919471355879</v>
      </c>
      <c r="X46" s="2"/>
      <c r="Y46" s="29">
        <f t="shared" si="10"/>
        <v>0.89912280701754388</v>
      </c>
      <c r="Z46" s="3" t="str">
        <f t="shared" si="11"/>
        <v>FAIL</v>
      </c>
      <c r="AA46" s="3"/>
      <c r="AB46" s="2"/>
      <c r="AC46" s="30">
        <v>2019</v>
      </c>
      <c r="AD46" s="30" t="s">
        <v>99</v>
      </c>
      <c r="AE46" s="30" t="s">
        <v>100</v>
      </c>
      <c r="AF46">
        <v>43503</v>
      </c>
      <c r="AG46" s="31" t="s">
        <v>25</v>
      </c>
      <c r="AH46" s="31">
        <v>684000</v>
      </c>
      <c r="AI46" s="32">
        <v>615000</v>
      </c>
      <c r="AJ46" s="33"/>
      <c r="AK46">
        <v>-0.10087719298245613</v>
      </c>
      <c r="AL46" t="s">
        <v>18</v>
      </c>
      <c r="AM46">
        <v>5</v>
      </c>
      <c r="AN46" t="s">
        <v>19</v>
      </c>
      <c r="AO46">
        <v>1</v>
      </c>
      <c r="AP46" t="s">
        <v>20</v>
      </c>
      <c r="AR46" s="34"/>
      <c r="AT46" t="s">
        <v>567</v>
      </c>
      <c r="AV46">
        <v>924493.4</v>
      </c>
      <c r="AW46">
        <v>0.66522919471355879</v>
      </c>
      <c r="AY46">
        <v>0.89912280701754388</v>
      </c>
      <c r="AZ46" t="s">
        <v>18</v>
      </c>
      <c r="BC46">
        <v>684000</v>
      </c>
      <c r="BD46">
        <v>615000</v>
      </c>
      <c r="BE46">
        <v>69000</v>
      </c>
      <c r="BQ46">
        <v>685924</v>
      </c>
      <c r="BR46">
        <v>2</v>
      </c>
    </row>
    <row r="47" spans="2:70" x14ac:dyDescent="0.2">
      <c r="C47" s="20">
        <v>2019</v>
      </c>
      <c r="D47" s="2" t="str">
        <f>+'[1]MFP-994.679'!$F$4</f>
        <v>MFP-994.679</v>
      </c>
      <c r="E47" s="22" t="str">
        <f>+'[1]MFP-994.679'!$F$5</f>
        <v>NJ - Maintenance Dredging via Work Order</v>
      </c>
      <c r="F47" s="23">
        <f>+'[1]MFP-994.679'!$F$6</f>
        <v>43501</v>
      </c>
      <c r="G47" s="24" t="str">
        <f>+'[1]MFP-994.679'!$G$7</f>
        <v>PQL</v>
      </c>
      <c r="H47" s="25">
        <f>+'[1]MFP-994.679'!$F$7</f>
        <v>13910000</v>
      </c>
      <c r="I47" s="25">
        <f>+'[1]MFP-994.679'!$F$8</f>
        <v>11745510</v>
      </c>
      <c r="J47" s="25"/>
      <c r="K47" s="26">
        <f>+'[1]MFP-994.679'!$G$9</f>
        <v>-0.15560675772825305</v>
      </c>
      <c r="L47" s="3" t="str">
        <f>+'[1]MFP-994.679'!$F$11</f>
        <v>GOOD</v>
      </c>
      <c r="M47" s="2">
        <f>+'[1]MFP-994.679'!$H$12</f>
        <v>4</v>
      </c>
      <c r="N47" s="27" t="s">
        <v>27</v>
      </c>
      <c r="O47" s="2">
        <v>1</v>
      </c>
      <c r="P47" s="27" t="s">
        <v>38</v>
      </c>
      <c r="Q47" s="27"/>
      <c r="R47" s="2"/>
      <c r="S47" s="22"/>
      <c r="T47" s="2" t="str">
        <f>+'[1]MFP-994.679'!$J$4</f>
        <v>Ed Minall</v>
      </c>
      <c r="U47" s="2"/>
      <c r="V47" s="25">
        <f>+'[1]MFP-994.679'!$F$12</f>
        <v>15613590</v>
      </c>
      <c r="W47" s="28">
        <f t="shared" si="9"/>
        <v>0.75226197178227427</v>
      </c>
      <c r="X47" s="2"/>
      <c r="Y47" s="29">
        <f t="shared" si="10"/>
        <v>0.84439324227174695</v>
      </c>
      <c r="Z47" s="3" t="str">
        <f t="shared" si="11"/>
        <v>FAIL</v>
      </c>
      <c r="AA47" s="3"/>
      <c r="AB47" s="2"/>
      <c r="AC47" s="30">
        <v>2019</v>
      </c>
      <c r="AD47" s="30" t="s">
        <v>101</v>
      </c>
      <c r="AE47" s="30" t="s">
        <v>102</v>
      </c>
      <c r="AF47">
        <v>43501</v>
      </c>
      <c r="AG47" s="31" t="s">
        <v>50</v>
      </c>
      <c r="AH47" s="31">
        <v>13910000</v>
      </c>
      <c r="AI47" s="32">
        <v>11745510</v>
      </c>
      <c r="AJ47" s="33"/>
      <c r="AK47">
        <v>-0.15560675772825305</v>
      </c>
      <c r="AL47" t="s">
        <v>18</v>
      </c>
      <c r="AM47">
        <v>4</v>
      </c>
      <c r="AN47" t="s">
        <v>27</v>
      </c>
      <c r="AO47">
        <v>1</v>
      </c>
      <c r="AP47" t="s">
        <v>38</v>
      </c>
      <c r="AR47" s="34"/>
      <c r="AT47" t="s">
        <v>575</v>
      </c>
      <c r="AV47">
        <v>15613590</v>
      </c>
      <c r="AW47">
        <v>0.75226197178227427</v>
      </c>
      <c r="AY47">
        <v>0.84439324227174695</v>
      </c>
      <c r="AZ47" t="s">
        <v>26</v>
      </c>
      <c r="BC47">
        <v>13910000</v>
      </c>
      <c r="BD47">
        <v>11745510</v>
      </c>
      <c r="BE47">
        <v>2164490</v>
      </c>
      <c r="BQ47">
        <v>13320000</v>
      </c>
      <c r="BR47">
        <v>3</v>
      </c>
    </row>
    <row r="48" spans="2:70" x14ac:dyDescent="0.2">
      <c r="C48" s="20">
        <v>2019</v>
      </c>
      <c r="D48" s="2" t="str">
        <f>+'[1]GWB-244.260'!$F$4</f>
        <v>GWB-244.260</v>
      </c>
      <c r="E48" s="22" t="str">
        <f>+'[1]GWB-244.260'!$F$5</f>
        <v>Main Span Upper Level Struct Stl Rehab (Phase 2) &amp; Appurtenances</v>
      </c>
      <c r="F48" s="23">
        <f>+'[1]GWB-244.260'!$F$6</f>
        <v>43496</v>
      </c>
      <c r="G48" s="24" t="str">
        <f>+'[1]GWB-244.260'!$G$7</f>
        <v>Public</v>
      </c>
      <c r="H48" s="25">
        <f>+'[1]GWB-244.260'!$F$7</f>
        <v>92495500</v>
      </c>
      <c r="I48" s="25">
        <f>+'[1]GWB-244.260'!$F$8</f>
        <v>63348000</v>
      </c>
      <c r="J48" s="25"/>
      <c r="K48" s="26">
        <f>+'[1]GWB-244.260'!$G$9</f>
        <v>-0.31512343843754559</v>
      </c>
      <c r="L48" s="3" t="str">
        <f>+'[1]GWB-244.260'!$F$11</f>
        <v>FAIL</v>
      </c>
      <c r="M48" s="2">
        <f>+'[1]GWB-244.260'!$H$12</f>
        <v>3</v>
      </c>
      <c r="N48" s="27" t="s">
        <v>35</v>
      </c>
      <c r="O48" s="2">
        <v>1</v>
      </c>
      <c r="P48" s="27" t="s">
        <v>28</v>
      </c>
      <c r="Q48" s="27"/>
      <c r="R48" s="2"/>
      <c r="S48" s="22"/>
      <c r="T48" s="2" t="str">
        <f>+'[1]GWB-244.260'!$J$4</f>
        <v>Boris Lenderman</v>
      </c>
      <c r="U48" s="2"/>
      <c r="V48" s="25">
        <f>+'[1]GWB-244.260'!$F$12</f>
        <v>68785236.666666672</v>
      </c>
      <c r="W48" s="28">
        <f t="shared" si="9"/>
        <v>0.92095343521146078</v>
      </c>
      <c r="X48" s="2"/>
      <c r="Y48" s="29">
        <f t="shared" si="10"/>
        <v>0.68487656156245436</v>
      </c>
      <c r="Z48" s="3" t="str">
        <f t="shared" si="11"/>
        <v>FAIL</v>
      </c>
      <c r="AA48" s="3"/>
      <c r="AB48" s="2"/>
      <c r="AC48" s="30">
        <v>2019</v>
      </c>
      <c r="AD48" s="30" t="s">
        <v>103</v>
      </c>
      <c r="AE48" s="30" t="s">
        <v>104</v>
      </c>
      <c r="AF48">
        <v>43496</v>
      </c>
      <c r="AG48" s="31" t="s">
        <v>17</v>
      </c>
      <c r="AH48" s="31">
        <v>92495500</v>
      </c>
      <c r="AI48" s="32">
        <v>63348000</v>
      </c>
      <c r="AJ48" s="33"/>
      <c r="AK48">
        <v>-0.31512343843754559</v>
      </c>
      <c r="AL48" t="s">
        <v>26</v>
      </c>
      <c r="AM48">
        <v>3</v>
      </c>
      <c r="AN48" t="s">
        <v>35</v>
      </c>
      <c r="AO48">
        <v>1</v>
      </c>
      <c r="AP48" t="s">
        <v>28</v>
      </c>
      <c r="AR48" s="34"/>
      <c r="AT48" t="s">
        <v>576</v>
      </c>
      <c r="AV48">
        <v>68785236.666666672</v>
      </c>
      <c r="AW48">
        <v>0.92095343521146078</v>
      </c>
      <c r="AY48">
        <v>0.68487656156245436</v>
      </c>
      <c r="AZ48" t="s">
        <v>26</v>
      </c>
      <c r="BC48">
        <v>92495500</v>
      </c>
      <c r="BD48">
        <v>63348000</v>
      </c>
      <c r="BE48">
        <v>29147500</v>
      </c>
      <c r="BQ48">
        <v>70399000</v>
      </c>
      <c r="BR48">
        <v>4</v>
      </c>
    </row>
    <row r="49" spans="2:70" x14ac:dyDescent="0.2">
      <c r="C49" s="20">
        <v>2019</v>
      </c>
      <c r="D49" s="2" t="str">
        <f>+'[1]EWR-154.306A'!$F$4</f>
        <v>EWR-154.306A</v>
      </c>
      <c r="E49" s="22" t="str">
        <f>+'[1]EWR-154.306A'!$F$5</f>
        <v>Rehab of Runway 11-29</v>
      </c>
      <c r="F49" s="23">
        <f>+'[1]EWR-154.306A'!$F$6</f>
        <v>43489</v>
      </c>
      <c r="G49" s="24" t="str">
        <f>+'[1]EWR-154.306A'!$G$7</f>
        <v>Public</v>
      </c>
      <c r="H49" s="25">
        <f>+'[1]EWR-154.306A'!$F$7</f>
        <v>23450000</v>
      </c>
      <c r="I49" s="25">
        <f>+'[1]EWR-154.306A'!$F$8</f>
        <v>25644000</v>
      </c>
      <c r="J49" s="25"/>
      <c r="K49" s="26">
        <f>+'[1]EWR-154.306A'!$G$9</f>
        <v>9.3560767590618335E-2</v>
      </c>
      <c r="L49" s="3" t="str">
        <f>+'[1]EWR-154.306A'!$F$11</f>
        <v>GOOD</v>
      </c>
      <c r="M49" s="2">
        <f>+'[1]EWR-154.306A'!$H$12</f>
        <v>2</v>
      </c>
      <c r="N49" s="27" t="s">
        <v>27</v>
      </c>
      <c r="O49" s="2">
        <v>1</v>
      </c>
      <c r="P49" s="27" t="s">
        <v>20</v>
      </c>
      <c r="Q49" s="27"/>
      <c r="R49" s="2"/>
      <c r="S49" s="22"/>
      <c r="T49" s="2" t="str">
        <f>+'[1]EWR-154.306A'!$J$4</f>
        <v>Joe Lucin</v>
      </c>
      <c r="U49" s="2"/>
      <c r="V49" s="25">
        <f>+'[1]EWR-154.306A'!$F$12</f>
        <v>28255558.5</v>
      </c>
      <c r="W49" s="28">
        <f t="shared" si="9"/>
        <v>0.9075736372367228</v>
      </c>
      <c r="X49" s="2"/>
      <c r="Y49" s="29">
        <f t="shared" si="10"/>
        <v>1.0935607675906183</v>
      </c>
      <c r="Z49" s="3" t="str">
        <f t="shared" si="11"/>
        <v>FAIL</v>
      </c>
      <c r="AA49" s="3"/>
      <c r="AB49" s="2"/>
      <c r="AC49" s="30">
        <v>2019</v>
      </c>
      <c r="AD49" s="30" t="s">
        <v>105</v>
      </c>
      <c r="AE49" s="30" t="s">
        <v>106</v>
      </c>
      <c r="AF49">
        <v>43489</v>
      </c>
      <c r="AG49" s="31" t="s">
        <v>17</v>
      </c>
      <c r="AH49" s="31">
        <v>23450000</v>
      </c>
      <c r="AI49" s="32">
        <v>25644000</v>
      </c>
      <c r="AJ49" s="33"/>
      <c r="AK49">
        <v>9.3560767590618335E-2</v>
      </c>
      <c r="AL49" t="s">
        <v>18</v>
      </c>
      <c r="AM49">
        <v>2</v>
      </c>
      <c r="AN49" t="s">
        <v>27</v>
      </c>
      <c r="AO49">
        <v>1</v>
      </c>
      <c r="AP49" t="s">
        <v>20</v>
      </c>
      <c r="AR49" s="34"/>
      <c r="AT49" t="s">
        <v>567</v>
      </c>
      <c r="AV49">
        <v>28255558.5</v>
      </c>
      <c r="AW49">
        <v>0.9075736372367228</v>
      </c>
      <c r="AY49">
        <v>1.0935607675906183</v>
      </c>
      <c r="AZ49" t="s">
        <v>18</v>
      </c>
      <c r="BC49">
        <v>23450000</v>
      </c>
      <c r="BD49">
        <v>25644000</v>
      </c>
      <c r="BE49">
        <v>-2194000</v>
      </c>
      <c r="BQ49">
        <v>30867117</v>
      </c>
      <c r="BR49">
        <v>1</v>
      </c>
    </row>
    <row r="50" spans="2:70" x14ac:dyDescent="0.2">
      <c r="C50" s="20">
        <v>2019</v>
      </c>
      <c r="D50" s="2" t="str">
        <f>+'[1]GWB-244.236'!$F$4</f>
        <v>GWB-244.236</v>
      </c>
      <c r="E50" s="22" t="str">
        <f>+'[1]GWB-244.236'!$F$5</f>
        <v>Intelligent Transportation System Repl Signs and Field Devices</v>
      </c>
      <c r="F50" s="23">
        <f>+'[1]GWB-244.236'!$F$6</f>
        <v>43488</v>
      </c>
      <c r="G50" s="24" t="str">
        <f>+'[1]GWB-244.236'!$G$7</f>
        <v>Public</v>
      </c>
      <c r="H50" s="25">
        <f>+'[1]GWB-244.236'!$F$7</f>
        <v>28219450</v>
      </c>
      <c r="I50" s="25">
        <f>+'[1]GWB-244.236'!$F$8</f>
        <v>27620150</v>
      </c>
      <c r="J50" s="25"/>
      <c r="K50" s="26">
        <f>+'[1]GWB-244.236'!$G$9</f>
        <v>-2.1237125457795953E-2</v>
      </c>
      <c r="L50" s="3" t="str">
        <f>+'[1]GWB-244.236'!$F$11</f>
        <v>GOOD</v>
      </c>
      <c r="M50" s="2">
        <f>+'[1]GWB-244.236'!$H$12</f>
        <v>6</v>
      </c>
      <c r="N50" s="27" t="s">
        <v>35</v>
      </c>
      <c r="O50" s="2">
        <v>1</v>
      </c>
      <c r="P50" s="27" t="s">
        <v>28</v>
      </c>
      <c r="Q50" s="27"/>
      <c r="R50" s="2"/>
      <c r="S50" s="22"/>
      <c r="T50" s="2" t="str">
        <f>+'[1]GWB-244.236'!$J$4</f>
        <v>Boris Lenderman</v>
      </c>
      <c r="U50" s="2"/>
      <c r="V50" s="25">
        <f>+'[1]GWB-244.236'!$F$12</f>
        <v>38331440.5</v>
      </c>
      <c r="W50" s="28">
        <f t="shared" si="9"/>
        <v>0.72056123223441082</v>
      </c>
      <c r="X50" s="2"/>
      <c r="Y50" s="29">
        <f t="shared" si="10"/>
        <v>0.97876287454220401</v>
      </c>
      <c r="Z50" s="3" t="str">
        <f t="shared" si="11"/>
        <v>FAIL</v>
      </c>
      <c r="AA50" s="3"/>
      <c r="AB50" s="2"/>
      <c r="AC50" s="30">
        <v>2019</v>
      </c>
      <c r="AD50" s="30" t="s">
        <v>107</v>
      </c>
      <c r="AE50" s="30" t="s">
        <v>108</v>
      </c>
      <c r="AF50">
        <v>43488</v>
      </c>
      <c r="AG50" s="31" t="s">
        <v>17</v>
      </c>
      <c r="AH50" s="31">
        <v>28219450</v>
      </c>
      <c r="AI50" s="32">
        <v>27620150</v>
      </c>
      <c r="AJ50" s="33"/>
      <c r="AK50">
        <v>-2.1237125457795953E-2</v>
      </c>
      <c r="AL50" t="s">
        <v>18</v>
      </c>
      <c r="AM50">
        <v>6</v>
      </c>
      <c r="AN50" t="s">
        <v>35</v>
      </c>
      <c r="AO50">
        <v>1</v>
      </c>
      <c r="AP50" t="s">
        <v>28</v>
      </c>
      <c r="AR50" s="34"/>
      <c r="AT50" t="s">
        <v>576</v>
      </c>
      <c r="AV50">
        <v>38331440.5</v>
      </c>
      <c r="AW50">
        <v>0.72056123223441082</v>
      </c>
      <c r="AY50">
        <v>0.97876287454220401</v>
      </c>
      <c r="AZ50" t="s">
        <v>18</v>
      </c>
      <c r="BC50">
        <v>28219450</v>
      </c>
      <c r="BD50">
        <v>27620150</v>
      </c>
      <c r="BE50">
        <v>599300</v>
      </c>
      <c r="BQ50">
        <v>31594000</v>
      </c>
      <c r="BR50">
        <v>2</v>
      </c>
    </row>
    <row r="51" spans="2:70" x14ac:dyDescent="0.2">
      <c r="C51" s="20">
        <v>2019</v>
      </c>
      <c r="D51" s="2" t="str">
        <f>+'[1]JFK-174.016'!$F$4</f>
        <v>JFK-174.016</v>
      </c>
      <c r="E51" s="22" t="str">
        <f>+'[1]JFK-174.016'!$F$5</f>
        <v>Bridges J31 &amp; J32 Rehab - Aqueduct Road</v>
      </c>
      <c r="F51" s="23">
        <f>+'[1]JFK-174.016'!$F$6</f>
        <v>43475</v>
      </c>
      <c r="G51" s="24" t="str">
        <f>+'[1]JFK-174.016'!$G$7</f>
        <v>Public</v>
      </c>
      <c r="H51" s="25">
        <f>+'[1]JFK-174.016'!$F$7</f>
        <v>4500000</v>
      </c>
      <c r="I51" s="25">
        <f>+'[1]JFK-174.016'!$F$8</f>
        <v>4863085</v>
      </c>
      <c r="J51" s="25"/>
      <c r="K51" s="26">
        <f>+'[1]JFK-174.016'!$G$9</f>
        <v>8.0685555555555552E-2</v>
      </c>
      <c r="L51" s="3" t="str">
        <f>+'[1]JFK-174.016'!$F$11</f>
        <v>GOOD</v>
      </c>
      <c r="M51" s="2">
        <f>+'[1]JFK-174.016'!$H$12</f>
        <v>6</v>
      </c>
      <c r="N51" s="27" t="s">
        <v>19</v>
      </c>
      <c r="O51" s="2">
        <v>1</v>
      </c>
      <c r="P51" s="27" t="s">
        <v>20</v>
      </c>
      <c r="Q51" s="27"/>
      <c r="R51" s="2"/>
      <c r="S51" s="22"/>
      <c r="T51" s="2" t="str">
        <f>+'[1]JFK-174.016'!$J$4</f>
        <v>Wen Chang</v>
      </c>
      <c r="U51" s="2"/>
      <c r="V51" s="25">
        <f>+'[1]JFK-174.016'!$F$12</f>
        <v>6990880.833333333</v>
      </c>
      <c r="W51" s="28">
        <f t="shared" si="9"/>
        <v>0.69563265573234279</v>
      </c>
      <c r="X51" s="2"/>
      <c r="Y51" s="29">
        <f t="shared" si="10"/>
        <v>1.0806855555555555</v>
      </c>
      <c r="Z51" s="3" t="str">
        <f t="shared" si="11"/>
        <v>FAIL</v>
      </c>
      <c r="AA51" s="3"/>
      <c r="AB51" s="2"/>
      <c r="AC51" s="30">
        <v>2019</v>
      </c>
      <c r="AD51" s="30" t="s">
        <v>109</v>
      </c>
      <c r="AE51" s="30" t="s">
        <v>110</v>
      </c>
      <c r="AF51">
        <v>43475</v>
      </c>
      <c r="AG51" s="31" t="s">
        <v>17</v>
      </c>
      <c r="AH51" s="31">
        <v>4500000</v>
      </c>
      <c r="AI51" s="32">
        <v>4863085</v>
      </c>
      <c r="AJ51" s="33"/>
      <c r="AK51">
        <v>8.0685555555555552E-2</v>
      </c>
      <c r="AL51" t="s">
        <v>18</v>
      </c>
      <c r="AM51">
        <v>6</v>
      </c>
      <c r="AN51" t="s">
        <v>19</v>
      </c>
      <c r="AO51">
        <v>1</v>
      </c>
      <c r="AP51" t="s">
        <v>20</v>
      </c>
      <c r="AR51" s="34"/>
      <c r="AT51" t="s">
        <v>564</v>
      </c>
      <c r="AV51">
        <v>6990880.833333333</v>
      </c>
      <c r="AW51">
        <v>0.69563265573234279</v>
      </c>
      <c r="AY51">
        <v>1.0806855555555555</v>
      </c>
      <c r="AZ51" t="s">
        <v>18</v>
      </c>
      <c r="BC51">
        <v>4500000</v>
      </c>
      <c r="BD51">
        <v>4863085</v>
      </c>
      <c r="BE51">
        <v>-363085</v>
      </c>
      <c r="BQ51">
        <v>6192655</v>
      </c>
      <c r="BR51">
        <v>1</v>
      </c>
    </row>
    <row r="52" spans="2:70" x14ac:dyDescent="0.2">
      <c r="B52" s="35">
        <f>(COUNTIF(L38:L52,"G*")/COUNTA(L38:L52))</f>
        <v>0.6428571428571429</v>
      </c>
      <c r="C52" s="20">
        <v>2019</v>
      </c>
      <c r="D52" s="2" t="str">
        <f>+'[1]EWR-154.360 Void'!$F$4</f>
        <v>EWR-154.360</v>
      </c>
      <c r="E52" s="22" t="str">
        <f>+'[1]EWR-154.360 Void'!$F$5</f>
        <v>Bldg 76 Underground Storage Tank Repl</v>
      </c>
      <c r="F52" s="23">
        <f>+'[1]EWR-154.360 Void'!$F$6</f>
        <v>43468</v>
      </c>
      <c r="G52" s="24"/>
      <c r="H52" s="25"/>
      <c r="I52" s="25"/>
      <c r="J52" s="25"/>
      <c r="K52" s="26"/>
      <c r="L52" s="3"/>
      <c r="M52" s="2"/>
      <c r="N52" s="27"/>
      <c r="O52" s="2"/>
      <c r="P52" s="27"/>
      <c r="Q52" s="27"/>
      <c r="R52" s="2"/>
      <c r="S52" s="22" t="s">
        <v>537</v>
      </c>
      <c r="T52" s="2"/>
      <c r="U52" s="2"/>
      <c r="V52" s="25"/>
      <c r="W52" s="28"/>
      <c r="X52" s="2"/>
      <c r="Y52" s="29"/>
      <c r="Z52" s="3"/>
      <c r="AA52" s="3"/>
      <c r="AB52" s="2">
        <v>0.6428571428571429</v>
      </c>
      <c r="AC52" s="30">
        <v>2019</v>
      </c>
      <c r="AD52" s="30" t="s">
        <v>111</v>
      </c>
      <c r="AE52" s="30" t="s">
        <v>112</v>
      </c>
      <c r="AF52">
        <v>43468</v>
      </c>
      <c r="AG52" s="31"/>
      <c r="AH52" s="31"/>
      <c r="AI52" s="36"/>
      <c r="AJ52" s="33"/>
      <c r="AK52" s="37"/>
      <c r="AL52" s="37"/>
      <c r="AM52" s="43"/>
      <c r="AN52" s="44"/>
      <c r="AO52" s="45"/>
      <c r="AQ52" s="46"/>
      <c r="AR52" s="3"/>
      <c r="AS52" t="s">
        <v>537</v>
      </c>
      <c r="BG52">
        <v>220635500</v>
      </c>
      <c r="BH52">
        <v>184084065</v>
      </c>
      <c r="BI52">
        <v>0.83433565767974782</v>
      </c>
      <c r="BJ52" t="s">
        <v>532</v>
      </c>
      <c r="BK52">
        <v>220635500</v>
      </c>
      <c r="BL52">
        <v>184084065</v>
      </c>
      <c r="BM52">
        <v>0.83433565767974782</v>
      </c>
    </row>
    <row r="53" spans="2:70" ht="7.5" customHeight="1" x14ac:dyDescent="0.2">
      <c r="C53" s="20"/>
      <c r="G53" s="21"/>
      <c r="Q53" s="3"/>
      <c r="AQ53" s="41"/>
      <c r="AR53" s="42"/>
    </row>
    <row r="54" spans="2:70" x14ac:dyDescent="0.2">
      <c r="B54" s="47"/>
      <c r="C54" s="20">
        <v>2018</v>
      </c>
      <c r="D54" s="2" t="str">
        <f>+'[1]TEB-144.055'!$F$4</f>
        <v>TEB-144.055</v>
      </c>
      <c r="E54" s="22" t="str">
        <f>+'[1]TEB-144.055'!$F$5</f>
        <v>Rehab of Taxiways G, L and P</v>
      </c>
      <c r="F54" s="23">
        <f>+'[1]TEB-144.055'!$F$6</f>
        <v>43452</v>
      </c>
      <c r="G54" s="24" t="str">
        <f>+'[1]TEB-144.055'!$G$7</f>
        <v>Public</v>
      </c>
      <c r="H54" s="25">
        <f>+'[1]TEB-144.055'!$F$7</f>
        <v>10250000</v>
      </c>
      <c r="I54" s="25">
        <f>+'[1]TEB-144.055'!$F$8</f>
        <v>8275000</v>
      </c>
      <c r="J54" s="25"/>
      <c r="K54" s="26">
        <f>+'[1]TEB-144.055'!$G$9</f>
        <v>-0.1926829268292683</v>
      </c>
      <c r="L54" s="3" t="str">
        <f>+'[1]TEB-144.055'!$F$11</f>
        <v>FAIL</v>
      </c>
      <c r="M54" s="2">
        <f>+'[1]TEB-144.055'!$H$12</f>
        <v>3</v>
      </c>
      <c r="N54" s="27" t="s">
        <v>27</v>
      </c>
      <c r="O54" s="2">
        <v>4</v>
      </c>
      <c r="P54" s="27" t="s">
        <v>20</v>
      </c>
      <c r="Q54" s="27"/>
      <c r="R54" s="2"/>
      <c r="S54" s="22"/>
      <c r="T54" s="2" t="str">
        <f>+'[1]TEB-144.055'!$J$4</f>
        <v>Joe Lucin</v>
      </c>
      <c r="U54" s="2"/>
      <c r="V54" s="25">
        <f>+'[1]TEB-144.055'!$F$12</f>
        <v>9049324.666666666</v>
      </c>
      <c r="W54" s="28">
        <f t="shared" ref="W54:W63" si="12">+I54/V54</f>
        <v>0.91443287812195495</v>
      </c>
      <c r="X54" s="2"/>
      <c r="Y54" s="29">
        <f t="shared" ref="Y54:Y63" si="13">+I54/H54</f>
        <v>0.80731707317073176</v>
      </c>
      <c r="Z54" s="3" t="str">
        <f t="shared" ref="Z54:Z63" si="14">(IF(Y54&lt;$Y$3,"FAIL",IF(Y54&gt;$Y$4,"FAIL","GOOD")))</f>
        <v>FAIL</v>
      </c>
      <c r="AA54" s="3"/>
      <c r="AB54" s="2"/>
      <c r="AC54" s="30">
        <v>2018</v>
      </c>
      <c r="AD54" s="30" t="s">
        <v>113</v>
      </c>
      <c r="AE54" s="30" t="s">
        <v>114</v>
      </c>
      <c r="AF54">
        <v>43452</v>
      </c>
      <c r="AG54" s="31" t="s">
        <v>17</v>
      </c>
      <c r="AH54" s="31">
        <v>10250000</v>
      </c>
      <c r="AI54" s="32">
        <v>8275000</v>
      </c>
      <c r="AJ54" s="33"/>
      <c r="AK54" s="31">
        <v>-0.1926829268292683</v>
      </c>
      <c r="AL54" s="31" t="s">
        <v>26</v>
      </c>
      <c r="AM54" s="32">
        <v>3</v>
      </c>
      <c r="AN54" s="33" t="s">
        <v>27</v>
      </c>
      <c r="AO54">
        <v>4</v>
      </c>
      <c r="AP54" t="s">
        <v>20</v>
      </c>
      <c r="AR54" s="34"/>
      <c r="AT54" t="s">
        <v>567</v>
      </c>
      <c r="AV54">
        <v>9049324.666666666</v>
      </c>
      <c r="AW54">
        <v>0.91443287812195495</v>
      </c>
      <c r="AY54">
        <v>0.80731707317073176</v>
      </c>
      <c r="AZ54" t="s">
        <v>26</v>
      </c>
      <c r="BC54">
        <v>10250000</v>
      </c>
      <c r="BD54">
        <v>8275000</v>
      </c>
      <c r="BE54">
        <v>1975000</v>
      </c>
      <c r="BQ54">
        <v>9111636</v>
      </c>
      <c r="BR54">
        <v>4</v>
      </c>
    </row>
    <row r="55" spans="2:70" x14ac:dyDescent="0.2">
      <c r="B55" s="47"/>
      <c r="C55" s="20">
        <v>2018</v>
      </c>
      <c r="D55" s="2" t="str">
        <f>+'[1]PAT-774.176'!$F$4</f>
        <v>PAT-774.176</v>
      </c>
      <c r="E55" s="22" t="str">
        <f>+'[1]PAT-774.176'!$F$5</f>
        <v>HCMF-Replace Track Slab and Rehab of Parking Lots &amp; Roads</v>
      </c>
      <c r="F55" s="23">
        <f>+'[1]PAT-774.176'!$F$6</f>
        <v>43441</v>
      </c>
      <c r="G55" s="24" t="str">
        <f>+'[1]PAT-774.176'!$G$7</f>
        <v>Public</v>
      </c>
      <c r="H55" s="25">
        <f>+'[1]PAT-774.176'!$F$7</f>
        <v>5000000</v>
      </c>
      <c r="I55" s="25">
        <f>+'[1]PAT-774.176'!$F$8</f>
        <v>4380000</v>
      </c>
      <c r="J55" s="25"/>
      <c r="K55" s="26">
        <f>+'[1]PAT-774.176'!$G$9</f>
        <v>-0.124</v>
      </c>
      <c r="L55" s="3" t="str">
        <f>+'[1]PAT-774.176'!$F$11</f>
        <v>GOOD</v>
      </c>
      <c r="M55" s="2">
        <f>+'[1]PAT-774.176'!$H$12</f>
        <v>4</v>
      </c>
      <c r="N55" s="27" t="s">
        <v>27</v>
      </c>
      <c r="O55" s="2">
        <v>4</v>
      </c>
      <c r="P55" s="27" t="s">
        <v>47</v>
      </c>
      <c r="Q55" s="27"/>
      <c r="R55" s="2"/>
      <c r="S55" s="22"/>
      <c r="T55" s="2" t="str">
        <f>+'[1]PAT-774.176'!$J$4</f>
        <v>Nathan Demaisip</v>
      </c>
      <c r="U55" s="2"/>
      <c r="V55" s="25">
        <f>+'[1]PAT-774.176'!$F$12</f>
        <v>5853509.5</v>
      </c>
      <c r="W55" s="28">
        <f t="shared" si="12"/>
        <v>0.74826905124182341</v>
      </c>
      <c r="X55" s="2"/>
      <c r="Y55" s="29">
        <f t="shared" si="13"/>
        <v>0.876</v>
      </c>
      <c r="Z55" s="3" t="str">
        <f t="shared" si="14"/>
        <v>FAIL</v>
      </c>
      <c r="AA55" s="3"/>
      <c r="AB55" s="2"/>
      <c r="AC55" s="30">
        <v>2018</v>
      </c>
      <c r="AD55" s="30" t="s">
        <v>115</v>
      </c>
      <c r="AE55" s="30" t="s">
        <v>116</v>
      </c>
      <c r="AF55">
        <v>43441</v>
      </c>
      <c r="AG55" s="31" t="s">
        <v>17</v>
      </c>
      <c r="AH55" s="31">
        <v>5000000</v>
      </c>
      <c r="AI55" s="32">
        <v>4380000</v>
      </c>
      <c r="AJ55" s="33"/>
      <c r="AK55" s="31">
        <v>-0.124</v>
      </c>
      <c r="AL55" s="31" t="s">
        <v>18</v>
      </c>
      <c r="AM55" s="32">
        <v>4</v>
      </c>
      <c r="AN55" s="33" t="s">
        <v>27</v>
      </c>
      <c r="AO55">
        <v>4</v>
      </c>
      <c r="AP55" t="s">
        <v>47</v>
      </c>
      <c r="AR55" s="34"/>
      <c r="AT55" t="s">
        <v>563</v>
      </c>
      <c r="AV55">
        <v>5853509.5</v>
      </c>
      <c r="AW55">
        <v>0.74826905124182341</v>
      </c>
      <c r="AY55">
        <v>0.876</v>
      </c>
      <c r="AZ55" t="s">
        <v>18</v>
      </c>
      <c r="BC55">
        <v>5000000</v>
      </c>
      <c r="BD55">
        <v>4380000</v>
      </c>
      <c r="BE55">
        <v>620000</v>
      </c>
      <c r="BQ55">
        <v>5145491</v>
      </c>
      <c r="BR55">
        <v>2</v>
      </c>
    </row>
    <row r="56" spans="2:70" x14ac:dyDescent="0.2">
      <c r="B56" s="47"/>
      <c r="C56" s="20">
        <v>2018</v>
      </c>
      <c r="D56" s="2" t="str">
        <f>+'[1]PAT-214.013'!$F$4</f>
        <v>PAT-214.013</v>
      </c>
      <c r="E56" s="22" t="str">
        <f>+'[1]PAT-214.013'!$F$5</f>
        <v>JSQ - Public Restroom Rehabilitation</v>
      </c>
      <c r="F56" s="23">
        <f>+'[1]PAT-214.013'!$F$6</f>
        <v>43440</v>
      </c>
      <c r="G56" s="24" t="str">
        <f>+'[1]PAT-214.013'!$G$7</f>
        <v>SBE</v>
      </c>
      <c r="H56" s="25">
        <f>+'[1]PAT-214.013'!$F$7</f>
        <v>1500000</v>
      </c>
      <c r="I56" s="25">
        <f>+'[1]PAT-214.013'!$F$8</f>
        <v>2546000</v>
      </c>
      <c r="J56" s="25"/>
      <c r="K56" s="26">
        <f>+'[1]PAT-214.013'!$G$9</f>
        <v>0.69733333333333336</v>
      </c>
      <c r="L56" s="3" t="str">
        <f>+'[1]PAT-214.013'!$F$11</f>
        <v>FAIL</v>
      </c>
      <c r="M56" s="2">
        <f>+'[1]PAT-214.013'!$H$12</f>
        <v>3</v>
      </c>
      <c r="N56" s="27" t="s">
        <v>27</v>
      </c>
      <c r="O56" s="2">
        <v>4</v>
      </c>
      <c r="P56" s="27" t="s">
        <v>47</v>
      </c>
      <c r="Q56" s="27"/>
      <c r="R56" s="2"/>
      <c r="S56" s="22"/>
      <c r="T56" s="2" t="str">
        <f>+'[1]PAT-214.013'!$J$4</f>
        <v>Nathan Demaisip</v>
      </c>
      <c r="U56" s="2"/>
      <c r="V56" s="25">
        <f>+'[1]PAT-214.013'!$F$12</f>
        <v>4262816.666666667</v>
      </c>
      <c r="W56" s="28">
        <f t="shared" si="12"/>
        <v>0.59725768173625415</v>
      </c>
      <c r="X56" s="2"/>
      <c r="Y56" s="29">
        <f t="shared" si="13"/>
        <v>1.6973333333333334</v>
      </c>
      <c r="Z56" s="3" t="str">
        <f t="shared" si="14"/>
        <v>FAIL</v>
      </c>
      <c r="AA56" s="3"/>
      <c r="AB56" s="2"/>
      <c r="AC56" s="30">
        <v>2018</v>
      </c>
      <c r="AD56" s="30" t="s">
        <v>117</v>
      </c>
      <c r="AE56" s="30" t="s">
        <v>118</v>
      </c>
      <c r="AF56">
        <v>43440</v>
      </c>
      <c r="AG56" s="31" t="s">
        <v>25</v>
      </c>
      <c r="AH56" s="31">
        <v>1500000</v>
      </c>
      <c r="AI56" s="32">
        <v>2546000</v>
      </c>
      <c r="AJ56" s="33"/>
      <c r="AK56" s="31">
        <v>0.69733333333333336</v>
      </c>
      <c r="AL56" s="31" t="s">
        <v>26</v>
      </c>
      <c r="AM56" s="32">
        <v>3</v>
      </c>
      <c r="AN56" s="33" t="s">
        <v>27</v>
      </c>
      <c r="AO56">
        <v>4</v>
      </c>
      <c r="AP56" t="s">
        <v>47</v>
      </c>
      <c r="AR56" s="34"/>
      <c r="AT56" t="s">
        <v>563</v>
      </c>
      <c r="AV56">
        <v>4262816.666666667</v>
      </c>
      <c r="AW56">
        <v>0.59725768173625415</v>
      </c>
      <c r="AY56">
        <v>1.6973333333333334</v>
      </c>
      <c r="AZ56" t="s">
        <v>26</v>
      </c>
      <c r="BC56">
        <v>1500000</v>
      </c>
      <c r="BD56">
        <v>2546000</v>
      </c>
      <c r="BE56">
        <v>-1046000</v>
      </c>
      <c r="BQ56">
        <v>4300000</v>
      </c>
      <c r="BR56">
        <v>1</v>
      </c>
    </row>
    <row r="57" spans="2:70" x14ac:dyDescent="0.2">
      <c r="B57" s="47"/>
      <c r="C57" s="20">
        <v>2018</v>
      </c>
      <c r="D57" s="2" t="str">
        <f>+'[1]EWR-154.386'!$F$4</f>
        <v>EWR-154.386</v>
      </c>
      <c r="E57" s="22" t="str">
        <f>+'[1]EWR-154.386'!$F$5</f>
        <v>Term A Redev - Airside Utilities and Paving South phase 2</v>
      </c>
      <c r="F57" s="23">
        <f>+'[1]EWR-154.386'!$F$6</f>
        <v>43438</v>
      </c>
      <c r="G57" s="24" t="str">
        <f>+'[1]EWR-154.386'!$G$7</f>
        <v>Public</v>
      </c>
      <c r="H57" s="25">
        <f>+'[1]EWR-154.386'!$F$7</f>
        <v>122920000</v>
      </c>
      <c r="I57" s="25">
        <f>+'[1]EWR-154.386'!$F$8</f>
        <v>119769038</v>
      </c>
      <c r="J57" s="25"/>
      <c r="K57" s="26">
        <f>+'[1]EWR-154.386'!$G$9</f>
        <v>-2.5634249918646275E-2</v>
      </c>
      <c r="L57" s="3" t="str">
        <f>+'[1]EWR-154.386'!$F$11</f>
        <v>GOOD</v>
      </c>
      <c r="M57" s="2">
        <f>+'[1]EWR-154.386'!$H$12</f>
        <v>2</v>
      </c>
      <c r="N57" s="27" t="s">
        <v>27</v>
      </c>
      <c r="O57" s="2">
        <v>4</v>
      </c>
      <c r="P57" s="27" t="s">
        <v>20</v>
      </c>
      <c r="Q57" s="27"/>
      <c r="R57" s="2"/>
      <c r="S57" s="22"/>
      <c r="T57" s="2" t="str">
        <f>+'[1]EWR-154.386'!$J$4</f>
        <v>Joe Lucin</v>
      </c>
      <c r="U57" s="2"/>
      <c r="V57" s="25">
        <f>+'[1]EWR-154.386'!$F$12</f>
        <v>122138179</v>
      </c>
      <c r="W57" s="28">
        <f t="shared" si="12"/>
        <v>0.98060278105177912</v>
      </c>
      <c r="X57" s="2"/>
      <c r="Y57" s="29">
        <f t="shared" si="13"/>
        <v>0.97436575008135373</v>
      </c>
      <c r="Z57" s="3" t="str">
        <f t="shared" si="14"/>
        <v>FAIL</v>
      </c>
      <c r="AA57" s="3"/>
      <c r="AB57" s="2"/>
      <c r="AC57" s="30">
        <v>2018</v>
      </c>
      <c r="AD57" s="30" t="s">
        <v>119</v>
      </c>
      <c r="AE57" s="30" t="s">
        <v>120</v>
      </c>
      <c r="AF57">
        <v>43438</v>
      </c>
      <c r="AG57" s="31" t="s">
        <v>17</v>
      </c>
      <c r="AH57" s="31">
        <v>122920000</v>
      </c>
      <c r="AI57" s="32">
        <v>119769038</v>
      </c>
      <c r="AJ57" s="33"/>
      <c r="AK57" s="31">
        <v>-2.5634249918646275E-2</v>
      </c>
      <c r="AL57" s="31" t="s">
        <v>18</v>
      </c>
      <c r="AM57" s="32">
        <v>2</v>
      </c>
      <c r="AN57" s="33" t="s">
        <v>27</v>
      </c>
      <c r="AO57">
        <v>4</v>
      </c>
      <c r="AP57" t="s">
        <v>20</v>
      </c>
      <c r="AR57" s="34"/>
      <c r="AT57" t="s">
        <v>567</v>
      </c>
      <c r="AV57">
        <v>122138179</v>
      </c>
      <c r="AW57">
        <v>0.98060278105177912</v>
      </c>
      <c r="AY57">
        <v>0.97436575008135373</v>
      </c>
      <c r="AZ57" t="s">
        <v>18</v>
      </c>
      <c r="BC57">
        <v>122920000</v>
      </c>
      <c r="BD57">
        <v>119769038</v>
      </c>
      <c r="BE57">
        <v>3150962</v>
      </c>
      <c r="BQ57">
        <v>124507320</v>
      </c>
      <c r="BR57">
        <v>2</v>
      </c>
    </row>
    <row r="58" spans="2:70" x14ac:dyDescent="0.2">
      <c r="B58" s="47"/>
      <c r="C58" s="20">
        <v>2018</v>
      </c>
      <c r="D58" s="2" t="str">
        <f>+'[1]LGA-124.269'!$F$4</f>
        <v>LGA-124.269</v>
      </c>
      <c r="E58" s="22" t="str">
        <f>+'[1]LGA-124.269'!$F$5</f>
        <v>Hangar 7S Drainage Rehabilitation</v>
      </c>
      <c r="F58" s="23">
        <f>+'[1]LGA-124.269'!$F$6</f>
        <v>43438</v>
      </c>
      <c r="G58" s="24" t="str">
        <f>+'[1]LGA-124.269'!$G$7</f>
        <v>SBE</v>
      </c>
      <c r="H58" s="25">
        <f>+'[1]LGA-124.269'!$F$7</f>
        <v>448000</v>
      </c>
      <c r="I58" s="25">
        <f>+'[1]LGA-124.269'!$F$8</f>
        <v>432222</v>
      </c>
      <c r="J58" s="25"/>
      <c r="K58" s="26">
        <f>+'[1]LGA-124.269'!$G$9</f>
        <v>-3.521875E-2</v>
      </c>
      <c r="L58" s="3" t="str">
        <f>+'[1]LGA-124.269'!$F$11</f>
        <v>GOOD</v>
      </c>
      <c r="M58" s="2">
        <f>+'[1]LGA-124.269'!$H$12</f>
        <v>6</v>
      </c>
      <c r="N58" s="27" t="s">
        <v>19</v>
      </c>
      <c r="O58" s="2">
        <v>4</v>
      </c>
      <c r="P58" s="27" t="s">
        <v>20</v>
      </c>
      <c r="Q58" s="27"/>
      <c r="R58" s="2"/>
      <c r="S58" s="22"/>
      <c r="T58" s="2" t="str">
        <f>+'[1]LGA-124.269'!$J$4</f>
        <v>Joe Lucin</v>
      </c>
      <c r="U58" s="2"/>
      <c r="V58" s="25">
        <f>+'[1]LGA-124.269'!$F$12</f>
        <v>792267</v>
      </c>
      <c r="W58" s="28">
        <f t="shared" si="12"/>
        <v>0.54555093169348212</v>
      </c>
      <c r="X58" s="2"/>
      <c r="Y58" s="29">
        <f t="shared" si="13"/>
        <v>0.96478125000000003</v>
      </c>
      <c r="Z58" s="3" t="str">
        <f t="shared" si="14"/>
        <v>FAIL</v>
      </c>
      <c r="AA58" s="3"/>
      <c r="AB58" s="2"/>
      <c r="AC58" s="30">
        <v>2018</v>
      </c>
      <c r="AD58" s="30" t="s">
        <v>121</v>
      </c>
      <c r="AE58" s="30" t="s">
        <v>122</v>
      </c>
      <c r="AF58">
        <v>43438</v>
      </c>
      <c r="AG58" s="31" t="s">
        <v>25</v>
      </c>
      <c r="AH58" s="31">
        <v>448000</v>
      </c>
      <c r="AI58" s="32">
        <v>432222</v>
      </c>
      <c r="AJ58" s="33"/>
      <c r="AK58" s="31">
        <v>-3.521875E-2</v>
      </c>
      <c r="AL58" s="31" t="s">
        <v>18</v>
      </c>
      <c r="AM58" s="32">
        <v>6</v>
      </c>
      <c r="AN58" s="33" t="s">
        <v>19</v>
      </c>
      <c r="AO58">
        <v>4</v>
      </c>
      <c r="AP58" t="s">
        <v>20</v>
      </c>
      <c r="AR58" s="34"/>
      <c r="AT58" t="s">
        <v>567</v>
      </c>
      <c r="AV58">
        <v>792267</v>
      </c>
      <c r="AW58">
        <v>0.54555093169348212</v>
      </c>
      <c r="AY58">
        <v>0.96478125000000003</v>
      </c>
      <c r="AZ58" t="s">
        <v>18</v>
      </c>
      <c r="BC58">
        <v>448000</v>
      </c>
      <c r="BD58">
        <v>432222</v>
      </c>
      <c r="BE58">
        <v>15778</v>
      </c>
      <c r="BQ58">
        <v>512625</v>
      </c>
      <c r="BR58">
        <v>2</v>
      </c>
    </row>
    <row r="59" spans="2:70" x14ac:dyDescent="0.2">
      <c r="B59" s="47"/>
      <c r="C59" s="20">
        <v>2018</v>
      </c>
      <c r="D59" s="2" t="str">
        <f>+'[1]LGA-124.268'!$F$4</f>
        <v>LGA-124.268</v>
      </c>
      <c r="E59" s="22" t="str">
        <f>+'[1]LGA-124.268'!$F$5</f>
        <v>Patrol Road Drainage Rehabilitation</v>
      </c>
      <c r="F59" s="23">
        <f>+'[1]LGA-124.268'!$F$6</f>
        <v>43433</v>
      </c>
      <c r="G59" s="24" t="str">
        <f>+'[1]LGA-124.268'!$G$7</f>
        <v>SBE</v>
      </c>
      <c r="H59" s="25">
        <f>+'[1]LGA-124.268'!$F$7</f>
        <v>287000</v>
      </c>
      <c r="I59" s="25">
        <f>+'[1]LGA-124.268'!$F$8</f>
        <v>369034</v>
      </c>
      <c r="J59" s="25"/>
      <c r="K59" s="26">
        <f>+'[1]LGA-124.268'!$G$9</f>
        <v>0.28583275261324043</v>
      </c>
      <c r="L59" s="3" t="str">
        <f>+'[1]LGA-124.268'!$F$11</f>
        <v>FAIL</v>
      </c>
      <c r="M59" s="2">
        <f>+'[1]LGA-124.268'!$H$12</f>
        <v>5</v>
      </c>
      <c r="N59" s="27" t="s">
        <v>19</v>
      </c>
      <c r="O59" s="2">
        <v>4</v>
      </c>
      <c r="P59" s="27" t="s">
        <v>20</v>
      </c>
      <c r="Q59" s="27"/>
      <c r="R59" s="2"/>
      <c r="S59" s="22"/>
      <c r="T59" s="2" t="str">
        <f>+'[1]LGA-124.268'!$J$4</f>
        <v>Joe Lucin</v>
      </c>
      <c r="U59" s="2"/>
      <c r="V59" s="25">
        <f>+'[1]LGA-124.268'!$F$12</f>
        <v>503308</v>
      </c>
      <c r="W59" s="28">
        <f t="shared" si="12"/>
        <v>0.73321703608923361</v>
      </c>
      <c r="X59" s="2"/>
      <c r="Y59" s="29">
        <f t="shared" si="13"/>
        <v>1.2858327526132405</v>
      </c>
      <c r="Z59" s="3" t="str">
        <f t="shared" si="14"/>
        <v>FAIL</v>
      </c>
      <c r="AA59" s="3"/>
      <c r="AB59" s="2"/>
      <c r="AC59" s="30">
        <v>2018</v>
      </c>
      <c r="AD59" s="30" t="s">
        <v>123</v>
      </c>
      <c r="AE59" s="30" t="s">
        <v>124</v>
      </c>
      <c r="AF59">
        <v>43433</v>
      </c>
      <c r="AG59" s="31" t="s">
        <v>25</v>
      </c>
      <c r="AH59" s="31">
        <v>287000</v>
      </c>
      <c r="AI59" s="32">
        <v>369034</v>
      </c>
      <c r="AJ59" s="33"/>
      <c r="AK59" s="31">
        <v>0.28583275261324043</v>
      </c>
      <c r="AL59" s="31" t="s">
        <v>26</v>
      </c>
      <c r="AM59" s="32">
        <v>5</v>
      </c>
      <c r="AN59" s="33" t="s">
        <v>19</v>
      </c>
      <c r="AO59">
        <v>4</v>
      </c>
      <c r="AP59" t="s">
        <v>20</v>
      </c>
      <c r="AR59" s="34"/>
      <c r="AT59" t="s">
        <v>567</v>
      </c>
      <c r="AV59">
        <v>503308</v>
      </c>
      <c r="AW59">
        <v>0.73321703608923361</v>
      </c>
      <c r="AY59">
        <v>1.2858327526132405</v>
      </c>
      <c r="AZ59" t="s">
        <v>26</v>
      </c>
      <c r="BC59">
        <v>287000</v>
      </c>
      <c r="BD59">
        <v>369034</v>
      </c>
      <c r="BE59">
        <v>-82034</v>
      </c>
      <c r="BQ59">
        <v>398950</v>
      </c>
      <c r="BR59">
        <v>1</v>
      </c>
    </row>
    <row r="60" spans="2:70" x14ac:dyDescent="0.2">
      <c r="B60" s="47"/>
      <c r="C60" s="20">
        <v>2018</v>
      </c>
      <c r="D60" s="2" t="str">
        <f>+'[1]EWR-154.299'!$F$4</f>
        <v>EWR-154.299</v>
      </c>
      <c r="E60" s="22" t="str">
        <f>+'[1]EWR-154.299'!$F$5</f>
        <v>Repl CHIRP North Electric Substation and Chiller Upgrades</v>
      </c>
      <c r="F60" s="23">
        <f>+'[1]EWR-154.299'!$F$6</f>
        <v>43419</v>
      </c>
      <c r="G60" s="24" t="str">
        <f>+'[1]EWR-154.299'!$G$7</f>
        <v>Public</v>
      </c>
      <c r="H60" s="25">
        <f>+'[1]EWR-154.299'!$F$7</f>
        <v>12570000</v>
      </c>
      <c r="I60" s="25">
        <f>+'[1]EWR-154.299'!$F$8</f>
        <v>9714000</v>
      </c>
      <c r="J60" s="25"/>
      <c r="K60" s="26">
        <f>+'[1]EWR-154.299'!$G$9</f>
        <v>-0.22720763723150358</v>
      </c>
      <c r="L60" s="3" t="str">
        <f>+'[1]EWR-154.299'!$F$11</f>
        <v>FAIL</v>
      </c>
      <c r="M60" s="2">
        <f>+'[1]EWR-154.299'!$H$12</f>
        <v>4</v>
      </c>
      <c r="N60" s="27" t="s">
        <v>27</v>
      </c>
      <c r="O60" s="2">
        <v>4</v>
      </c>
      <c r="P60" s="27" t="s">
        <v>20</v>
      </c>
      <c r="Q60" s="27"/>
      <c r="R60" s="2"/>
      <c r="S60" s="22"/>
      <c r="T60" s="2" t="str">
        <f>+'[1]EWR-154.299'!$J$4</f>
        <v>Joe Lucin</v>
      </c>
      <c r="U60" s="2"/>
      <c r="V60" s="25">
        <f>+'[1]EWR-154.299'!$F$12</f>
        <v>10579250</v>
      </c>
      <c r="W60" s="28">
        <f t="shared" si="12"/>
        <v>0.91821253869603237</v>
      </c>
      <c r="X60" s="2"/>
      <c r="Y60" s="29">
        <f t="shared" si="13"/>
        <v>0.77279236276849639</v>
      </c>
      <c r="Z60" s="3" t="str">
        <f t="shared" si="14"/>
        <v>FAIL</v>
      </c>
      <c r="AA60" s="3"/>
      <c r="AB60" s="2"/>
      <c r="AC60" s="30">
        <v>2018</v>
      </c>
      <c r="AD60" s="30" t="s">
        <v>125</v>
      </c>
      <c r="AE60" s="30" t="s">
        <v>126</v>
      </c>
      <c r="AF60">
        <v>43419</v>
      </c>
      <c r="AG60" s="31" t="s">
        <v>17</v>
      </c>
      <c r="AH60" s="31">
        <v>12570000</v>
      </c>
      <c r="AI60" s="32">
        <v>9714000</v>
      </c>
      <c r="AJ60" s="33"/>
      <c r="AK60" s="31">
        <v>-0.22720763723150358</v>
      </c>
      <c r="AL60" s="31" t="s">
        <v>26</v>
      </c>
      <c r="AM60" s="32">
        <v>4</v>
      </c>
      <c r="AN60" s="33" t="s">
        <v>27</v>
      </c>
      <c r="AO60">
        <v>4</v>
      </c>
      <c r="AP60" t="s">
        <v>20</v>
      </c>
      <c r="AR60" s="34"/>
      <c r="AT60" t="s">
        <v>567</v>
      </c>
      <c r="AV60">
        <v>10579250</v>
      </c>
      <c r="AW60">
        <v>0.91821253869603237</v>
      </c>
      <c r="AY60">
        <v>0.77279236276849639</v>
      </c>
      <c r="AZ60" t="s">
        <v>26</v>
      </c>
      <c r="BC60">
        <v>12570000</v>
      </c>
      <c r="BD60">
        <v>9714000</v>
      </c>
      <c r="BE60">
        <v>2856000</v>
      </c>
      <c r="BQ60">
        <v>9820000</v>
      </c>
      <c r="BR60">
        <v>5</v>
      </c>
    </row>
    <row r="61" spans="2:70" x14ac:dyDescent="0.2">
      <c r="B61" s="47"/>
      <c r="C61" s="20">
        <v>2018</v>
      </c>
      <c r="D61" s="2" t="str">
        <f>+'[1]JFK-164.020'!$F$4</f>
        <v>JFK-164.020</v>
      </c>
      <c r="E61" s="22" t="str">
        <f>+'[1]JFK-164.020'!$F$5</f>
        <v>Reconstruct Runway 13L-31R and Associated Taxiways</v>
      </c>
      <c r="F61" s="23">
        <f>+'[1]JFK-164.020'!$F$6</f>
        <v>43413</v>
      </c>
      <c r="G61" s="24" t="str">
        <f>+'[1]JFK-164.020'!$G$7</f>
        <v>Public</v>
      </c>
      <c r="H61" s="25">
        <f>+'[1]JFK-164.020'!$F$7</f>
        <v>186355200</v>
      </c>
      <c r="I61" s="25">
        <f>+'[1]JFK-164.020'!$F$8</f>
        <v>152100000</v>
      </c>
      <c r="J61" s="25"/>
      <c r="K61" s="26">
        <f>+'[1]JFK-164.020'!$G$9</f>
        <v>-0.18381671131259014</v>
      </c>
      <c r="L61" s="3" t="str">
        <f>+'[1]JFK-164.020'!$F$11</f>
        <v>FAIL</v>
      </c>
      <c r="M61" s="2">
        <f>+'[1]JFK-164.020'!$H$12</f>
        <v>3</v>
      </c>
      <c r="N61" s="27" t="s">
        <v>19</v>
      </c>
      <c r="O61" s="2">
        <v>4</v>
      </c>
      <c r="P61" s="27" t="s">
        <v>20</v>
      </c>
      <c r="Q61" s="27"/>
      <c r="R61" s="2"/>
      <c r="S61" s="22"/>
      <c r="T61" s="2" t="str">
        <f>+'[1]JFK-164.020'!$J$4</f>
        <v>Wen Chang</v>
      </c>
      <c r="U61" s="2"/>
      <c r="V61" s="25">
        <f>+'[1]JFK-164.020'!$F$12</f>
        <v>157872084</v>
      </c>
      <c r="W61" s="28">
        <f t="shared" si="12"/>
        <v>0.96343822255491351</v>
      </c>
      <c r="X61" s="2"/>
      <c r="Y61" s="29">
        <f t="shared" si="13"/>
        <v>0.81618328868740986</v>
      </c>
      <c r="Z61" s="3" t="str">
        <f t="shared" si="14"/>
        <v>FAIL</v>
      </c>
      <c r="AA61" s="3"/>
      <c r="AB61" s="2"/>
      <c r="AC61" s="30">
        <v>2018</v>
      </c>
      <c r="AD61" s="30" t="s">
        <v>127</v>
      </c>
      <c r="AE61" s="30" t="s">
        <v>128</v>
      </c>
      <c r="AF61">
        <v>43413</v>
      </c>
      <c r="AG61" s="31" t="s">
        <v>17</v>
      </c>
      <c r="AH61" s="31">
        <v>186355200</v>
      </c>
      <c r="AI61" s="32">
        <v>152100000</v>
      </c>
      <c r="AJ61" s="33"/>
      <c r="AK61" s="31">
        <v>-0.18381671131259014</v>
      </c>
      <c r="AL61" s="31" t="s">
        <v>26</v>
      </c>
      <c r="AM61" s="32">
        <v>3</v>
      </c>
      <c r="AN61" s="33" t="s">
        <v>19</v>
      </c>
      <c r="AO61">
        <v>4</v>
      </c>
      <c r="AP61" t="s">
        <v>20</v>
      </c>
      <c r="AR61" s="34"/>
      <c r="AT61" t="s">
        <v>564</v>
      </c>
      <c r="AV61">
        <v>157872084</v>
      </c>
      <c r="AW61">
        <v>0.96343822255491351</v>
      </c>
      <c r="AY61">
        <v>0.81618328868740986</v>
      </c>
      <c r="AZ61" t="s">
        <v>26</v>
      </c>
      <c r="BC61">
        <v>186355200</v>
      </c>
      <c r="BD61">
        <v>152100000</v>
      </c>
      <c r="BE61">
        <v>34255200</v>
      </c>
      <c r="BQ61">
        <v>155330252</v>
      </c>
      <c r="BR61">
        <v>4</v>
      </c>
    </row>
    <row r="62" spans="2:70" x14ac:dyDescent="0.2">
      <c r="B62" s="47"/>
      <c r="C62" s="20">
        <v>2018</v>
      </c>
      <c r="D62" s="2" t="str">
        <f>+'[1]LGA-924.120'!$F$4</f>
        <v>LGA-924.120</v>
      </c>
      <c r="E62" s="22" t="str">
        <f>+'[1]LGA-924.120'!$F$5</f>
        <v>Runway Instrument Landing &amp; Approach Lighting Pier Repairs</v>
      </c>
      <c r="F62" s="23">
        <f>+'[1]LGA-924.120'!$F$6</f>
        <v>43412</v>
      </c>
      <c r="G62" s="24" t="str">
        <f>+'[1]LGA-924.120'!$G$7</f>
        <v>Public</v>
      </c>
      <c r="H62" s="25">
        <f>+'[1]LGA-924.120'!$F$7</f>
        <v>784000</v>
      </c>
      <c r="I62" s="25">
        <f>+'[1]LGA-924.120'!$F$8</f>
        <v>968530</v>
      </c>
      <c r="J62" s="25"/>
      <c r="K62" s="26">
        <f>+'[1]LGA-924.120'!$G$9</f>
        <v>0.23536989795918367</v>
      </c>
      <c r="L62" s="3" t="str">
        <f>+'[1]LGA-924.120'!$F$11</f>
        <v>FAIL</v>
      </c>
      <c r="M62" s="2">
        <f>+'[1]LGA-924.120'!$H$12</f>
        <v>3</v>
      </c>
      <c r="N62" s="27" t="s">
        <v>19</v>
      </c>
      <c r="O62" s="2">
        <v>4</v>
      </c>
      <c r="P62" s="27" t="s">
        <v>20</v>
      </c>
      <c r="Q62" s="27"/>
      <c r="R62" s="2"/>
      <c r="S62" s="22"/>
      <c r="T62" s="2" t="str">
        <f>+'[1]LGA-924.120'!$J$4</f>
        <v>Joe Lucin</v>
      </c>
      <c r="U62" s="2"/>
      <c r="V62" s="25">
        <f>+'[1]LGA-924.120'!$F$12</f>
        <v>1009710</v>
      </c>
      <c r="W62" s="28">
        <f t="shared" si="12"/>
        <v>0.9592160125184459</v>
      </c>
      <c r="X62" s="2"/>
      <c r="Y62" s="29">
        <f t="shared" si="13"/>
        <v>1.2353698979591836</v>
      </c>
      <c r="Z62" s="3" t="str">
        <f t="shared" si="14"/>
        <v>FAIL</v>
      </c>
      <c r="AA62" s="3"/>
      <c r="AB62" s="2"/>
      <c r="AC62" s="30">
        <v>2018</v>
      </c>
      <c r="AD62" s="30" t="s">
        <v>129</v>
      </c>
      <c r="AE62" s="30" t="s">
        <v>130</v>
      </c>
      <c r="AF62">
        <v>43412</v>
      </c>
      <c r="AG62" s="31" t="s">
        <v>17</v>
      </c>
      <c r="AH62" s="31">
        <v>784000</v>
      </c>
      <c r="AI62" s="32">
        <v>968530</v>
      </c>
      <c r="AJ62" s="33"/>
      <c r="AK62" s="31">
        <v>0.23536989795918367</v>
      </c>
      <c r="AL62" s="31" t="s">
        <v>26</v>
      </c>
      <c r="AM62" s="32">
        <v>3</v>
      </c>
      <c r="AN62" s="33" t="s">
        <v>19</v>
      </c>
      <c r="AO62">
        <v>4</v>
      </c>
      <c r="AP62" t="s">
        <v>20</v>
      </c>
      <c r="AR62" s="34"/>
      <c r="AT62" t="s">
        <v>567</v>
      </c>
      <c r="AV62">
        <v>1009710</v>
      </c>
      <c r="AW62">
        <v>0.9592160125184459</v>
      </c>
      <c r="AY62">
        <v>1.2353698979591836</v>
      </c>
      <c r="AZ62" t="s">
        <v>26</v>
      </c>
      <c r="BC62">
        <v>784000</v>
      </c>
      <c r="BD62">
        <v>968530</v>
      </c>
      <c r="BE62">
        <v>-184530</v>
      </c>
      <c r="BQ62">
        <v>970600</v>
      </c>
      <c r="BR62">
        <v>1</v>
      </c>
    </row>
    <row r="63" spans="2:70" x14ac:dyDescent="0.2">
      <c r="B63" s="47"/>
      <c r="C63" s="20">
        <v>2018</v>
      </c>
      <c r="D63" s="2" t="str">
        <f>+'[1]PAT-024.200'!$F$4</f>
        <v>PAT-024.200</v>
      </c>
      <c r="E63" s="22" t="str">
        <f>+'[1]PAT-024.200'!$F$5</f>
        <v>Upgrade of Fire Supression System</v>
      </c>
      <c r="F63" s="23">
        <f>+'[1]PAT-024.200'!$F$6</f>
        <v>43412</v>
      </c>
      <c r="G63" s="24" t="str">
        <f>+'[1]PAT-024.200'!$G$7</f>
        <v>Public</v>
      </c>
      <c r="H63" s="25">
        <f>+'[1]PAT-024.200'!$F$7</f>
        <v>9720000</v>
      </c>
      <c r="I63" s="25">
        <f>+'[1]PAT-024.200'!$F$8</f>
        <v>7666000</v>
      </c>
      <c r="J63" s="25"/>
      <c r="K63" s="26">
        <f>+'[1]PAT-024.200'!$G$9</f>
        <v>-0.21131687242798353</v>
      </c>
      <c r="L63" s="3" t="str">
        <f>+'[1]PAT-024.200'!$F$11</f>
        <v>FAIL</v>
      </c>
      <c r="M63" s="2">
        <f>+'[1]PAT-024.200'!$H$12</f>
        <v>4</v>
      </c>
      <c r="N63" s="27" t="s">
        <v>35</v>
      </c>
      <c r="O63" s="2">
        <v>4</v>
      </c>
      <c r="P63" s="27" t="s">
        <v>47</v>
      </c>
      <c r="Q63" s="27"/>
      <c r="R63" s="2"/>
      <c r="S63" s="22"/>
      <c r="T63" s="2" t="str">
        <f>+'[1]PAT-024.200'!$J$4</f>
        <v>Nathan Demaisip</v>
      </c>
      <c r="U63" s="2"/>
      <c r="V63" s="25">
        <f>+'[1]PAT-024.200'!$F$12</f>
        <v>8557038.75</v>
      </c>
      <c r="W63" s="28">
        <f t="shared" si="12"/>
        <v>0.89587066553835581</v>
      </c>
      <c r="X63" s="2"/>
      <c r="Y63" s="29">
        <f t="shared" si="13"/>
        <v>0.78868312757201642</v>
      </c>
      <c r="Z63" s="3" t="str">
        <f t="shared" si="14"/>
        <v>FAIL</v>
      </c>
      <c r="AA63" s="3"/>
      <c r="AB63" s="2"/>
      <c r="AC63" s="30">
        <v>2018</v>
      </c>
      <c r="AD63" s="30" t="s">
        <v>131</v>
      </c>
      <c r="AE63" s="30" t="s">
        <v>132</v>
      </c>
      <c r="AF63">
        <v>43412</v>
      </c>
      <c r="AG63" s="31" t="s">
        <v>17</v>
      </c>
      <c r="AH63" s="31">
        <v>9720000</v>
      </c>
      <c r="AI63" s="32">
        <v>7666000</v>
      </c>
      <c r="AJ63" s="33"/>
      <c r="AK63" s="31">
        <v>-0.21131687242798353</v>
      </c>
      <c r="AL63" s="31" t="s">
        <v>26</v>
      </c>
      <c r="AM63" s="32">
        <v>4</v>
      </c>
      <c r="AN63" s="33" t="s">
        <v>35</v>
      </c>
      <c r="AO63">
        <v>4</v>
      </c>
      <c r="AP63" t="s">
        <v>47</v>
      </c>
      <c r="AR63" s="34"/>
      <c r="AT63" t="s">
        <v>563</v>
      </c>
      <c r="AV63">
        <v>8557038.75</v>
      </c>
      <c r="AW63">
        <v>0.89587066553835581</v>
      </c>
      <c r="AY63">
        <v>0.78868312757201642</v>
      </c>
      <c r="AZ63" t="s">
        <v>26</v>
      </c>
      <c r="BC63">
        <v>9720000</v>
      </c>
      <c r="BD63">
        <v>7666000</v>
      </c>
      <c r="BE63">
        <v>2054000</v>
      </c>
      <c r="BQ63">
        <v>8195000</v>
      </c>
      <c r="BR63">
        <v>5</v>
      </c>
    </row>
    <row r="64" spans="2:70" x14ac:dyDescent="0.2">
      <c r="B64" s="47"/>
      <c r="C64" s="20">
        <v>2018</v>
      </c>
      <c r="D64" s="2" t="str">
        <f>+'[1]AK-196 Void'!$F$4</f>
        <v>AK-196</v>
      </c>
      <c r="E64" s="22" t="str">
        <f>+'[1]AK-196 Void'!$F$5</f>
        <v>SI Bridges - Maintenance Pavement Repairs via Work Order</v>
      </c>
      <c r="F64" s="23">
        <f>+'[1]AK-196 Void'!$F$6</f>
        <v>43411</v>
      </c>
      <c r="G64" s="24"/>
      <c r="H64" s="25"/>
      <c r="I64" s="25"/>
      <c r="J64" s="25"/>
      <c r="K64" s="26"/>
      <c r="L64" s="3"/>
      <c r="M64" s="2"/>
      <c r="N64" s="27"/>
      <c r="O64" s="2"/>
      <c r="P64" s="27"/>
      <c r="Q64" s="27"/>
      <c r="R64" s="2"/>
      <c r="S64" s="22" t="s">
        <v>538</v>
      </c>
      <c r="T64" s="2"/>
      <c r="U64" s="2"/>
      <c r="V64" s="25"/>
      <c r="W64" s="28"/>
      <c r="X64" s="2"/>
      <c r="Y64" s="29"/>
      <c r="Z64" s="3"/>
      <c r="AA64" s="3"/>
      <c r="AB64" s="2"/>
      <c r="AC64" s="30">
        <v>2018</v>
      </c>
      <c r="AD64" s="30" t="s">
        <v>580</v>
      </c>
      <c r="AE64" s="30" t="s">
        <v>96</v>
      </c>
      <c r="AF64">
        <v>43411</v>
      </c>
      <c r="AH64" s="31"/>
      <c r="AI64" s="32"/>
      <c r="AJ64" s="33"/>
      <c r="AK64" s="31"/>
      <c r="AL64" s="31"/>
      <c r="AM64" s="32"/>
      <c r="AN64" s="33"/>
      <c r="AQ64" s="41"/>
      <c r="AR64" s="3"/>
      <c r="AS64" t="s">
        <v>538</v>
      </c>
      <c r="BQ64" t="s">
        <v>539</v>
      </c>
      <c r="BR64" t="s">
        <v>539</v>
      </c>
    </row>
    <row r="65" spans="2:70" x14ac:dyDescent="0.2">
      <c r="B65" s="47"/>
      <c r="C65" s="20">
        <v>2018</v>
      </c>
      <c r="D65" s="2" t="str">
        <f>+'[1]HT-224.125'!$F$4</f>
        <v>HT-224.125</v>
      </c>
      <c r="E65" s="22" t="str">
        <f>+'[1]HT-224.125'!$F$5</f>
        <v>NY Emergency Garage Bldg - Parapet Repairs and Roof Replacement</v>
      </c>
      <c r="F65" s="23">
        <f>+'[1]HT-224.125'!$F$6</f>
        <v>43410</v>
      </c>
      <c r="G65" s="24" t="str">
        <f>+'[1]HT-224.125'!$G$7</f>
        <v>SBE</v>
      </c>
      <c r="H65" s="25">
        <f>+'[1]HT-224.125'!$F$7</f>
        <v>2215000</v>
      </c>
      <c r="I65" s="25">
        <f>+'[1]HT-224.125'!$F$8</f>
        <v>1984098</v>
      </c>
      <c r="J65" s="25"/>
      <c r="K65" s="26">
        <f>+'[1]HT-224.125'!$G$9</f>
        <v>-0.10424469525959368</v>
      </c>
      <c r="L65" s="3" t="str">
        <f>+'[1]HT-224.125'!$F$11</f>
        <v>GOOD</v>
      </c>
      <c r="M65" s="2">
        <f>+'[1]HT-224.125'!$H$12</f>
        <v>4</v>
      </c>
      <c r="N65" s="27" t="s">
        <v>19</v>
      </c>
      <c r="O65" s="2">
        <v>4</v>
      </c>
      <c r="P65" s="27" t="s">
        <v>28</v>
      </c>
      <c r="Q65" s="27"/>
      <c r="R65" s="2"/>
      <c r="S65" s="22"/>
      <c r="T65" s="2" t="str">
        <f>+'[1]HT-224.125'!$J$4</f>
        <v>Aye Thann</v>
      </c>
      <c r="U65" s="2"/>
      <c r="V65" s="25">
        <f>+'[1]HT-224.125'!$F$12</f>
        <v>2858292.5</v>
      </c>
      <c r="W65" s="28">
        <f>+I65/V65</f>
        <v>0.69415498938614573</v>
      </c>
      <c r="X65" s="2"/>
      <c r="Y65" s="29">
        <f>+I65/H65</f>
        <v>0.89575530474040632</v>
      </c>
      <c r="Z65" s="3" t="str">
        <f>(IF(Y65&lt;$Y$3,"FAIL",IF(Y65&gt;$Y$4,"FAIL","GOOD")))</f>
        <v>FAIL</v>
      </c>
      <c r="AA65" s="3"/>
      <c r="AB65" s="2"/>
      <c r="AC65" s="30">
        <v>2018</v>
      </c>
      <c r="AD65" s="30" t="s">
        <v>133</v>
      </c>
      <c r="AE65" s="30" t="s">
        <v>134</v>
      </c>
      <c r="AF65">
        <v>43410</v>
      </c>
      <c r="AG65" s="31" t="s">
        <v>25</v>
      </c>
      <c r="AH65" s="31">
        <v>2215000</v>
      </c>
      <c r="AI65" s="32">
        <v>1984098</v>
      </c>
      <c r="AJ65" s="33"/>
      <c r="AK65" s="31">
        <v>-0.10424469525959368</v>
      </c>
      <c r="AL65" s="31" t="s">
        <v>18</v>
      </c>
      <c r="AM65" s="32">
        <v>4</v>
      </c>
      <c r="AN65" s="33" t="s">
        <v>19</v>
      </c>
      <c r="AO65">
        <v>4</v>
      </c>
      <c r="AP65" t="s">
        <v>28</v>
      </c>
      <c r="AR65" s="34"/>
      <c r="AT65" t="s">
        <v>581</v>
      </c>
      <c r="AV65">
        <v>2858292.5</v>
      </c>
      <c r="AW65">
        <v>0.69415498938614573</v>
      </c>
      <c r="AY65">
        <v>0.89575530474040632</v>
      </c>
      <c r="AZ65" t="s">
        <v>18</v>
      </c>
      <c r="BC65">
        <v>2215000</v>
      </c>
      <c r="BD65">
        <v>1984098</v>
      </c>
      <c r="BE65">
        <v>230902</v>
      </c>
      <c r="BQ65">
        <v>2311622</v>
      </c>
      <c r="BR65">
        <v>2</v>
      </c>
    </row>
    <row r="66" spans="2:70" x14ac:dyDescent="0.2">
      <c r="B66" s="47"/>
      <c r="C66" s="20">
        <v>2018</v>
      </c>
      <c r="D66" s="2" t="str">
        <f>+'[1]PAT-774.174'!$F$4</f>
        <v>PAT-774.174</v>
      </c>
      <c r="E66" s="22" t="str">
        <f>+'[1]PAT-774.174'!$F$5</f>
        <v>Grove Street Headhouse Permanent Flood Protection</v>
      </c>
      <c r="F66" s="23">
        <f>+'[1]PAT-774.174'!$F$6</f>
        <v>43405</v>
      </c>
      <c r="G66" s="24" t="str">
        <f>+'[1]PAT-774.174'!$G$7</f>
        <v>Public</v>
      </c>
      <c r="H66" s="25">
        <f>+'[1]PAT-774.174'!$F$7</f>
        <v>9650000</v>
      </c>
      <c r="I66" s="25">
        <f>+'[1]PAT-774.174'!$F$8</f>
        <v>9200000</v>
      </c>
      <c r="J66" s="25"/>
      <c r="K66" s="26">
        <f>+'[1]PAT-774.174'!$G$9</f>
        <v>-4.6632124352331605E-2</v>
      </c>
      <c r="L66" s="3" t="str">
        <f>+'[1]PAT-774.174'!$F$11</f>
        <v>GOOD</v>
      </c>
      <c r="M66" s="2">
        <f>+'[1]PAT-774.174'!$H$12</f>
        <v>1</v>
      </c>
      <c r="N66" s="27" t="s">
        <v>27</v>
      </c>
      <c r="O66" s="2">
        <v>4</v>
      </c>
      <c r="P66" s="27" t="s">
        <v>47</v>
      </c>
      <c r="Q66" s="27"/>
      <c r="R66" s="2"/>
      <c r="S66" s="22" t="s">
        <v>540</v>
      </c>
      <c r="T66" s="2" t="str">
        <f>+'[1]PAT-774.174'!$J$4</f>
        <v>Nathan Demaisip</v>
      </c>
      <c r="U66" s="2"/>
      <c r="V66" s="25">
        <f>+'[1]PAT-774.174'!$F$12</f>
        <v>9200000</v>
      </c>
      <c r="W66" s="28">
        <f>+I66/V66</f>
        <v>1</v>
      </c>
      <c r="X66" s="2"/>
      <c r="Y66" s="29">
        <f>+I66/H66</f>
        <v>0.95336787564766834</v>
      </c>
      <c r="Z66" s="3" t="str">
        <f>(IF(Y66&lt;$Y$3,"FAIL",IF(Y66&gt;$Y$4,"FAIL","GOOD")))</f>
        <v>FAIL</v>
      </c>
      <c r="AA66" s="3"/>
      <c r="AB66" s="2"/>
      <c r="AC66" s="30">
        <v>2018</v>
      </c>
      <c r="AD66" s="30" t="s">
        <v>135</v>
      </c>
      <c r="AE66" s="30" t="s">
        <v>136</v>
      </c>
      <c r="AF66">
        <v>43405</v>
      </c>
      <c r="AG66" s="31" t="s">
        <v>17</v>
      </c>
      <c r="AH66" s="31">
        <v>9650000</v>
      </c>
      <c r="AI66" s="32">
        <v>9200000</v>
      </c>
      <c r="AJ66" s="33"/>
      <c r="AK66" s="31">
        <v>-4.6632124352331605E-2</v>
      </c>
      <c r="AL66" s="31" t="s">
        <v>18</v>
      </c>
      <c r="AM66" s="32">
        <v>1</v>
      </c>
      <c r="AN66" s="33" t="s">
        <v>27</v>
      </c>
      <c r="AO66">
        <v>4</v>
      </c>
      <c r="AP66" t="s">
        <v>47</v>
      </c>
      <c r="AQ66" s="48"/>
      <c r="AR66" s="34"/>
      <c r="AS66" t="s">
        <v>540</v>
      </c>
      <c r="AT66" t="s">
        <v>563</v>
      </c>
      <c r="AV66">
        <v>9200000</v>
      </c>
      <c r="AW66">
        <v>1</v>
      </c>
      <c r="AY66">
        <v>0.95336787564766834</v>
      </c>
      <c r="AZ66" t="s">
        <v>18</v>
      </c>
      <c r="BC66">
        <v>9650000</v>
      </c>
      <c r="BD66">
        <v>9200000</v>
      </c>
      <c r="BE66">
        <v>450000</v>
      </c>
      <c r="BQ66" t="s">
        <v>582</v>
      </c>
      <c r="BR66">
        <v>2</v>
      </c>
    </row>
    <row r="67" spans="2:70" x14ac:dyDescent="0.2">
      <c r="B67" s="47"/>
      <c r="C67" s="20">
        <v>2018</v>
      </c>
      <c r="D67" s="2" t="str">
        <f>+'[1]PAT-784.175'!$F$4</f>
        <v>PAT-784.175</v>
      </c>
      <c r="E67" s="22" t="str">
        <f>+'[1]PAT-784.175'!$F$5</f>
        <v>Extend C-Yard Rail Bridge over Waldo Tunnel Portal</v>
      </c>
      <c r="F67" s="23">
        <f>+'[1]PAT-784.175'!$F$6</f>
        <v>43404</v>
      </c>
      <c r="G67" s="24" t="str">
        <f>+'[1]PAT-784.175'!$G$7</f>
        <v>Public</v>
      </c>
      <c r="H67" s="25">
        <f>+'[1]PAT-784.175'!$F$7</f>
        <v>6500000</v>
      </c>
      <c r="I67" s="25">
        <f>+'[1]PAT-784.175'!$F$8</f>
        <v>4149491</v>
      </c>
      <c r="J67" s="25"/>
      <c r="K67" s="26">
        <f>+'[1]PAT-784.175'!$G$9</f>
        <v>-0.36161676923076924</v>
      </c>
      <c r="L67" s="3" t="str">
        <f>+'[1]PAT-784.175'!$F$11</f>
        <v>FAIL</v>
      </c>
      <c r="M67" s="2">
        <f>+'[1]PAT-784.175'!$H$12</f>
        <v>8</v>
      </c>
      <c r="N67" s="27" t="s">
        <v>27</v>
      </c>
      <c r="O67" s="2">
        <v>4</v>
      </c>
      <c r="P67" s="27" t="s">
        <v>47</v>
      </c>
      <c r="Q67" s="27"/>
      <c r="R67" s="2"/>
      <c r="S67" s="22" t="s">
        <v>535</v>
      </c>
      <c r="T67" s="2" t="str">
        <f>+'[1]PAT-784.175'!$J$4</f>
        <v>Nathan Demaisip</v>
      </c>
      <c r="U67" s="2"/>
      <c r="V67" s="25">
        <f>+'[1]PAT-784.175'!$F$12</f>
        <v>5708325.25</v>
      </c>
      <c r="W67" s="28">
        <f>+I67/V67</f>
        <v>0.72691916074684082</v>
      </c>
      <c r="X67" s="2"/>
      <c r="Y67" s="29">
        <f>+I67/H67</f>
        <v>0.63838323076923076</v>
      </c>
      <c r="Z67" s="3" t="str">
        <f>(IF(Y67&lt;$Y$3,"FAIL",IF(Y67&gt;$Y$4,"FAIL","GOOD")))</f>
        <v>FAIL</v>
      </c>
      <c r="AA67" s="3"/>
      <c r="AB67" s="2"/>
      <c r="AC67" s="30">
        <v>2018</v>
      </c>
      <c r="AD67" s="30" t="s">
        <v>137</v>
      </c>
      <c r="AE67" s="30" t="s">
        <v>138</v>
      </c>
      <c r="AF67">
        <v>43404</v>
      </c>
      <c r="AG67" s="31" t="s">
        <v>17</v>
      </c>
      <c r="AH67" s="31">
        <v>6500000</v>
      </c>
      <c r="AI67" s="32">
        <v>4149491</v>
      </c>
      <c r="AJ67" s="33"/>
      <c r="AK67" s="31">
        <v>-0.36161676923076924</v>
      </c>
      <c r="AL67" s="31" t="s">
        <v>26</v>
      </c>
      <c r="AM67" s="32">
        <v>8</v>
      </c>
      <c r="AN67" s="33" t="s">
        <v>27</v>
      </c>
      <c r="AO67">
        <v>4</v>
      </c>
      <c r="AP67" t="s">
        <v>47</v>
      </c>
      <c r="AR67" s="34"/>
      <c r="AS67" t="s">
        <v>535</v>
      </c>
      <c r="AT67" t="s">
        <v>563</v>
      </c>
      <c r="AV67">
        <v>5708325.25</v>
      </c>
      <c r="AW67">
        <v>0.72691916074684082</v>
      </c>
      <c r="AY67">
        <v>0.63838323076923076</v>
      </c>
      <c r="AZ67" t="s">
        <v>26</v>
      </c>
      <c r="BC67">
        <v>6500000</v>
      </c>
      <c r="BD67">
        <v>4149491</v>
      </c>
      <c r="BE67">
        <v>2350509</v>
      </c>
      <c r="BQ67">
        <v>4860440</v>
      </c>
      <c r="BR67">
        <v>8</v>
      </c>
    </row>
    <row r="68" spans="2:70" x14ac:dyDescent="0.2">
      <c r="B68" s="47"/>
      <c r="C68" s="20">
        <v>2018</v>
      </c>
      <c r="D68" s="2" t="str">
        <f>+'[1]EWR-154.306 Void'!$F$4</f>
        <v>EWR-154.306</v>
      </c>
      <c r="E68" s="22" t="str">
        <f>+'[1]EWR-154.306 Void'!$F$5</f>
        <v>Rehabilitation of Runway 11-29</v>
      </c>
      <c r="F68" s="23">
        <f>+'[1]EWR-154.306 Void'!$F$6</f>
        <v>43398</v>
      </c>
      <c r="G68" s="24"/>
      <c r="H68" s="25"/>
      <c r="I68" s="25"/>
      <c r="J68" s="25"/>
      <c r="K68" s="26"/>
      <c r="L68" s="3"/>
      <c r="M68" s="2"/>
      <c r="N68" s="27"/>
      <c r="O68" s="2"/>
      <c r="P68" s="27"/>
      <c r="Q68" s="27"/>
      <c r="R68" s="2"/>
      <c r="S68" s="22" t="s">
        <v>538</v>
      </c>
      <c r="T68" s="2"/>
      <c r="U68" s="2"/>
      <c r="V68" s="25"/>
      <c r="W68" s="28"/>
      <c r="X68" s="2"/>
      <c r="Y68" s="29"/>
      <c r="Z68" s="3"/>
      <c r="AA68" s="3"/>
      <c r="AB68" s="2"/>
      <c r="AC68" s="30">
        <v>2018</v>
      </c>
      <c r="AD68" s="30" t="s">
        <v>583</v>
      </c>
      <c r="AE68" s="30" t="s">
        <v>584</v>
      </c>
      <c r="AF68">
        <v>43398</v>
      </c>
      <c r="AM68" s="32"/>
      <c r="AN68" s="33"/>
      <c r="AQ68" s="41"/>
      <c r="AR68" s="3"/>
      <c r="AS68" t="s">
        <v>538</v>
      </c>
      <c r="BQ68" t="s">
        <v>539</v>
      </c>
      <c r="BR68" t="s">
        <v>539</v>
      </c>
    </row>
    <row r="69" spans="2:70" x14ac:dyDescent="0.2">
      <c r="B69" s="47"/>
      <c r="C69" s="20">
        <v>2018</v>
      </c>
      <c r="D69" s="2" t="str">
        <f>+'[1]PAT-630'!$F$4</f>
        <v>PAT-630</v>
      </c>
      <c r="E69" s="22" t="str">
        <f>+'[1]PAT-630'!$F$5</f>
        <v>South Street Compressor Upgrade</v>
      </c>
      <c r="F69" s="23">
        <f>+'[1]PAT-630'!$F$6</f>
        <v>43397</v>
      </c>
      <c r="G69" s="24" t="str">
        <f>+'[1]PAT-630'!$G$7</f>
        <v>Public</v>
      </c>
      <c r="H69" s="25">
        <f>+'[1]PAT-630'!$F$7</f>
        <v>2971000</v>
      </c>
      <c r="I69" s="25">
        <f>+'[1]PAT-630'!$F$8</f>
        <v>2384000</v>
      </c>
      <c r="J69" s="25"/>
      <c r="K69" s="26">
        <f>+'[1]PAT-630'!$G$9</f>
        <v>-0.1975765735442612</v>
      </c>
      <c r="L69" s="3" t="str">
        <f>+'[1]PAT-630'!$F$11</f>
        <v>GOOD</v>
      </c>
      <c r="M69" s="2">
        <f>+'[1]PAT-630'!$H$12</f>
        <v>2</v>
      </c>
      <c r="N69" s="27" t="s">
        <v>27</v>
      </c>
      <c r="O69" s="2">
        <v>4</v>
      </c>
      <c r="P69" s="27" t="s">
        <v>47</v>
      </c>
      <c r="Q69" s="27"/>
      <c r="R69" s="2"/>
      <c r="S69" s="22"/>
      <c r="T69" s="2" t="str">
        <f>+'[1]PAT-630'!$J$4</f>
        <v>Nathan Demaisip</v>
      </c>
      <c r="U69" s="2"/>
      <c r="V69" s="25">
        <f>+'[1]PAT-630'!$F$12</f>
        <v>3291500</v>
      </c>
      <c r="W69" s="28">
        <f>+I69/V69</f>
        <v>0.72428983746012454</v>
      </c>
      <c r="X69" s="2"/>
      <c r="Y69" s="29">
        <f>+I69/H69</f>
        <v>0.80242342645573883</v>
      </c>
      <c r="Z69" s="3" t="str">
        <f>(IF(Y69&lt;$Y$3,"FAIL",IF(Y69&gt;$Y$4,"FAIL","GOOD")))</f>
        <v>FAIL</v>
      </c>
      <c r="AA69" s="3"/>
      <c r="AB69" s="2"/>
      <c r="AC69" s="30">
        <v>2018</v>
      </c>
      <c r="AD69" s="30" t="s">
        <v>139</v>
      </c>
      <c r="AE69" s="30" t="s">
        <v>140</v>
      </c>
      <c r="AF69">
        <v>43397</v>
      </c>
      <c r="AG69" s="31" t="s">
        <v>17</v>
      </c>
      <c r="AH69" s="31">
        <v>2971000</v>
      </c>
      <c r="AI69" s="32">
        <v>2384000</v>
      </c>
      <c r="AJ69" s="33"/>
      <c r="AK69" s="31">
        <v>-0.1975765735442612</v>
      </c>
      <c r="AL69" s="31" t="s">
        <v>18</v>
      </c>
      <c r="AM69" s="32">
        <v>2</v>
      </c>
      <c r="AN69" s="33" t="s">
        <v>27</v>
      </c>
      <c r="AO69">
        <v>4</v>
      </c>
      <c r="AP69" t="s">
        <v>47</v>
      </c>
      <c r="AR69" s="34"/>
      <c r="AT69" t="s">
        <v>563</v>
      </c>
      <c r="AV69">
        <v>3291500</v>
      </c>
      <c r="AW69">
        <v>0.72428983746012454</v>
      </c>
      <c r="AY69">
        <v>0.80242342645573883</v>
      </c>
      <c r="AZ69" t="s">
        <v>26</v>
      </c>
      <c r="BC69">
        <v>2971000</v>
      </c>
      <c r="BD69">
        <v>2384000</v>
      </c>
      <c r="BE69">
        <v>587000</v>
      </c>
      <c r="BQ69">
        <v>4199000</v>
      </c>
      <c r="BR69">
        <v>2</v>
      </c>
    </row>
    <row r="70" spans="2:70" x14ac:dyDescent="0.2">
      <c r="B70" s="47"/>
      <c r="C70" s="20">
        <v>2018</v>
      </c>
      <c r="D70" s="2" t="str">
        <f>+'[1]BT-254.153'!$F$4</f>
        <v>BT-254.153</v>
      </c>
      <c r="E70" s="22" t="str">
        <f>+'[1]BT-254.153'!$F$5</f>
        <v>Partial South Wing 3rd Flr Wearing Course and Waterproof Membrane</v>
      </c>
      <c r="F70" s="23">
        <f>+'[1]BT-254.153'!$F$6</f>
        <v>43391</v>
      </c>
      <c r="G70" s="24" t="str">
        <f>+'[1]BT-254.153'!$G$7</f>
        <v>Public</v>
      </c>
      <c r="H70" s="25">
        <f>+'[1]BT-254.153'!$F$7</f>
        <v>7950000</v>
      </c>
      <c r="I70" s="25">
        <f>+'[1]BT-254.153'!$F$8</f>
        <v>6875775</v>
      </c>
      <c r="J70" s="25"/>
      <c r="K70" s="26">
        <f>+'[1]BT-254.153'!$G$9</f>
        <v>-0.13512264150943396</v>
      </c>
      <c r="L70" s="3" t="str">
        <f>+'[1]BT-254.153'!$F$11</f>
        <v>GOOD</v>
      </c>
      <c r="M70" s="2">
        <f>+'[1]BT-254.153'!$H$12</f>
        <v>2</v>
      </c>
      <c r="N70" s="27" t="s">
        <v>19</v>
      </c>
      <c r="O70" s="2">
        <v>4</v>
      </c>
      <c r="P70" s="27" t="s">
        <v>28</v>
      </c>
      <c r="Q70" s="27"/>
      <c r="R70" s="2"/>
      <c r="S70" s="22"/>
      <c r="T70" s="2" t="str">
        <f>+'[1]BT-254.153'!$J$4</f>
        <v>Boris Lenderman</v>
      </c>
      <c r="U70" s="2"/>
      <c r="V70" s="25">
        <f>+'[1]BT-254.153'!$F$12</f>
        <v>7451400</v>
      </c>
      <c r="W70" s="28">
        <f>+I70/V70</f>
        <v>0.92274941621708673</v>
      </c>
      <c r="X70" s="2"/>
      <c r="Y70" s="29">
        <f>+I70/H70</f>
        <v>0.86487735849056602</v>
      </c>
      <c r="Z70" s="3" t="str">
        <f>(IF(Y70&lt;$Y$3,"FAIL",IF(Y70&gt;$Y$4,"FAIL","GOOD")))</f>
        <v>FAIL</v>
      </c>
      <c r="AA70" s="3"/>
      <c r="AB70" s="2"/>
      <c r="AC70" s="30">
        <v>2018</v>
      </c>
      <c r="AD70" s="30" t="s">
        <v>141</v>
      </c>
      <c r="AE70" s="30" t="s">
        <v>142</v>
      </c>
      <c r="AF70">
        <v>43391</v>
      </c>
      <c r="AG70" s="31" t="s">
        <v>17</v>
      </c>
      <c r="AH70" s="31">
        <v>7950000</v>
      </c>
      <c r="AI70" s="32">
        <v>6875775</v>
      </c>
      <c r="AJ70" s="33"/>
      <c r="AK70" s="31">
        <v>-0.13512264150943396</v>
      </c>
      <c r="AL70" s="31" t="s">
        <v>18</v>
      </c>
      <c r="AM70" s="32">
        <v>2</v>
      </c>
      <c r="AN70" s="33" t="s">
        <v>19</v>
      </c>
      <c r="AO70">
        <v>4</v>
      </c>
      <c r="AP70" t="s">
        <v>28</v>
      </c>
      <c r="AR70" s="34"/>
      <c r="AT70" t="s">
        <v>576</v>
      </c>
      <c r="AV70">
        <v>7451400</v>
      </c>
      <c r="AW70">
        <v>0.92274941621708673</v>
      </c>
      <c r="AY70">
        <v>0.86487735849056602</v>
      </c>
      <c r="AZ70" t="s">
        <v>18</v>
      </c>
      <c r="BC70">
        <v>7950000</v>
      </c>
      <c r="BD70">
        <v>6875775</v>
      </c>
      <c r="BE70">
        <v>1074225</v>
      </c>
      <c r="BQ70">
        <v>8027025</v>
      </c>
      <c r="BR70">
        <v>2</v>
      </c>
    </row>
    <row r="71" spans="2:70" x14ac:dyDescent="0.2">
      <c r="B71" s="47"/>
      <c r="C71" s="20">
        <v>2018</v>
      </c>
      <c r="D71" s="2" t="str">
        <f>+'[1]JFK-174.017'!$F$4</f>
        <v>JFK-174.017</v>
      </c>
      <c r="E71" s="22" t="str">
        <f>+'[1]JFK-174.017'!$F$5</f>
        <v>Replacement of 86 Pad Substation</v>
      </c>
      <c r="F71" s="23">
        <f>+'[1]JFK-174.017'!$F$6</f>
        <v>43389</v>
      </c>
      <c r="G71" s="24" t="str">
        <f>+'[1]JFK-174.017'!$G$7</f>
        <v>Public</v>
      </c>
      <c r="H71" s="25">
        <f>+'[1]JFK-174.017'!$F$7</f>
        <v>3800000</v>
      </c>
      <c r="I71" s="25">
        <f>+'[1]JFK-174.017'!$F$8</f>
        <v>3781700</v>
      </c>
      <c r="J71" s="25"/>
      <c r="K71" s="26">
        <f>+'[1]JFK-174.017'!$G$9</f>
        <v>-4.8157894736842108E-3</v>
      </c>
      <c r="L71" s="3" t="str">
        <f>+'[1]JFK-174.017'!$F$11</f>
        <v>GOOD</v>
      </c>
      <c r="M71" s="2">
        <f>+'[1]JFK-174.017'!$H$12</f>
        <v>8</v>
      </c>
      <c r="N71" s="27" t="s">
        <v>19</v>
      </c>
      <c r="O71" s="2">
        <v>4</v>
      </c>
      <c r="P71" s="27" t="s">
        <v>20</v>
      </c>
      <c r="Q71" s="27"/>
      <c r="R71" s="2"/>
      <c r="S71" s="22"/>
      <c r="T71" s="2" t="str">
        <f>+'[1]JFK-174.017'!$J$4</f>
        <v>Dean Stracuzza</v>
      </c>
      <c r="U71" s="2"/>
      <c r="V71" s="25">
        <f>+'[1]JFK-174.017'!$F$12</f>
        <v>4748686.375</v>
      </c>
      <c r="W71" s="28">
        <f>+I71/V71</f>
        <v>0.79636760597819012</v>
      </c>
      <c r="X71" s="2"/>
      <c r="Y71" s="29">
        <f>+I71/H71</f>
        <v>0.99518421052631578</v>
      </c>
      <c r="Z71" s="3" t="str">
        <f>(IF(Y71&lt;$Y$3,"FAIL",IF(Y71&gt;$Y$4,"FAIL","GOOD")))</f>
        <v>FAIL</v>
      </c>
      <c r="AA71" s="3"/>
      <c r="AB71" s="2"/>
      <c r="AC71" s="30">
        <v>2018</v>
      </c>
      <c r="AD71" s="30" t="s">
        <v>143</v>
      </c>
      <c r="AE71" s="30" t="s">
        <v>144</v>
      </c>
      <c r="AF71">
        <v>43389</v>
      </c>
      <c r="AG71" s="31" t="s">
        <v>17</v>
      </c>
      <c r="AH71" s="31">
        <v>3800000</v>
      </c>
      <c r="AI71" s="32">
        <v>3781700</v>
      </c>
      <c r="AJ71" s="33"/>
      <c r="AK71" s="31">
        <v>-4.8157894736842108E-3</v>
      </c>
      <c r="AL71" s="31" t="s">
        <v>18</v>
      </c>
      <c r="AM71" s="32">
        <v>8</v>
      </c>
      <c r="AN71" s="33" t="s">
        <v>19</v>
      </c>
      <c r="AO71">
        <v>4</v>
      </c>
      <c r="AP71" t="s">
        <v>20</v>
      </c>
      <c r="AR71" s="34"/>
      <c r="AT71" t="s">
        <v>585</v>
      </c>
      <c r="AV71">
        <v>4748686.375</v>
      </c>
      <c r="AW71">
        <v>0.79636760597819012</v>
      </c>
      <c r="AY71">
        <v>0.99518421052631578</v>
      </c>
      <c r="AZ71" t="s">
        <v>18</v>
      </c>
      <c r="BC71">
        <v>3800000</v>
      </c>
      <c r="BD71">
        <v>3781700</v>
      </c>
      <c r="BE71">
        <v>18300</v>
      </c>
      <c r="BQ71">
        <v>4026180</v>
      </c>
      <c r="BR71">
        <v>2</v>
      </c>
    </row>
    <row r="72" spans="2:70" x14ac:dyDescent="0.2">
      <c r="B72" s="47"/>
      <c r="C72" s="20">
        <v>2018</v>
      </c>
      <c r="D72" s="2" t="str">
        <f>+'[1]HT-924.152 Void'!$F$4</f>
        <v>HT-924.152</v>
      </c>
      <c r="E72" s="22" t="str">
        <f>+'[1]HT-924.152 Void'!$F$5</f>
        <v>Maintenance Pavement Repairs via Work Order</v>
      </c>
      <c r="F72" s="23">
        <f>+'[1]HT-924.152 Void'!$F$6</f>
        <v>43383</v>
      </c>
      <c r="G72" s="24"/>
      <c r="H72" s="25"/>
      <c r="I72" s="25"/>
      <c r="J72" s="25"/>
      <c r="K72" s="26"/>
      <c r="L72" s="3"/>
      <c r="M72" s="2"/>
      <c r="N72" s="27"/>
      <c r="O72" s="2"/>
      <c r="P72" s="27"/>
      <c r="Q72" s="27"/>
      <c r="R72" s="2"/>
      <c r="S72" s="22" t="s">
        <v>538</v>
      </c>
      <c r="T72" s="2"/>
      <c r="U72" s="2"/>
      <c r="V72" s="25"/>
      <c r="W72" s="28"/>
      <c r="X72" s="2"/>
      <c r="Y72" s="29"/>
      <c r="Z72" s="3"/>
      <c r="AA72" s="3"/>
      <c r="AB72" s="2"/>
      <c r="AC72" s="30">
        <v>2018</v>
      </c>
      <c r="AD72" s="30" t="s">
        <v>586</v>
      </c>
      <c r="AE72" s="30" t="s">
        <v>49</v>
      </c>
      <c r="AF72">
        <v>43383</v>
      </c>
      <c r="AH72" s="31"/>
      <c r="AI72" s="32"/>
      <c r="AJ72" s="33"/>
      <c r="AK72" s="31"/>
      <c r="AL72" s="31"/>
      <c r="AM72" s="32"/>
      <c r="AN72" s="33"/>
      <c r="AR72" s="34"/>
      <c r="AS72" t="s">
        <v>538</v>
      </c>
      <c r="BQ72" t="s">
        <v>541</v>
      </c>
      <c r="BR72" t="s">
        <v>539</v>
      </c>
    </row>
    <row r="73" spans="2:70" x14ac:dyDescent="0.2">
      <c r="B73" s="47"/>
      <c r="C73" s="20">
        <v>2018</v>
      </c>
      <c r="D73" s="2" t="str">
        <f>+'[1]GWB-924.168'!$F$4</f>
        <v>GWB-924.168</v>
      </c>
      <c r="E73" s="22" t="str">
        <f>+'[1]GWB-924.168'!$F$5</f>
        <v>Rock Slope Priority Repairs</v>
      </c>
      <c r="F73" s="23">
        <f>+'[1]GWB-924.168'!$F$6</f>
        <v>43382</v>
      </c>
      <c r="G73" s="24" t="str">
        <f>+'[1]GWB-924.168'!$G$7</f>
        <v>Public</v>
      </c>
      <c r="H73" s="25">
        <f>+'[1]GWB-924.168'!$F$7</f>
        <v>1130000</v>
      </c>
      <c r="I73" s="25">
        <f>+'[1]GWB-924.168'!$F$8</f>
        <v>1383700</v>
      </c>
      <c r="J73" s="25"/>
      <c r="K73" s="26">
        <f>+'[1]GWB-924.168'!$G$9</f>
        <v>0.22451327433628318</v>
      </c>
      <c r="L73" s="3" t="str">
        <f>+'[1]GWB-924.168'!$F$11</f>
        <v>FAIL</v>
      </c>
      <c r="M73" s="2">
        <f>+'[1]GWB-924.168'!$H$12</f>
        <v>4</v>
      </c>
      <c r="N73" s="27" t="s">
        <v>27</v>
      </c>
      <c r="O73" s="2">
        <v>4</v>
      </c>
      <c r="P73" s="27" t="s">
        <v>28</v>
      </c>
      <c r="Q73" s="27"/>
      <c r="R73" s="2"/>
      <c r="S73" s="22"/>
      <c r="T73" s="2" t="str">
        <f>+'[1]GWB-924.168'!$J$4</f>
        <v>Joe Lucin</v>
      </c>
      <c r="U73" s="2"/>
      <c r="V73" s="25">
        <f>+'[1]GWB-924.168'!$F$12</f>
        <v>1772637.5</v>
      </c>
      <c r="W73" s="28">
        <f>+I73/V73</f>
        <v>0.78058824773818669</v>
      </c>
      <c r="X73" s="2"/>
      <c r="Y73" s="29">
        <f>+I73/H73</f>
        <v>1.2245132743362832</v>
      </c>
      <c r="Z73" s="3" t="str">
        <f>(IF(Y73&lt;$Y$3,"FAIL",IF(Y73&gt;$Y$4,"FAIL","GOOD")))</f>
        <v>FAIL</v>
      </c>
      <c r="AA73" s="3"/>
      <c r="AB73" s="2"/>
      <c r="AC73" s="30">
        <v>2018</v>
      </c>
      <c r="AD73" s="30" t="s">
        <v>145</v>
      </c>
      <c r="AE73" s="30" t="s">
        <v>146</v>
      </c>
      <c r="AF73">
        <v>43382</v>
      </c>
      <c r="AG73" s="31" t="s">
        <v>17</v>
      </c>
      <c r="AH73" s="31">
        <v>1130000</v>
      </c>
      <c r="AI73" s="32">
        <v>1383700</v>
      </c>
      <c r="AJ73" s="33"/>
      <c r="AK73" s="31">
        <v>0.22451327433628318</v>
      </c>
      <c r="AL73" s="31" t="s">
        <v>26</v>
      </c>
      <c r="AM73" s="32">
        <v>4</v>
      </c>
      <c r="AN73" s="33" t="s">
        <v>27</v>
      </c>
      <c r="AO73">
        <v>4</v>
      </c>
      <c r="AP73" t="s">
        <v>28</v>
      </c>
      <c r="AR73" s="34"/>
      <c r="AT73" t="s">
        <v>567</v>
      </c>
      <c r="AV73">
        <v>1772637.5</v>
      </c>
      <c r="AW73">
        <v>0.78058824773818669</v>
      </c>
      <c r="AY73">
        <v>1.2245132743362832</v>
      </c>
      <c r="AZ73" t="s">
        <v>26</v>
      </c>
      <c r="BC73">
        <v>1130000</v>
      </c>
      <c r="BD73">
        <v>1383700</v>
      </c>
      <c r="BE73">
        <v>-253700</v>
      </c>
      <c r="BQ73">
        <v>1529500</v>
      </c>
      <c r="BR73">
        <v>1</v>
      </c>
    </row>
    <row r="74" spans="2:70" x14ac:dyDescent="0.2">
      <c r="B74" s="47"/>
      <c r="C74" s="20">
        <v>2018</v>
      </c>
      <c r="D74" s="2" t="str">
        <f>+'[1]HT-924.110'!$F$4</f>
        <v>HT-924.110</v>
      </c>
      <c r="E74" s="22" t="str">
        <f>+'[1]HT-924.110'!$F$5</f>
        <v>NJ Admin Bldg Second Means of Egress</v>
      </c>
      <c r="F74" s="23">
        <f>+'[1]HT-924.110'!$F$6</f>
        <v>43382</v>
      </c>
      <c r="G74" s="24"/>
      <c r="H74" s="25"/>
      <c r="I74" s="25"/>
      <c r="J74" s="25"/>
      <c r="K74" s="26"/>
      <c r="L74" s="3"/>
      <c r="M74" s="2"/>
      <c r="N74" s="27"/>
      <c r="O74" s="2"/>
      <c r="P74" s="27"/>
      <c r="Q74" s="27"/>
      <c r="R74" s="2"/>
      <c r="S74" s="22" t="s">
        <v>538</v>
      </c>
      <c r="T74" s="2"/>
      <c r="U74" s="2"/>
      <c r="V74" s="25"/>
      <c r="W74" s="28"/>
      <c r="X74" s="2"/>
      <c r="Y74" s="29"/>
      <c r="Z74" s="3"/>
      <c r="AA74" s="3"/>
      <c r="AB74" s="2"/>
      <c r="AC74" s="30">
        <v>2018</v>
      </c>
      <c r="AD74" s="30" t="s">
        <v>587</v>
      </c>
      <c r="AE74" s="30" t="s">
        <v>588</v>
      </c>
      <c r="AF74">
        <v>43382</v>
      </c>
      <c r="AG74" s="31"/>
      <c r="AH74" s="31"/>
      <c r="AI74" s="32"/>
      <c r="AJ74" s="33"/>
      <c r="AK74" s="31"/>
      <c r="AL74" s="31"/>
      <c r="AM74" s="32"/>
      <c r="AN74" s="33"/>
      <c r="AR74" s="34"/>
      <c r="AS74" t="s">
        <v>538</v>
      </c>
      <c r="BQ74">
        <v>3989727</v>
      </c>
      <c r="BR74">
        <v>1</v>
      </c>
    </row>
    <row r="75" spans="2:70" x14ac:dyDescent="0.2">
      <c r="B75" s="35">
        <f>(COUNTIF(L54:L75,"G*")/COUNTA(L54:L75))</f>
        <v>0.5</v>
      </c>
      <c r="C75" s="20">
        <v>2018</v>
      </c>
      <c r="D75" s="2" t="str">
        <f>+'[1]PAT-784.169'!$F$4</f>
        <v>PAT-784.169</v>
      </c>
      <c r="E75" s="22" t="str">
        <f>+'[1]PAT-784.169'!$F$5</f>
        <v>Exchange Place and Newport Head House Flood Protection</v>
      </c>
      <c r="F75" s="23">
        <f>+'[1]PAT-784.169'!$F$6</f>
        <v>43376</v>
      </c>
      <c r="G75" s="24" t="str">
        <f>+'[1]PAT-784.169'!$G$7</f>
        <v>Public</v>
      </c>
      <c r="H75" s="25">
        <f>+'[1]PAT-784.169'!$F$7</f>
        <v>21700000</v>
      </c>
      <c r="I75" s="25">
        <f>+'[1]PAT-784.169'!$F$8</f>
        <v>15765000</v>
      </c>
      <c r="J75" s="25"/>
      <c r="K75" s="26">
        <f>+'[1]PAT-784.169'!$G$9</f>
        <v>-0.27350230414746546</v>
      </c>
      <c r="L75" s="3" t="str">
        <f>+'[1]PAT-784.169'!$F$11</f>
        <v>GOOD</v>
      </c>
      <c r="M75" s="2">
        <f>+'[1]PAT-784.169'!$H$12</f>
        <v>5</v>
      </c>
      <c r="N75" s="27" t="s">
        <v>27</v>
      </c>
      <c r="O75" s="2">
        <v>4</v>
      </c>
      <c r="P75" s="27" t="s">
        <v>47</v>
      </c>
      <c r="Q75" s="27"/>
      <c r="R75" s="2"/>
      <c r="S75" s="22"/>
      <c r="T75" s="2" t="str">
        <f>+'[1]PAT-784.169'!$J$4</f>
        <v>Nathan Demaisip</v>
      </c>
      <c r="U75" s="2"/>
      <c r="V75" s="25">
        <f>+'[1]PAT-784.169'!$F$12</f>
        <v>26085716</v>
      </c>
      <c r="W75" s="28">
        <f>+I75/V75</f>
        <v>0.60435373903480361</v>
      </c>
      <c r="X75" s="2"/>
      <c r="Y75" s="29">
        <f>+I75/H75</f>
        <v>0.72649769585253454</v>
      </c>
      <c r="Z75" s="3" t="str">
        <f>(IF(Y75&lt;$Y$3,"FAIL",IF(Y75&gt;$Y$4,"FAIL","GOOD")))</f>
        <v>FAIL</v>
      </c>
      <c r="AA75" s="3"/>
      <c r="AB75" s="2">
        <v>0.5</v>
      </c>
      <c r="AC75" s="30">
        <v>2018</v>
      </c>
      <c r="AD75" s="30" t="s">
        <v>147</v>
      </c>
      <c r="AE75" s="30" t="s">
        <v>148</v>
      </c>
      <c r="AF75">
        <v>43376</v>
      </c>
      <c r="AG75" s="31" t="s">
        <v>17</v>
      </c>
      <c r="AH75" s="31">
        <v>21700000</v>
      </c>
      <c r="AI75" s="36">
        <v>15765000</v>
      </c>
      <c r="AJ75" s="33"/>
      <c r="AK75" s="37">
        <v>-0.27350230414746546</v>
      </c>
      <c r="AL75" s="37" t="s">
        <v>18</v>
      </c>
      <c r="AM75" s="38">
        <v>5</v>
      </c>
      <c r="AN75" s="39" t="s">
        <v>27</v>
      </c>
      <c r="AO75" s="40">
        <v>4</v>
      </c>
      <c r="AP75" t="s">
        <v>47</v>
      </c>
      <c r="AR75" s="34"/>
      <c r="AT75" t="s">
        <v>563</v>
      </c>
      <c r="AV75">
        <v>26085716</v>
      </c>
      <c r="AW75">
        <v>0.60435373903480361</v>
      </c>
      <c r="AY75">
        <v>0.72649769585253454</v>
      </c>
      <c r="AZ75" t="s">
        <v>26</v>
      </c>
      <c r="BC75">
        <v>21700000</v>
      </c>
      <c r="BD75">
        <v>15765000</v>
      </c>
      <c r="BE75">
        <v>5935000</v>
      </c>
      <c r="BG75">
        <v>405750200</v>
      </c>
      <c r="BH75">
        <v>351743588</v>
      </c>
      <c r="BI75">
        <v>0.86689689370455025</v>
      </c>
      <c r="BJ75" t="s">
        <v>532</v>
      </c>
      <c r="BK75">
        <v>1162036350</v>
      </c>
      <c r="BL75">
        <v>924649762</v>
      </c>
      <c r="BM75">
        <v>0.79571500667771711</v>
      </c>
      <c r="BN75" t="s">
        <v>542</v>
      </c>
      <c r="BQ75">
        <v>18669580</v>
      </c>
      <c r="BR75">
        <v>5</v>
      </c>
    </row>
    <row r="76" spans="2:70" ht="7.5" customHeight="1" x14ac:dyDescent="0.2">
      <c r="C76" s="20"/>
      <c r="G76" s="21"/>
      <c r="Q76" s="3"/>
      <c r="AQ76" s="41"/>
      <c r="AR76" s="3"/>
    </row>
    <row r="77" spans="2:70" x14ac:dyDescent="0.2">
      <c r="C77" s="20">
        <v>2018</v>
      </c>
      <c r="D77" s="2" t="str">
        <f>+'[1]GWB-244.204A'!$F$4</f>
        <v>GWB-244.204A</v>
      </c>
      <c r="E77" s="22" t="str">
        <f>+'[1]GWB-244.204A'!$F$5</f>
        <v>Rehab Center and Lemoine Avenue Bridges</v>
      </c>
      <c r="F77" s="23">
        <f>+'[1]GWB-244.204A'!$F$6</f>
        <v>43368</v>
      </c>
      <c r="G77" s="24" t="str">
        <f>+'[1]GWB-244.204A'!$G$7</f>
        <v>Public</v>
      </c>
      <c r="H77" s="25">
        <f>+'[1]GWB-244.204A'!$F$7</f>
        <v>64356250</v>
      </c>
      <c r="I77" s="25">
        <f>+'[1]GWB-244.204A'!$F$8</f>
        <v>51485000</v>
      </c>
      <c r="J77" s="25"/>
      <c r="K77" s="26">
        <f>+'[1]GWB-244.204A'!$G$9</f>
        <v>-0.2</v>
      </c>
      <c r="L77" s="3" t="str">
        <f>+'[1]GWB-244.204A'!$F$11</f>
        <v>GOOD</v>
      </c>
      <c r="M77" s="2">
        <f>+'[1]GWB-244.204A'!$H$12</f>
        <v>8</v>
      </c>
      <c r="N77" s="27" t="s">
        <v>27</v>
      </c>
      <c r="O77" s="2">
        <v>3</v>
      </c>
      <c r="P77" s="27" t="s">
        <v>28</v>
      </c>
      <c r="Q77" s="27"/>
      <c r="R77" s="2"/>
      <c r="S77" s="22"/>
      <c r="T77" s="2" t="str">
        <f>+'[1]GWB-244.204A'!$J$4</f>
        <v>Boris Lenderman</v>
      </c>
      <c r="U77" s="2"/>
      <c r="V77" s="25">
        <f>+'[1]GWB-244.204A'!$F$12</f>
        <v>75310398.875</v>
      </c>
      <c r="W77" s="28">
        <f t="shared" ref="W77:W82" si="15">+I77/V77</f>
        <v>0.68363732989191395</v>
      </c>
      <c r="X77" s="2"/>
      <c r="Y77" s="29">
        <f t="shared" ref="Y77:Y82" si="16">+I77/H77</f>
        <v>0.8</v>
      </c>
      <c r="Z77" s="3" t="str">
        <f t="shared" ref="Z77:Z82" si="17">(IF(Y77&lt;$Y$3,"FAIL",IF(Y77&gt;$Y$4,"FAIL","GOOD")))</f>
        <v>FAIL</v>
      </c>
      <c r="AA77" s="3"/>
      <c r="AB77" s="2"/>
      <c r="AC77" s="30">
        <v>2018</v>
      </c>
      <c r="AD77" s="30" t="s">
        <v>149</v>
      </c>
      <c r="AE77" s="30" t="s">
        <v>150</v>
      </c>
      <c r="AF77">
        <v>43368</v>
      </c>
      <c r="AG77" t="s">
        <v>17</v>
      </c>
      <c r="AH77">
        <v>64356250</v>
      </c>
      <c r="AI77">
        <v>51485000</v>
      </c>
      <c r="AK77">
        <v>-0.2</v>
      </c>
      <c r="AL77" t="s">
        <v>18</v>
      </c>
      <c r="AM77">
        <v>8</v>
      </c>
      <c r="AN77" t="s">
        <v>27</v>
      </c>
      <c r="AO77">
        <v>3</v>
      </c>
      <c r="AP77" t="s">
        <v>28</v>
      </c>
      <c r="AR77" s="34"/>
      <c r="AT77" t="s">
        <v>576</v>
      </c>
      <c r="AV77">
        <v>75310398.875</v>
      </c>
      <c r="AW77">
        <v>0.68363732989191395</v>
      </c>
      <c r="AY77">
        <v>0.8</v>
      </c>
      <c r="AZ77" t="s">
        <v>26</v>
      </c>
      <c r="BC77">
        <v>64356250</v>
      </c>
      <c r="BD77">
        <v>51485000</v>
      </c>
      <c r="BE77">
        <v>12871250</v>
      </c>
      <c r="BQ77">
        <v>70400000</v>
      </c>
      <c r="BR77">
        <v>2</v>
      </c>
    </row>
    <row r="78" spans="2:70" x14ac:dyDescent="0.2">
      <c r="C78" s="20">
        <v>2018</v>
      </c>
      <c r="D78" s="2" t="str">
        <f>+'[1]EWR-154.348'!$F$4</f>
        <v>EWR-154.348</v>
      </c>
      <c r="E78" s="22" t="str">
        <f>+'[1]EWR-154.348'!$F$5</f>
        <v>Airtrain Station P4 Elev Shaft Glass Replacement</v>
      </c>
      <c r="F78" s="23">
        <f>+'[1]EWR-154.348'!$F$6</f>
        <v>43368</v>
      </c>
      <c r="G78" s="24" t="str">
        <f>+'[1]EWR-154.348'!$G$7</f>
        <v>SBE</v>
      </c>
      <c r="H78" s="25">
        <f>+'[1]EWR-154.348'!$F$7</f>
        <v>760000</v>
      </c>
      <c r="I78" s="25">
        <f>+'[1]EWR-154.348'!$F$8</f>
        <v>994150</v>
      </c>
      <c r="J78" s="25"/>
      <c r="K78" s="26">
        <f>+'[1]EWR-154.348'!$G$9</f>
        <v>0.30809210526315789</v>
      </c>
      <c r="L78" s="3" t="str">
        <f>+'[1]EWR-154.348'!$F$11</f>
        <v>FAIL</v>
      </c>
      <c r="M78" s="2">
        <f>+'[1]EWR-154.348'!$H$12</f>
        <v>3</v>
      </c>
      <c r="N78" s="27" t="s">
        <v>27</v>
      </c>
      <c r="O78" s="2">
        <v>3</v>
      </c>
      <c r="P78" s="27" t="s">
        <v>20</v>
      </c>
      <c r="Q78" s="27"/>
      <c r="R78" s="2"/>
      <c r="S78" s="22"/>
      <c r="T78" s="2" t="str">
        <f>+'[1]EWR-154.348'!$J$4</f>
        <v>Joe Lucin</v>
      </c>
      <c r="U78" s="2"/>
      <c r="V78" s="25">
        <f>+'[1]PAT-024.203'!$F$12</f>
        <v>2705657.5</v>
      </c>
      <c r="W78" s="28">
        <f t="shared" si="15"/>
        <v>0.36743379381906244</v>
      </c>
      <c r="X78" s="2"/>
      <c r="Y78" s="29">
        <f t="shared" si="16"/>
        <v>1.308092105263158</v>
      </c>
      <c r="Z78" s="3" t="str">
        <f t="shared" si="17"/>
        <v>FAIL</v>
      </c>
      <c r="AA78" s="3"/>
      <c r="AB78" s="2"/>
      <c r="AC78" s="30">
        <v>2018</v>
      </c>
      <c r="AD78" s="30" t="s">
        <v>151</v>
      </c>
      <c r="AE78" s="30" t="s">
        <v>152</v>
      </c>
      <c r="AF78">
        <v>43368</v>
      </c>
      <c r="AG78" t="s">
        <v>25</v>
      </c>
      <c r="AH78">
        <v>760000</v>
      </c>
      <c r="AI78">
        <v>994150</v>
      </c>
      <c r="AK78">
        <v>0.30809210526315789</v>
      </c>
      <c r="AL78" t="s">
        <v>26</v>
      </c>
      <c r="AM78">
        <v>3</v>
      </c>
      <c r="AN78" t="s">
        <v>27</v>
      </c>
      <c r="AO78">
        <v>3</v>
      </c>
      <c r="AP78" t="s">
        <v>20</v>
      </c>
      <c r="AR78" s="34"/>
      <c r="AT78" t="s">
        <v>567</v>
      </c>
      <c r="AV78">
        <v>2705657.5</v>
      </c>
      <c r="AW78">
        <v>0.36743379381906244</v>
      </c>
      <c r="AY78">
        <v>1.308092105263158</v>
      </c>
      <c r="AZ78" t="s">
        <v>26</v>
      </c>
      <c r="BC78">
        <v>760000</v>
      </c>
      <c r="BD78">
        <v>994150</v>
      </c>
      <c r="BE78">
        <v>-234150</v>
      </c>
      <c r="BQ78">
        <v>1449000</v>
      </c>
      <c r="BR78">
        <v>1</v>
      </c>
    </row>
    <row r="79" spans="2:70" x14ac:dyDescent="0.2">
      <c r="C79" s="20">
        <v>2018</v>
      </c>
      <c r="D79" s="2" t="str">
        <f>+'[1]PAT-024.203'!$F$4</f>
        <v>PAT-024.203</v>
      </c>
      <c r="E79" s="22" t="str">
        <f>+'[1]PAT-024.203'!$F$5</f>
        <v>Redundant Fluid Cooler at PATH Train Control Center</v>
      </c>
      <c r="F79" s="23">
        <f>+'[1]PAT-024.203'!$F$6</f>
        <v>43363</v>
      </c>
      <c r="G79" s="24" t="str">
        <f>+'[1]PAT-024.203'!$G$7</f>
        <v>SBE</v>
      </c>
      <c r="H79" s="25">
        <f>+'[1]PAT-024.203'!$F$7</f>
        <v>1700000</v>
      </c>
      <c r="I79" s="25">
        <f>+'[1]PAT-024.203'!$F$8</f>
        <v>1560315</v>
      </c>
      <c r="J79" s="25"/>
      <c r="K79" s="26">
        <f>+'[1]PAT-024.203'!$G$9</f>
        <v>-8.2167647058823526E-2</v>
      </c>
      <c r="L79" s="3" t="str">
        <f>+'[1]PAT-024.203'!$F$11</f>
        <v>GOOD</v>
      </c>
      <c r="M79" s="2">
        <f>+'[1]PAT-024.203'!$H$12</f>
        <v>2</v>
      </c>
      <c r="N79" s="27" t="s">
        <v>27</v>
      </c>
      <c r="O79" s="2">
        <v>3</v>
      </c>
      <c r="P79" s="27" t="s">
        <v>47</v>
      </c>
      <c r="Q79" s="27"/>
      <c r="R79" s="2"/>
      <c r="S79" s="22"/>
      <c r="T79" s="2" t="str">
        <f>+'[1]PAT-024.203'!$J$4</f>
        <v>Nathan Demaisip</v>
      </c>
      <c r="U79" s="2"/>
      <c r="V79" s="25">
        <f>+'[1]PAT-024.203'!$F$12</f>
        <v>2705657.5</v>
      </c>
      <c r="W79" s="28">
        <f t="shared" si="15"/>
        <v>0.57668607353295831</v>
      </c>
      <c r="X79" s="2"/>
      <c r="Y79" s="29">
        <f t="shared" si="16"/>
        <v>0.91783235294117649</v>
      </c>
      <c r="Z79" s="3" t="str">
        <f t="shared" si="17"/>
        <v>FAIL</v>
      </c>
      <c r="AA79" s="3"/>
      <c r="AB79" s="2"/>
      <c r="AC79" s="30">
        <v>2018</v>
      </c>
      <c r="AD79" s="30" t="s">
        <v>153</v>
      </c>
      <c r="AE79" s="30" t="s">
        <v>154</v>
      </c>
      <c r="AF79">
        <v>43363</v>
      </c>
      <c r="AG79" t="s">
        <v>25</v>
      </c>
      <c r="AH79">
        <v>1700000</v>
      </c>
      <c r="AI79">
        <v>1560315</v>
      </c>
      <c r="AK79">
        <v>-8.2167647058823526E-2</v>
      </c>
      <c r="AL79" t="s">
        <v>18</v>
      </c>
      <c r="AM79">
        <v>2</v>
      </c>
      <c r="AN79" t="s">
        <v>27</v>
      </c>
      <c r="AO79">
        <v>3</v>
      </c>
      <c r="AP79" t="s">
        <v>47</v>
      </c>
      <c r="AR79" s="34"/>
      <c r="AT79" t="s">
        <v>563</v>
      </c>
      <c r="AV79">
        <v>2705657.5</v>
      </c>
      <c r="AW79">
        <v>0.57668607353295831</v>
      </c>
      <c r="AY79">
        <v>0.91783235294117649</v>
      </c>
      <c r="AZ79" t="s">
        <v>18</v>
      </c>
      <c r="BC79">
        <v>1700000</v>
      </c>
      <c r="BD79">
        <v>1560315</v>
      </c>
      <c r="BE79">
        <v>139685</v>
      </c>
      <c r="BQ79">
        <v>3851000</v>
      </c>
      <c r="BR79">
        <v>2</v>
      </c>
    </row>
    <row r="80" spans="2:70" x14ac:dyDescent="0.2">
      <c r="C80" s="20">
        <v>2018</v>
      </c>
      <c r="D80" s="2" t="str">
        <f>+'[1]PAT-784.162'!$F$4</f>
        <v>PAT-784.162</v>
      </c>
      <c r="E80" s="22" t="str">
        <f>+'[1]PAT-784.162'!$F$5</f>
        <v>Hoboken Flood Resiliency</v>
      </c>
      <c r="F80" s="23">
        <f>+'[1]PAT-784.162'!$F$6</f>
        <v>43356</v>
      </c>
      <c r="G80" s="24" t="str">
        <f>+'[1]PAT-784.162'!$G$7</f>
        <v>Public</v>
      </c>
      <c r="H80" s="25">
        <f>+'[1]PAT-784.162'!$F$7</f>
        <v>5960000</v>
      </c>
      <c r="I80" s="25">
        <f>+'[1]PAT-784.162'!$F$8</f>
        <v>6956000</v>
      </c>
      <c r="J80" s="25"/>
      <c r="K80" s="26">
        <f>+'[1]PAT-784.162'!$G$9</f>
        <v>0.16711409395973154</v>
      </c>
      <c r="L80" s="3" t="str">
        <f>+'[1]PAT-784.162'!$F$11</f>
        <v>FAIL</v>
      </c>
      <c r="M80" s="2">
        <f>+'[1]PAT-784.162'!$H$12</f>
        <v>4</v>
      </c>
      <c r="N80" s="27" t="s">
        <v>27</v>
      </c>
      <c r="O80" s="2">
        <v>3</v>
      </c>
      <c r="P80" s="27" t="s">
        <v>47</v>
      </c>
      <c r="Q80" s="27"/>
      <c r="R80" s="2"/>
      <c r="S80" s="22"/>
      <c r="T80" s="2" t="str">
        <f>+'[1]PAT-784.162'!$J$4</f>
        <v>Nathan Demaisip</v>
      </c>
      <c r="U80" s="2"/>
      <c r="V80" s="25">
        <f>+'[1]PAT-784.162'!$F$12</f>
        <v>8933697.75</v>
      </c>
      <c r="W80" s="28">
        <f t="shared" si="15"/>
        <v>0.77862495403988785</v>
      </c>
      <c r="X80" s="2"/>
      <c r="Y80" s="29">
        <f t="shared" si="16"/>
        <v>1.1671140939597315</v>
      </c>
      <c r="Z80" s="3" t="str">
        <f t="shared" si="17"/>
        <v>FAIL</v>
      </c>
      <c r="AA80" s="3"/>
      <c r="AB80" s="2"/>
      <c r="AC80" s="30">
        <v>2018</v>
      </c>
      <c r="AD80" s="30" t="s">
        <v>155</v>
      </c>
      <c r="AE80" s="30" t="s">
        <v>156</v>
      </c>
      <c r="AF80">
        <v>43356</v>
      </c>
      <c r="AG80" t="s">
        <v>17</v>
      </c>
      <c r="AH80">
        <v>5960000</v>
      </c>
      <c r="AI80">
        <v>6956000</v>
      </c>
      <c r="AK80">
        <v>0.16711409395973154</v>
      </c>
      <c r="AL80" t="s">
        <v>26</v>
      </c>
      <c r="AM80">
        <v>4</v>
      </c>
      <c r="AN80" t="s">
        <v>27</v>
      </c>
      <c r="AO80">
        <v>3</v>
      </c>
      <c r="AP80" t="s">
        <v>47</v>
      </c>
      <c r="AR80" s="34"/>
      <c r="AT80" t="s">
        <v>563</v>
      </c>
      <c r="AV80">
        <v>8933697.75</v>
      </c>
      <c r="AW80">
        <v>0.77862495403988785</v>
      </c>
      <c r="AY80">
        <v>1.1671140939597315</v>
      </c>
      <c r="AZ80" t="s">
        <v>26</v>
      </c>
      <c r="BC80">
        <v>5960000</v>
      </c>
      <c r="BD80">
        <v>6956000</v>
      </c>
      <c r="BE80">
        <v>-996000</v>
      </c>
      <c r="BQ80">
        <v>8447200</v>
      </c>
      <c r="BR80">
        <v>1</v>
      </c>
    </row>
    <row r="81" spans="2:70" x14ac:dyDescent="0.2">
      <c r="C81" s="20">
        <v>2018</v>
      </c>
      <c r="D81" s="2" t="str">
        <f>+'[1]SWF-164.032'!$F$4</f>
        <v>SWF-164.032</v>
      </c>
      <c r="E81" s="22" t="str">
        <f>+'[1]SWF-164.032'!$F$5</f>
        <v>Terminal Expansion - Federal Inspection Services Facility</v>
      </c>
      <c r="F81" s="23">
        <f>+'[1]SWF-164.032'!$F$6</f>
        <v>43350</v>
      </c>
      <c r="G81" s="24" t="str">
        <f>+'[1]SWF-164.032'!$G$7</f>
        <v>Public</v>
      </c>
      <c r="H81" s="25">
        <f>+'[1]SWF-164.032'!$F$7</f>
        <v>17920000</v>
      </c>
      <c r="I81" s="25">
        <f>+'[1]SWF-164.032'!$F$8</f>
        <v>21068000</v>
      </c>
      <c r="J81" s="25"/>
      <c r="K81" s="26">
        <f>+'[1]SWF-164.032'!$G$9</f>
        <v>0.17566964285714284</v>
      </c>
      <c r="L81" s="3" t="str">
        <f>+'[1]SWF-164.032'!$F$11</f>
        <v>FAIL</v>
      </c>
      <c r="M81" s="2">
        <f>+'[1]SWF-164.032'!$H$12</f>
        <v>2</v>
      </c>
      <c r="N81" s="27" t="s">
        <v>19</v>
      </c>
      <c r="O81" s="2">
        <v>3</v>
      </c>
      <c r="P81" s="27" t="s">
        <v>20</v>
      </c>
      <c r="Q81" s="27"/>
      <c r="R81" s="2"/>
      <c r="S81" s="22"/>
      <c r="T81" s="2" t="str">
        <f>+'[1]SWF-164.032'!$J$4</f>
        <v>Andy Victors</v>
      </c>
      <c r="U81" s="2"/>
      <c r="V81" s="25">
        <f>+'[1]SWF-164.032'!$F$12</f>
        <v>22772500</v>
      </c>
      <c r="W81" s="28">
        <f t="shared" si="15"/>
        <v>0.92515094961027555</v>
      </c>
      <c r="X81" s="2"/>
      <c r="Y81" s="29">
        <f t="shared" si="16"/>
        <v>1.1756696428571429</v>
      </c>
      <c r="Z81" s="3" t="str">
        <f t="shared" si="17"/>
        <v>FAIL</v>
      </c>
      <c r="AA81" s="3"/>
      <c r="AB81" s="2"/>
      <c r="AC81" s="30">
        <v>2018</v>
      </c>
      <c r="AD81" s="30" t="s">
        <v>157</v>
      </c>
      <c r="AE81" s="30" t="s">
        <v>158</v>
      </c>
      <c r="AF81">
        <v>43350</v>
      </c>
      <c r="AG81" t="s">
        <v>17</v>
      </c>
      <c r="AH81">
        <v>17920000</v>
      </c>
      <c r="AI81">
        <v>21068000</v>
      </c>
      <c r="AK81">
        <v>0.17566964285714284</v>
      </c>
      <c r="AL81" t="s">
        <v>26</v>
      </c>
      <c r="AM81">
        <v>2</v>
      </c>
      <c r="AN81" t="s">
        <v>19</v>
      </c>
      <c r="AO81">
        <v>3</v>
      </c>
      <c r="AP81" t="s">
        <v>20</v>
      </c>
      <c r="AR81" s="34"/>
      <c r="AT81" t="s">
        <v>589</v>
      </c>
      <c r="AV81">
        <v>22772500</v>
      </c>
      <c r="AW81">
        <v>0.92515094961027555</v>
      </c>
      <c r="AY81">
        <v>1.1756696428571429</v>
      </c>
      <c r="AZ81" t="s">
        <v>26</v>
      </c>
      <c r="BC81">
        <v>17920000</v>
      </c>
      <c r="BD81">
        <v>21068000</v>
      </c>
      <c r="BE81">
        <v>-3148000</v>
      </c>
      <c r="BQ81">
        <v>24477000</v>
      </c>
      <c r="BR81">
        <v>1</v>
      </c>
    </row>
    <row r="82" spans="2:70" x14ac:dyDescent="0.2">
      <c r="C82" s="20">
        <v>2018</v>
      </c>
      <c r="D82" s="2" t="str">
        <f>+'[1]LT-944.096B'!$F$4</f>
        <v>LT-944.096B</v>
      </c>
      <c r="E82" s="22" t="str">
        <f>+'[1]LT-944.096B'!$F$5</f>
        <v>Replacement of Aboveground Storage Tanks</v>
      </c>
      <c r="F82" s="23">
        <f>+'[1]LT-944.096B'!$F$6</f>
        <v>43340</v>
      </c>
      <c r="G82" s="24" t="str">
        <f>+'[1]LT-944.096B'!$G$7</f>
        <v>Public</v>
      </c>
      <c r="H82" s="25">
        <f>+'[1]LT-944.096B'!$F$7</f>
        <v>2500000</v>
      </c>
      <c r="I82" s="25">
        <f>+'[1]LT-944.096B'!$F$8</f>
        <v>2952000</v>
      </c>
      <c r="J82" s="25"/>
      <c r="K82" s="26">
        <f>+'[1]LT-944.096B'!$G$9</f>
        <v>0.18079999999999999</v>
      </c>
      <c r="L82" s="3" t="str">
        <f>+'[1]LT-944.096B'!$F$11</f>
        <v>FAIL</v>
      </c>
      <c r="M82" s="2">
        <f>+'[1]LT-944.096B'!$H$12</f>
        <v>3</v>
      </c>
      <c r="N82" s="27" t="s">
        <v>19</v>
      </c>
      <c r="O82" s="2">
        <v>3</v>
      </c>
      <c r="P82" s="27" t="s">
        <v>28</v>
      </c>
      <c r="Q82" s="27"/>
      <c r="R82" s="2"/>
      <c r="S82" s="22"/>
      <c r="T82" s="2" t="str">
        <f>+'[1]GWB-924.137'!$J$4</f>
        <v>Boris Lenderman</v>
      </c>
      <c r="U82" s="2"/>
      <c r="V82" s="25">
        <f>+'[1]GWB-924.137'!$F$12</f>
        <v>2139150</v>
      </c>
      <c r="W82" s="28">
        <f t="shared" si="15"/>
        <v>1.379987378164224</v>
      </c>
      <c r="X82" s="2"/>
      <c r="Y82" s="29">
        <f t="shared" si="16"/>
        <v>1.1808000000000001</v>
      </c>
      <c r="Z82" s="3" t="str">
        <f t="shared" si="17"/>
        <v>FAIL</v>
      </c>
      <c r="AA82" s="3"/>
      <c r="AB82" s="2"/>
      <c r="AC82" s="30">
        <v>2018</v>
      </c>
      <c r="AD82" s="30" t="s">
        <v>159</v>
      </c>
      <c r="AE82" s="30" t="s">
        <v>160</v>
      </c>
      <c r="AF82">
        <v>43340</v>
      </c>
      <c r="AG82" t="s">
        <v>17</v>
      </c>
      <c r="AH82">
        <v>2500000</v>
      </c>
      <c r="AI82">
        <v>2952000</v>
      </c>
      <c r="AK82">
        <v>0.18079999999999999</v>
      </c>
      <c r="AL82" t="s">
        <v>26</v>
      </c>
      <c r="AM82">
        <v>3</v>
      </c>
      <c r="AN82" t="s">
        <v>19</v>
      </c>
      <c r="AO82">
        <v>3</v>
      </c>
      <c r="AP82" t="s">
        <v>28</v>
      </c>
      <c r="AR82" s="34"/>
      <c r="AT82" t="s">
        <v>576</v>
      </c>
      <c r="AV82">
        <v>2139150</v>
      </c>
      <c r="AW82">
        <v>1.379987378164224</v>
      </c>
      <c r="AY82">
        <v>1.1808000000000001</v>
      </c>
      <c r="AZ82" t="s">
        <v>26</v>
      </c>
      <c r="BC82">
        <v>2500000</v>
      </c>
      <c r="BD82">
        <v>2952000</v>
      </c>
      <c r="BE82">
        <v>-452000</v>
      </c>
      <c r="BQ82">
        <v>3234700</v>
      </c>
      <c r="BR82">
        <v>1</v>
      </c>
    </row>
    <row r="83" spans="2:70" x14ac:dyDescent="0.2">
      <c r="C83" s="20">
        <v>2018</v>
      </c>
      <c r="D83" s="2" t="str">
        <f>+'[1]GWB-924.137'!$F$4</f>
        <v>GWB-924.137</v>
      </c>
      <c r="E83" s="22" t="str">
        <f>+'[1]GWB-924.137'!$F$5</f>
        <v>NJ Administration Building - Sprinkler System Rehabiliation</v>
      </c>
      <c r="F83" s="23">
        <f>+'[1]GWB-924.137'!$F$6</f>
        <v>43326</v>
      </c>
      <c r="G83" s="24"/>
      <c r="H83" s="25"/>
      <c r="I83" s="25"/>
      <c r="J83" s="25"/>
      <c r="K83" s="26"/>
      <c r="L83" s="3"/>
      <c r="M83" s="2"/>
      <c r="N83" s="27"/>
      <c r="O83" s="2"/>
      <c r="P83" s="27"/>
      <c r="Q83" s="27"/>
      <c r="R83" s="2"/>
      <c r="S83" s="22" t="s">
        <v>538</v>
      </c>
      <c r="T83" s="2"/>
      <c r="U83" s="2"/>
      <c r="V83" s="25"/>
      <c r="W83" s="28"/>
      <c r="X83" s="2"/>
      <c r="Y83" s="29"/>
      <c r="Z83" s="3"/>
      <c r="AA83" s="3"/>
      <c r="AB83" s="2"/>
      <c r="AC83" s="30">
        <v>2018</v>
      </c>
      <c r="AD83" s="30" t="s">
        <v>590</v>
      </c>
      <c r="AE83" s="30" t="s">
        <v>591</v>
      </c>
      <c r="AF83">
        <v>43326</v>
      </c>
      <c r="AR83" s="34"/>
      <c r="AS83" t="s">
        <v>538</v>
      </c>
      <c r="BQ83">
        <v>3535000</v>
      </c>
      <c r="BR83">
        <v>2</v>
      </c>
    </row>
    <row r="84" spans="2:70" x14ac:dyDescent="0.2">
      <c r="C84" s="20">
        <v>2018</v>
      </c>
      <c r="D84" s="2" t="str">
        <f>+'[1]LT-924.183'!$F$4</f>
        <v>LT-924.183</v>
      </c>
      <c r="E84" s="22" t="str">
        <f>+'[1]LT-924.183'!$F$5</f>
        <v>South Tube Pavement Fine Milling</v>
      </c>
      <c r="F84" s="23">
        <f>+'[1]LT-924.183'!$F$6</f>
        <v>43326</v>
      </c>
      <c r="G84" s="24" t="str">
        <f>+'[1]LT-924.183'!$G$7</f>
        <v>SBE</v>
      </c>
      <c r="H84" s="25">
        <f>+'[1]LT-924.183'!$F$7</f>
        <v>1300000</v>
      </c>
      <c r="I84" s="25">
        <f>+'[1]LT-924.183'!$F$8</f>
        <v>695800</v>
      </c>
      <c r="J84" s="25"/>
      <c r="K84" s="26">
        <f>+'[1]LT-924.183'!$G$9</f>
        <v>-0.46476923076923077</v>
      </c>
      <c r="L84" s="3" t="str">
        <f>+'[1]LT-924.183'!$F$11</f>
        <v>FAIL</v>
      </c>
      <c r="M84" s="2">
        <f>+'[1]LT-924.183'!$H$12</f>
        <v>2</v>
      </c>
      <c r="N84" s="27" t="s">
        <v>35</v>
      </c>
      <c r="O84" s="2">
        <v>3</v>
      </c>
      <c r="P84" s="27" t="s">
        <v>28</v>
      </c>
      <c r="Q84" s="27"/>
      <c r="R84" s="2"/>
      <c r="S84" s="22" t="s">
        <v>535</v>
      </c>
      <c r="T84" s="2" t="str">
        <f>+'[1]LT-924.183'!$J$4</f>
        <v>Boris Lenderman</v>
      </c>
      <c r="U84" s="2"/>
      <c r="V84" s="25">
        <f>+'[1]LT-924.183'!$F$12</f>
        <v>1057500</v>
      </c>
      <c r="W84" s="28">
        <f t="shared" ref="W84:W90" si="18">+I84/V84</f>
        <v>0.65796690307328609</v>
      </c>
      <c r="X84" s="2"/>
      <c r="Y84" s="29">
        <f t="shared" ref="Y84:Y90" si="19">+I84/H84</f>
        <v>0.53523076923076918</v>
      </c>
      <c r="Z84" s="3" t="str">
        <f t="shared" ref="Z84:Z90" si="20">(IF(Y84&lt;$Y$3,"FAIL",IF(Y84&gt;$Y$4,"FAIL","GOOD")))</f>
        <v>FAIL</v>
      </c>
      <c r="AA84" s="3"/>
      <c r="AB84" s="2"/>
      <c r="AC84" s="30">
        <v>2018</v>
      </c>
      <c r="AD84" s="30" t="s">
        <v>161</v>
      </c>
      <c r="AE84" s="30" t="s">
        <v>162</v>
      </c>
      <c r="AF84">
        <v>43326</v>
      </c>
      <c r="AG84" t="s">
        <v>25</v>
      </c>
      <c r="AH84">
        <v>1300000</v>
      </c>
      <c r="AI84">
        <v>695800</v>
      </c>
      <c r="AK84">
        <v>-0.46476923076923077</v>
      </c>
      <c r="AL84" t="s">
        <v>26</v>
      </c>
      <c r="AM84">
        <v>2</v>
      </c>
      <c r="AN84" t="s">
        <v>35</v>
      </c>
      <c r="AO84">
        <v>3</v>
      </c>
      <c r="AP84" t="s">
        <v>28</v>
      </c>
      <c r="AR84" s="34"/>
      <c r="AS84" t="s">
        <v>535</v>
      </c>
      <c r="AT84" t="s">
        <v>576</v>
      </c>
      <c r="AV84">
        <v>1057500</v>
      </c>
      <c r="AW84">
        <v>0.65796690307328609</v>
      </c>
      <c r="AY84">
        <v>0.53523076923076918</v>
      </c>
      <c r="AZ84" t="s">
        <v>26</v>
      </c>
      <c r="BC84">
        <v>1300000</v>
      </c>
      <c r="BD84">
        <v>695800</v>
      </c>
      <c r="BE84">
        <v>604200</v>
      </c>
      <c r="BQ84">
        <v>1419200</v>
      </c>
      <c r="BR84">
        <v>2</v>
      </c>
    </row>
    <row r="85" spans="2:70" x14ac:dyDescent="0.2">
      <c r="C85" s="20">
        <v>2018</v>
      </c>
      <c r="D85" s="2" t="str">
        <f>+'[1]GWB-244.049'!$F$4</f>
        <v>GWB-244.049</v>
      </c>
      <c r="E85" s="22" t="str">
        <f>+'[1]GWB-244.049'!$F$5</f>
        <v>Trans-Manhattan Expressway Median Barriers and Water Mains</v>
      </c>
      <c r="F85" s="23">
        <f>+'[1]GWB-244.049'!$F$6</f>
        <v>43319</v>
      </c>
      <c r="G85" s="24" t="str">
        <f>+'[1]GWB-244.049'!$G$7</f>
        <v>Public</v>
      </c>
      <c r="H85" s="25">
        <f>+'[1]GWB-244.049'!$F$7</f>
        <v>54744000</v>
      </c>
      <c r="I85" s="25">
        <f>+'[1]GWB-244.049'!$F$8</f>
        <v>34776250</v>
      </c>
      <c r="J85" s="25"/>
      <c r="K85" s="26">
        <f>+'[1]GWB-244.049'!$G$9</f>
        <v>-0.36474773491158846</v>
      </c>
      <c r="L85" s="3" t="str">
        <f>+'[1]GWB-244.049'!$F$11</f>
        <v>GOOD</v>
      </c>
      <c r="M85" s="2">
        <f>+'[1]GWB-244.049'!$H$12</f>
        <v>4</v>
      </c>
      <c r="N85" s="27" t="s">
        <v>19</v>
      </c>
      <c r="O85" s="2">
        <v>3</v>
      </c>
      <c r="P85" s="27" t="s">
        <v>28</v>
      </c>
      <c r="Q85" s="27"/>
      <c r="R85" s="2"/>
      <c r="S85" s="22" t="s">
        <v>535</v>
      </c>
      <c r="T85" s="2" t="str">
        <f>+'[1]GWB-244.049'!$J$4</f>
        <v>Boris Lenderman</v>
      </c>
      <c r="U85" s="2"/>
      <c r="V85" s="25">
        <f>+'[1]GWB-244.049'!$F$12</f>
        <v>49859526.25</v>
      </c>
      <c r="W85" s="28">
        <f t="shared" si="18"/>
        <v>0.69748456544951631</v>
      </c>
      <c r="X85" s="2"/>
      <c r="Y85" s="29">
        <f t="shared" si="19"/>
        <v>0.63525226508841148</v>
      </c>
      <c r="Z85" s="3" t="str">
        <f t="shared" si="20"/>
        <v>FAIL</v>
      </c>
      <c r="AA85" s="3"/>
      <c r="AB85" s="2"/>
      <c r="AC85" s="30">
        <v>2018</v>
      </c>
      <c r="AD85" s="30" t="s">
        <v>163</v>
      </c>
      <c r="AE85" s="30" t="s">
        <v>164</v>
      </c>
      <c r="AF85">
        <v>43319</v>
      </c>
      <c r="AG85" t="s">
        <v>17</v>
      </c>
      <c r="AH85">
        <v>54744000</v>
      </c>
      <c r="AI85">
        <v>34776250</v>
      </c>
      <c r="AK85">
        <v>-0.36474773491158846</v>
      </c>
      <c r="AL85" t="s">
        <v>18</v>
      </c>
      <c r="AM85">
        <v>4</v>
      </c>
      <c r="AN85" t="s">
        <v>19</v>
      </c>
      <c r="AO85">
        <v>3</v>
      </c>
      <c r="AP85" t="s">
        <v>28</v>
      </c>
      <c r="AR85" s="34"/>
      <c r="AS85" t="s">
        <v>535</v>
      </c>
      <c r="AT85" t="s">
        <v>576</v>
      </c>
      <c r="AV85">
        <v>49859526.25</v>
      </c>
      <c r="AW85">
        <v>0.69748456544951631</v>
      </c>
      <c r="AY85">
        <v>0.63525226508841148</v>
      </c>
      <c r="AZ85" t="s">
        <v>26</v>
      </c>
      <c r="BC85">
        <v>54744000</v>
      </c>
      <c r="BD85">
        <v>34776250</v>
      </c>
      <c r="BE85">
        <v>19967750</v>
      </c>
      <c r="BQ85">
        <v>48040040</v>
      </c>
      <c r="BR85">
        <v>3</v>
      </c>
    </row>
    <row r="86" spans="2:70" x14ac:dyDescent="0.2">
      <c r="C86" s="20">
        <v>2018</v>
      </c>
      <c r="D86" s="2" t="str">
        <f>+'[1]PN-654.562A'!$F$4</f>
        <v>PN-654.562A</v>
      </c>
      <c r="E86" s="49" t="str">
        <f>+'[1]PN-654.562A'!$F$5</f>
        <v>Bldg 267 Roof Collapse Repair</v>
      </c>
      <c r="F86" s="23">
        <f>+'[1]PN-654.562A'!$F$6</f>
        <v>43314</v>
      </c>
      <c r="G86" s="24" t="str">
        <f>+'[1]PN-654.562A'!$G$7</f>
        <v>SBE</v>
      </c>
      <c r="H86" s="25">
        <f>+'[1]PN-654.562A'!$F$7</f>
        <v>1980000</v>
      </c>
      <c r="I86" s="25">
        <f>+'[1]PN-654.562A'!$F$8</f>
        <v>2882170</v>
      </c>
      <c r="J86" s="25"/>
      <c r="K86" s="26">
        <f>+'[1]PN-654.562A'!$G$9</f>
        <v>0.45564141414141413</v>
      </c>
      <c r="L86" s="3" t="str">
        <f>+'[1]PN-654.562A'!$F$11</f>
        <v>FAIL</v>
      </c>
      <c r="M86" s="2">
        <f>+'[1]PN-654.562A'!$H$12</f>
        <v>6</v>
      </c>
      <c r="N86" s="27" t="s">
        <v>27</v>
      </c>
      <c r="O86" s="2">
        <v>3</v>
      </c>
      <c r="P86" s="27" t="s">
        <v>38</v>
      </c>
      <c r="Q86" s="27"/>
      <c r="R86" s="2"/>
      <c r="S86" s="22"/>
      <c r="T86" s="2" t="str">
        <f>+'[1]PN-654.562A'!$J$4</f>
        <v>Ed Minall</v>
      </c>
      <c r="U86" s="2"/>
      <c r="V86" s="25">
        <f>+'[1]PN-654.562A'!$F$12</f>
        <v>4467184.666666667</v>
      </c>
      <c r="W86" s="28">
        <f t="shared" si="18"/>
        <v>0.64518711785215355</v>
      </c>
      <c r="X86" s="2"/>
      <c r="Y86" s="29">
        <f t="shared" si="19"/>
        <v>1.4556414141414142</v>
      </c>
      <c r="Z86" s="3" t="str">
        <f t="shared" si="20"/>
        <v>FAIL</v>
      </c>
      <c r="AA86" s="3"/>
      <c r="AB86" s="2"/>
      <c r="AC86" s="30">
        <v>2018</v>
      </c>
      <c r="AD86" s="30" t="s">
        <v>165</v>
      </c>
      <c r="AE86" s="30" t="s">
        <v>166</v>
      </c>
      <c r="AF86">
        <v>43314</v>
      </c>
      <c r="AG86" t="s">
        <v>25</v>
      </c>
      <c r="AH86">
        <v>1980000</v>
      </c>
      <c r="AI86">
        <v>2882170</v>
      </c>
      <c r="AK86">
        <v>0.45564141414141413</v>
      </c>
      <c r="AL86" t="s">
        <v>26</v>
      </c>
      <c r="AM86">
        <v>6</v>
      </c>
      <c r="AN86" t="s">
        <v>27</v>
      </c>
      <c r="AO86">
        <v>3</v>
      </c>
      <c r="AP86" t="s">
        <v>38</v>
      </c>
      <c r="AR86" s="34"/>
      <c r="AT86" t="s">
        <v>575</v>
      </c>
      <c r="AV86">
        <v>4467184.666666667</v>
      </c>
      <c r="AW86">
        <v>0.64518711785215355</v>
      </c>
      <c r="AY86">
        <v>1.4556414141414142</v>
      </c>
      <c r="AZ86" t="s">
        <v>26</v>
      </c>
      <c r="BC86">
        <v>1980000</v>
      </c>
      <c r="BD86">
        <v>2882170</v>
      </c>
      <c r="BE86">
        <v>-902170</v>
      </c>
      <c r="BQ86">
        <v>2991000</v>
      </c>
      <c r="BR86">
        <v>1</v>
      </c>
    </row>
    <row r="87" spans="2:70" x14ac:dyDescent="0.2">
      <c r="C87" s="20">
        <v>2018</v>
      </c>
      <c r="D87" s="2" t="str">
        <f>+'[1]MFA-924.454'!$F$4</f>
        <v>MFA-924.454</v>
      </c>
      <c r="E87" s="22" t="str">
        <f>+'[1]MFA-924.454'!$F$5</f>
        <v>EWR and TEB - Asphalt Repairs via Work Order</v>
      </c>
      <c r="F87" s="23">
        <f>+'[1]MFA-924.454'!$F$6</f>
        <v>43311</v>
      </c>
      <c r="G87" s="24" t="str">
        <f>+'[1]MFA-924.454'!$G$7</f>
        <v>PQL</v>
      </c>
      <c r="H87" s="25">
        <f>+'[1]MFA-924.454'!$F$7</f>
        <v>9350000</v>
      </c>
      <c r="I87" s="25">
        <f>+'[1]MFA-924.454'!$F$8</f>
        <v>6855365</v>
      </c>
      <c r="J87" s="25"/>
      <c r="K87" s="26">
        <f>+'[1]MFA-924.454'!$G$9</f>
        <v>-0.26680588235294117</v>
      </c>
      <c r="L87" s="3" t="str">
        <f>+'[1]MFA-924.454'!$F$11</f>
        <v>GOOD</v>
      </c>
      <c r="M87" s="2">
        <f>+'[1]MFA-924.454'!$H$12</f>
        <v>3</v>
      </c>
      <c r="N87" s="27" t="s">
        <v>27</v>
      </c>
      <c r="O87" s="2">
        <v>3</v>
      </c>
      <c r="P87" s="27" t="s">
        <v>20</v>
      </c>
      <c r="Q87" s="27"/>
      <c r="R87" s="2"/>
      <c r="S87" s="22" t="s">
        <v>535</v>
      </c>
      <c r="T87" s="2" t="str">
        <f>+'[1]MFA-924.454'!$J$4</f>
        <v>Joe Lucin</v>
      </c>
      <c r="U87" s="2"/>
      <c r="V87" s="25">
        <f>+'[1]MFA-924.454'!$F$12</f>
        <v>10087545</v>
      </c>
      <c r="W87" s="28">
        <f t="shared" si="18"/>
        <v>0.67958705512590034</v>
      </c>
      <c r="X87" s="2"/>
      <c r="Y87" s="29">
        <f t="shared" si="19"/>
        <v>0.73319411764705877</v>
      </c>
      <c r="Z87" s="3" t="str">
        <f t="shared" si="20"/>
        <v>FAIL</v>
      </c>
      <c r="AA87" s="3"/>
      <c r="AB87" s="2"/>
      <c r="AC87" s="30">
        <v>2018</v>
      </c>
      <c r="AD87" s="30" t="s">
        <v>167</v>
      </c>
      <c r="AE87" s="30" t="s">
        <v>168</v>
      </c>
      <c r="AF87">
        <v>43311</v>
      </c>
      <c r="AG87" t="s">
        <v>50</v>
      </c>
      <c r="AH87">
        <v>9350000</v>
      </c>
      <c r="AI87">
        <v>6855365</v>
      </c>
      <c r="AK87">
        <v>-0.26680588235294117</v>
      </c>
      <c r="AL87" t="s">
        <v>18</v>
      </c>
      <c r="AM87">
        <v>3</v>
      </c>
      <c r="AN87" t="s">
        <v>27</v>
      </c>
      <c r="AO87">
        <v>3</v>
      </c>
      <c r="AP87" t="s">
        <v>20</v>
      </c>
      <c r="AR87" s="34"/>
      <c r="AS87" t="s">
        <v>535</v>
      </c>
      <c r="AT87" t="s">
        <v>567</v>
      </c>
      <c r="AV87">
        <v>10087545</v>
      </c>
      <c r="AW87">
        <v>0.67958705512590034</v>
      </c>
      <c r="AY87">
        <v>0.73319411764705877</v>
      </c>
      <c r="AZ87" t="s">
        <v>26</v>
      </c>
      <c r="BC87">
        <v>9350000</v>
      </c>
      <c r="BD87">
        <v>6855365</v>
      </c>
      <c r="BE87">
        <v>2494635</v>
      </c>
      <c r="BQ87">
        <v>11420920</v>
      </c>
      <c r="BR87">
        <v>2</v>
      </c>
    </row>
    <row r="88" spans="2:70" x14ac:dyDescent="0.2">
      <c r="C88" s="20">
        <v>2018</v>
      </c>
      <c r="D88" s="2" t="str">
        <f>+'[1]LGA-124.260'!$F$4</f>
        <v>LGA-124.260</v>
      </c>
      <c r="E88" s="22" t="str">
        <f>+'[1]LGA-124.260'!$F$5</f>
        <v>Rehab of Runway 4-22 and Associated Taxiways</v>
      </c>
      <c r="F88" s="23">
        <f>+'[1]LGA-124.260'!$F$6</f>
        <v>43299</v>
      </c>
      <c r="G88" s="24" t="str">
        <f>+'[1]LGA-124.260'!$G$7</f>
        <v>PQL</v>
      </c>
      <c r="H88" s="25">
        <f>+'[1]LGA-124.260'!$F$7</f>
        <v>34796400</v>
      </c>
      <c r="I88" s="25">
        <f>+'[1]LGA-124.260'!$F$8</f>
        <v>34483510</v>
      </c>
      <c r="J88" s="25"/>
      <c r="K88" s="26">
        <f>+'[1]LGA-124.260'!$G$9</f>
        <v>-8.9920221632122863E-3</v>
      </c>
      <c r="L88" s="3" t="str">
        <f>+'[1]LGA-124.260'!$F$11</f>
        <v>GOOD</v>
      </c>
      <c r="M88" s="2">
        <f>+'[1]LGA-124.260'!$H$12</f>
        <v>2</v>
      </c>
      <c r="N88" s="27" t="s">
        <v>19</v>
      </c>
      <c r="O88" s="2">
        <v>3</v>
      </c>
      <c r="P88" s="27" t="s">
        <v>20</v>
      </c>
      <c r="Q88" s="27"/>
      <c r="R88" s="2"/>
      <c r="S88" s="22"/>
      <c r="T88" s="2" t="str">
        <f>+'[1]LGA-124.260'!$J$4</f>
        <v>Joe Lucin</v>
      </c>
      <c r="U88" s="2"/>
      <c r="V88" s="25">
        <f>+'[1]LGA-124.260'!$F$12</f>
        <v>35471255</v>
      </c>
      <c r="W88" s="28">
        <f t="shared" si="18"/>
        <v>0.97215364948322236</v>
      </c>
      <c r="X88" s="2"/>
      <c r="Y88" s="29">
        <f t="shared" si="19"/>
        <v>0.99100797783678773</v>
      </c>
      <c r="Z88" s="3" t="str">
        <f t="shared" si="20"/>
        <v>FAIL</v>
      </c>
      <c r="AA88" s="3"/>
      <c r="AB88" s="2"/>
      <c r="AC88" s="30">
        <v>2018</v>
      </c>
      <c r="AD88" s="30" t="s">
        <v>169</v>
      </c>
      <c r="AE88" s="30" t="s">
        <v>170</v>
      </c>
      <c r="AF88">
        <v>43299</v>
      </c>
      <c r="AG88" t="s">
        <v>50</v>
      </c>
      <c r="AH88">
        <v>34796400</v>
      </c>
      <c r="AI88">
        <v>34483510</v>
      </c>
      <c r="AK88">
        <v>-8.9920221632122863E-3</v>
      </c>
      <c r="AL88" t="s">
        <v>18</v>
      </c>
      <c r="AM88">
        <v>2</v>
      </c>
      <c r="AN88" t="s">
        <v>19</v>
      </c>
      <c r="AO88">
        <v>3</v>
      </c>
      <c r="AP88" t="s">
        <v>20</v>
      </c>
      <c r="AR88" s="34"/>
      <c r="AT88" t="s">
        <v>567</v>
      </c>
      <c r="AV88">
        <v>35471255</v>
      </c>
      <c r="AW88">
        <v>0.97215364948322236</v>
      </c>
      <c r="AY88">
        <v>0.99100797783678773</v>
      </c>
      <c r="AZ88" t="s">
        <v>18</v>
      </c>
      <c r="BC88">
        <v>34796400</v>
      </c>
      <c r="BD88">
        <v>34483510</v>
      </c>
      <c r="BE88">
        <v>312890</v>
      </c>
      <c r="BQ88">
        <v>36459000</v>
      </c>
      <c r="BR88">
        <v>2</v>
      </c>
    </row>
    <row r="89" spans="2:70" x14ac:dyDescent="0.2">
      <c r="C89" s="20">
        <v>2018</v>
      </c>
      <c r="D89" s="2" t="str">
        <f>+'[1]HT-224.082'!$F$4</f>
        <v>HT-224.082</v>
      </c>
      <c r="E89" s="22" t="str">
        <f>+'[1]HT-224.082'!$F$5</f>
        <v>Repl Bulkhead Doors in Ventilation Buildings</v>
      </c>
      <c r="F89" s="23">
        <f>+'[1]HT-224.082'!$F$6</f>
        <v>43299</v>
      </c>
      <c r="G89" s="24" t="str">
        <f>+'[1]HT-224.082'!$G$7</f>
        <v>Public</v>
      </c>
      <c r="H89" s="25">
        <f>+'[1]HT-224.082'!$F$7</f>
        <v>3570000</v>
      </c>
      <c r="I89" s="25">
        <f>+'[1]HT-224.082'!$F$8</f>
        <v>3861000</v>
      </c>
      <c r="J89" s="25"/>
      <c r="K89" s="26">
        <f>+'[1]HT-224.082'!$G$9</f>
        <v>8.1512605042016809E-2</v>
      </c>
      <c r="L89" s="3" t="str">
        <f>+'[1]HT-224.082'!$F$11</f>
        <v>GOOD</v>
      </c>
      <c r="M89" s="2">
        <f>+'[1]HT-224.082'!$H$12</f>
        <v>6</v>
      </c>
      <c r="N89" s="27" t="s">
        <v>35</v>
      </c>
      <c r="O89" s="2">
        <v>3</v>
      </c>
      <c r="P89" s="27" t="s">
        <v>28</v>
      </c>
      <c r="Q89" s="27"/>
      <c r="R89" s="2"/>
      <c r="S89" s="22"/>
      <c r="T89" s="2" t="str">
        <f>+'[1]HT-224.082'!$J$4</f>
        <v>Boris Lenderman</v>
      </c>
      <c r="U89" s="2"/>
      <c r="V89" s="25">
        <f>+'[1]HT-224.082'!$F$12</f>
        <v>5535683.333333333</v>
      </c>
      <c r="W89" s="28">
        <f t="shared" si="18"/>
        <v>0.69747486760141031</v>
      </c>
      <c r="X89" s="2"/>
      <c r="Y89" s="29">
        <f t="shared" si="19"/>
        <v>1.0815126050420167</v>
      </c>
      <c r="Z89" s="3" t="str">
        <f t="shared" si="20"/>
        <v>FAIL</v>
      </c>
      <c r="AA89" s="3"/>
      <c r="AB89" s="2"/>
      <c r="AC89" s="30">
        <v>2018</v>
      </c>
      <c r="AD89" s="30" t="s">
        <v>171</v>
      </c>
      <c r="AE89" s="30" t="s">
        <v>172</v>
      </c>
      <c r="AF89">
        <v>43299</v>
      </c>
      <c r="AG89" t="s">
        <v>17</v>
      </c>
      <c r="AH89">
        <v>3570000</v>
      </c>
      <c r="AI89">
        <v>3861000</v>
      </c>
      <c r="AK89">
        <v>8.1512605042016809E-2</v>
      </c>
      <c r="AL89" t="s">
        <v>18</v>
      </c>
      <c r="AM89">
        <v>6</v>
      </c>
      <c r="AN89" t="s">
        <v>35</v>
      </c>
      <c r="AO89">
        <v>3</v>
      </c>
      <c r="AP89" t="s">
        <v>28</v>
      </c>
      <c r="AR89" s="34"/>
      <c r="AT89" t="s">
        <v>576</v>
      </c>
      <c r="AV89">
        <v>5535683.333333333</v>
      </c>
      <c r="AW89">
        <v>0.69747486760141031</v>
      </c>
      <c r="AY89">
        <v>1.0815126050420167</v>
      </c>
      <c r="AZ89" t="s">
        <v>18</v>
      </c>
      <c r="BC89">
        <v>3570000</v>
      </c>
      <c r="BD89">
        <v>3861000</v>
      </c>
      <c r="BE89">
        <v>-291000</v>
      </c>
      <c r="BQ89">
        <v>4779000</v>
      </c>
      <c r="BR89">
        <v>1</v>
      </c>
    </row>
    <row r="90" spans="2:70" x14ac:dyDescent="0.2">
      <c r="B90" s="35">
        <f>(COUNTIF(L77:L90,"G*")/COUNTA(L77:L90))</f>
        <v>0.46153846153846156</v>
      </c>
      <c r="C90" s="20">
        <v>2018</v>
      </c>
      <c r="D90" s="2" t="str">
        <f>+'[1]EWR-154.308 bafo'!$F$4</f>
        <v>EWR-154.308 bafo</v>
      </c>
      <c r="E90" s="22" t="str">
        <f>+'[1]EWR-154.308 bafo'!$F$5</f>
        <v>Rehabilitation of Taxiway S</v>
      </c>
      <c r="F90" s="23">
        <f>+'[1]EWR-154.308 bafo'!$F$6</f>
        <v>43287</v>
      </c>
      <c r="G90" s="24" t="str">
        <f>+'[1]EWR-154.308 bafo'!$G$7</f>
        <v>PQL</v>
      </c>
      <c r="H90" s="25">
        <f>+'[1]EWR-154.308 bafo'!$F$7</f>
        <v>3730000</v>
      </c>
      <c r="I90" s="25">
        <f>+'[1]EWR-154.308 bafo'!$F$8</f>
        <v>4547000</v>
      </c>
      <c r="J90" s="25"/>
      <c r="K90" s="26">
        <f>+'[1]EWR-154.308 bafo'!$G$9</f>
        <v>0.2190348525469169</v>
      </c>
      <c r="L90" s="3" t="str">
        <f>+'[1]EWR-154.308 bafo'!$F$11</f>
        <v>FAIL</v>
      </c>
      <c r="M90" s="2">
        <f>+'[1]EWR-154.308 bafo'!$H$12</f>
        <v>3</v>
      </c>
      <c r="N90" s="27" t="s">
        <v>27</v>
      </c>
      <c r="O90" s="2">
        <v>3</v>
      </c>
      <c r="P90" s="27" t="s">
        <v>20</v>
      </c>
      <c r="Q90" s="27"/>
      <c r="R90" s="2"/>
      <c r="S90" s="22"/>
      <c r="T90" s="2" t="str">
        <f>+'[1]EWR-154.308 bafo'!$J$4</f>
        <v>Joe Lucin</v>
      </c>
      <c r="U90" s="2"/>
      <c r="V90" s="25">
        <f>+'[1]EWR-154.308 bafo'!$F$12</f>
        <v>4717276.666666667</v>
      </c>
      <c r="W90" s="28">
        <f t="shared" si="18"/>
        <v>0.96390360822593257</v>
      </c>
      <c r="X90" s="2"/>
      <c r="Y90" s="29">
        <f t="shared" si="19"/>
        <v>1.2190348525469168</v>
      </c>
      <c r="Z90" s="3" t="str">
        <f t="shared" si="20"/>
        <v>FAIL</v>
      </c>
      <c r="AA90" s="3"/>
      <c r="AB90" s="2">
        <v>0.46153846153846156</v>
      </c>
      <c r="AC90" s="30">
        <v>2018</v>
      </c>
      <c r="AD90" s="30" t="s">
        <v>173</v>
      </c>
      <c r="AE90" s="30" t="s">
        <v>174</v>
      </c>
      <c r="AF90">
        <v>43287</v>
      </c>
      <c r="AG90" s="31" t="s">
        <v>50</v>
      </c>
      <c r="AH90" s="31">
        <v>3730000</v>
      </c>
      <c r="AI90" s="50">
        <v>4547000</v>
      </c>
      <c r="AJ90" s="33"/>
      <c r="AK90" s="31">
        <v>0.2190348525469169</v>
      </c>
      <c r="AL90" s="31" t="s">
        <v>26</v>
      </c>
      <c r="AM90" s="43">
        <v>3</v>
      </c>
      <c r="AN90" s="44" t="s">
        <v>27</v>
      </c>
      <c r="AO90" s="45">
        <v>3</v>
      </c>
      <c r="AP90" t="s">
        <v>20</v>
      </c>
      <c r="AR90" s="34"/>
      <c r="AT90" t="s">
        <v>567</v>
      </c>
      <c r="AV90">
        <v>4717276.666666667</v>
      </c>
      <c r="AW90">
        <v>0.96390360822593257</v>
      </c>
      <c r="AY90">
        <v>1.2190348525469168</v>
      </c>
      <c r="AZ90" t="s">
        <v>26</v>
      </c>
      <c r="BC90">
        <v>3730000</v>
      </c>
      <c r="BD90">
        <v>4547000</v>
      </c>
      <c r="BE90">
        <v>-817000</v>
      </c>
      <c r="BG90">
        <v>202666650</v>
      </c>
      <c r="BH90">
        <v>173116560</v>
      </c>
      <c r="BI90">
        <v>0.85419362287776501</v>
      </c>
      <c r="BJ90" t="s">
        <v>532</v>
      </c>
      <c r="BK90">
        <v>756286150</v>
      </c>
      <c r="BL90">
        <v>572906174</v>
      </c>
      <c r="BM90">
        <v>0.75752567199597665</v>
      </c>
      <c r="BQ90">
        <v>4649000</v>
      </c>
      <c r="BR90">
        <v>1</v>
      </c>
    </row>
    <row r="91" spans="2:70" ht="7.5" customHeight="1" x14ac:dyDescent="0.2">
      <c r="C91" s="20"/>
      <c r="G91" s="21"/>
      <c r="Q91" s="3"/>
      <c r="AQ91" s="41"/>
      <c r="AR91" s="42"/>
    </row>
    <row r="92" spans="2:70" x14ac:dyDescent="0.2">
      <c r="C92" s="20">
        <v>2018</v>
      </c>
      <c r="D92" s="2" t="str">
        <f>+'[1]PAT-774.170'!$F$4</f>
        <v>PAT-774.170</v>
      </c>
      <c r="E92" s="22" t="str">
        <f>+'[1]PAT-774.170'!$F$5</f>
        <v>Repl Exchange Place and Newport Escalators and Elevators</v>
      </c>
      <c r="F92" s="23">
        <f>+'[1]PAT-774.170'!$F$6</f>
        <v>43264</v>
      </c>
      <c r="G92" s="24" t="str">
        <f>+'[1]PAT-774.170'!$G$7</f>
        <v>Public</v>
      </c>
      <c r="H92" s="25">
        <f>+'[1]PAT-774.170'!$F$7</f>
        <v>38600000</v>
      </c>
      <c r="I92" s="25">
        <f>+'[1]PAT-774.170'!$F$8</f>
        <v>35950000</v>
      </c>
      <c r="J92" s="25"/>
      <c r="K92" s="26">
        <f>+'[1]PAT-774.170'!$G$9</f>
        <v>-6.8652849740932637E-2</v>
      </c>
      <c r="L92" s="3" t="str">
        <f>+'[1]PAT-774.170'!$F$11</f>
        <v>GOOD</v>
      </c>
      <c r="M92" s="2">
        <f>+'[1]PAT-774.170'!$H$12</f>
        <v>2</v>
      </c>
      <c r="N92" s="27" t="s">
        <v>27</v>
      </c>
      <c r="O92" s="2">
        <v>2</v>
      </c>
      <c r="P92" s="27" t="s">
        <v>47</v>
      </c>
      <c r="Q92" s="27"/>
      <c r="R92" s="2"/>
      <c r="S92" s="22"/>
      <c r="T92" s="2" t="str">
        <f>+'[1]PAT-774.170'!$J$4</f>
        <v>Nathan Demaisip</v>
      </c>
      <c r="U92" s="2"/>
      <c r="V92" s="25">
        <f>+'[1]PAT-774.170'!$F$12</f>
        <v>39922000</v>
      </c>
      <c r="W92" s="28">
        <f>+I92/V92</f>
        <v>0.90050598667401438</v>
      </c>
      <c r="X92" s="2"/>
      <c r="Y92" s="29">
        <f>+I92/H92</f>
        <v>0.93134715025906734</v>
      </c>
      <c r="Z92" s="3" t="str">
        <f>(IF(Y92&lt;$Y$3,"FAIL",IF(Y92&gt;$Y$4,"FAIL","GOOD")))</f>
        <v>FAIL</v>
      </c>
      <c r="AA92" s="3"/>
      <c r="AB92" s="2"/>
      <c r="AC92" s="30">
        <v>2018</v>
      </c>
      <c r="AD92" s="30" t="s">
        <v>175</v>
      </c>
      <c r="AE92" s="30" t="s">
        <v>176</v>
      </c>
      <c r="AF92">
        <v>43264</v>
      </c>
      <c r="AG92" t="s">
        <v>17</v>
      </c>
      <c r="AH92">
        <v>38600000</v>
      </c>
      <c r="AI92">
        <v>35950000</v>
      </c>
      <c r="AK92">
        <v>-6.8652849740932637E-2</v>
      </c>
      <c r="AL92" t="s">
        <v>18</v>
      </c>
      <c r="AM92">
        <v>2</v>
      </c>
      <c r="AN92" t="s">
        <v>27</v>
      </c>
      <c r="AO92">
        <v>2</v>
      </c>
      <c r="AP92" t="s">
        <v>47</v>
      </c>
      <c r="AR92" s="34"/>
      <c r="AT92" t="s">
        <v>563</v>
      </c>
      <c r="AV92">
        <v>39922000</v>
      </c>
      <c r="AW92">
        <v>0.90050598667401438</v>
      </c>
      <c r="AY92">
        <v>0.93134715025906734</v>
      </c>
      <c r="AZ92" t="s">
        <v>18</v>
      </c>
      <c r="BC92">
        <v>38600000</v>
      </c>
      <c r="BD92">
        <v>35950000</v>
      </c>
      <c r="BE92">
        <v>2650000</v>
      </c>
      <c r="BQ92">
        <v>43894000</v>
      </c>
      <c r="BR92">
        <v>2</v>
      </c>
    </row>
    <row r="93" spans="2:70" x14ac:dyDescent="0.2">
      <c r="C93" s="20">
        <v>2018</v>
      </c>
      <c r="D93" s="2" t="str">
        <f>+'[1]MFP-694.514'!$F$4</f>
        <v>MFP-694.514</v>
      </c>
      <c r="E93" s="22" t="str">
        <f>+'[1]MFP-694.514'!$F$5</f>
        <v>NY and NJ Marine Terminals - CCTV Upgrade and Expansion (Port Newark and Brooklyn)</v>
      </c>
      <c r="F93" s="23">
        <f>+'[1]MFP-694.514'!$F$6</f>
        <v>43259</v>
      </c>
      <c r="G93" s="24" t="str">
        <f>+'[1]MFP-694.514'!$G$7</f>
        <v>VVP</v>
      </c>
      <c r="H93" s="25">
        <f>+'[1]MFP-694.514'!$F$7</f>
        <v>2770000</v>
      </c>
      <c r="I93" s="25">
        <f>+'[1]MFP-694.514'!$F$8</f>
        <v>2542996</v>
      </c>
      <c r="J93" s="25"/>
      <c r="K93" s="26">
        <f>+'[1]MFP-694.514'!$G$9</f>
        <v>-8.1950902527075806E-2</v>
      </c>
      <c r="L93" s="3" t="str">
        <f>+'[1]MFP-694.514'!$F$11</f>
        <v>GOOD</v>
      </c>
      <c r="M93" s="2">
        <f>+'[1]MFP-694.514'!$H$12</f>
        <v>6</v>
      </c>
      <c r="N93" s="27" t="s">
        <v>35</v>
      </c>
      <c r="O93" s="2">
        <v>2</v>
      </c>
      <c r="P93" s="27" t="s">
        <v>38</v>
      </c>
      <c r="Q93" s="27"/>
      <c r="R93" s="2"/>
      <c r="S93" s="22"/>
      <c r="T93" s="2" t="str">
        <f>+'[1]MFP-694.514'!$J$4</f>
        <v>Nathan Demaisip</v>
      </c>
      <c r="U93" s="2"/>
      <c r="V93" s="25">
        <f>+'[1]MFP-694.514'!$F$12</f>
        <v>4162248.5</v>
      </c>
      <c r="W93" s="28">
        <f>+I93/V93</f>
        <v>0.61096688484601536</v>
      </c>
      <c r="X93" s="2"/>
      <c r="Y93" s="29">
        <f>+I93/H93</f>
        <v>0.91804909747292418</v>
      </c>
      <c r="Z93" s="3" t="str">
        <f>(IF(Y93&lt;$Y$3,"FAIL",IF(Y93&gt;$Y$4,"FAIL","GOOD")))</f>
        <v>FAIL</v>
      </c>
      <c r="AA93" s="3"/>
      <c r="AB93" s="2"/>
      <c r="AC93" s="30">
        <v>2018</v>
      </c>
      <c r="AD93" s="30" t="s">
        <v>177</v>
      </c>
      <c r="AE93" s="30" t="s">
        <v>178</v>
      </c>
      <c r="AF93">
        <v>43259</v>
      </c>
      <c r="AG93" t="s">
        <v>179</v>
      </c>
      <c r="AH93">
        <v>2770000</v>
      </c>
      <c r="AI93">
        <v>2542996</v>
      </c>
      <c r="AK93">
        <v>-8.1950902527075806E-2</v>
      </c>
      <c r="AL93" t="s">
        <v>18</v>
      </c>
      <c r="AM93">
        <v>6</v>
      </c>
      <c r="AN93" t="s">
        <v>35</v>
      </c>
      <c r="AO93">
        <v>2</v>
      </c>
      <c r="AP93" t="s">
        <v>38</v>
      </c>
      <c r="AR93" s="34"/>
      <c r="AT93" t="s">
        <v>563</v>
      </c>
      <c r="AV93">
        <v>4162248.5</v>
      </c>
      <c r="AW93">
        <v>0.61096688484601536</v>
      </c>
      <c r="AY93">
        <v>0.91804909747292418</v>
      </c>
      <c r="AZ93" t="s">
        <v>18</v>
      </c>
      <c r="BC93">
        <v>2770000</v>
      </c>
      <c r="BD93">
        <v>2542996</v>
      </c>
      <c r="BE93">
        <v>227004</v>
      </c>
      <c r="BQ93">
        <v>3396000</v>
      </c>
      <c r="BR93">
        <v>2</v>
      </c>
    </row>
    <row r="94" spans="2:70" x14ac:dyDescent="0.2">
      <c r="C94" s="20">
        <v>2018</v>
      </c>
      <c r="D94" s="2" t="str">
        <f>+'[1]PAT-024.099'!$F$4</f>
        <v>PAT-024.099</v>
      </c>
      <c r="E94" s="22" t="str">
        <f>+'[1]PAT-024.099'!$F$5</f>
        <v>Exchange Place Substation #4 Roof Replacement</v>
      </c>
      <c r="F94" s="23">
        <f>+'[1]PAT-024.099'!$F$6</f>
        <v>43251</v>
      </c>
      <c r="G94" s="24" t="str">
        <f>+'[1]PAT-024.099'!$G$7</f>
        <v>Public</v>
      </c>
      <c r="H94" s="25">
        <f>+'[1]PAT-024.099'!$F$7</f>
        <v>1567000</v>
      </c>
      <c r="I94" s="25">
        <f>+'[1]PAT-024.099'!$F$8</f>
        <v>918315</v>
      </c>
      <c r="J94" s="25"/>
      <c r="K94" s="26">
        <f>+'[1]PAT-024.099'!$G$9</f>
        <v>-0.41396617740906189</v>
      </c>
      <c r="L94" s="3" t="str">
        <f>+'[1]PAT-024.099'!$F$11</f>
        <v>GOOD</v>
      </c>
      <c r="M94" s="2">
        <f>+'[1]PAT-024.099'!$H$12</f>
        <v>5</v>
      </c>
      <c r="N94" s="27" t="s">
        <v>27</v>
      </c>
      <c r="O94" s="2">
        <v>2</v>
      </c>
      <c r="P94" s="27" t="s">
        <v>47</v>
      </c>
      <c r="Q94" s="27"/>
      <c r="R94" s="2"/>
      <c r="S94" s="22" t="s">
        <v>535</v>
      </c>
      <c r="T94" s="2" t="str">
        <f>+'[1]PAT-024.099'!$J$4</f>
        <v>Nathan Demaisip</v>
      </c>
      <c r="U94" s="2"/>
      <c r="V94" s="25">
        <f>+'[1]PAT-024.099'!$F$12</f>
        <v>2609788.4</v>
      </c>
      <c r="W94" s="28">
        <f t="shared" ref="W94:W157" si="21">+I94/V94</f>
        <v>0.351873354943259</v>
      </c>
      <c r="X94" s="2"/>
      <c r="Y94" s="29">
        <f>+I94/H94</f>
        <v>0.58603382259093806</v>
      </c>
      <c r="Z94" s="3" t="str">
        <f>(IF(Y94&lt;$Y$3,"FAIL",IF(Y94&gt;$Y$4,"FAIL","GOOD")))</f>
        <v>FAIL</v>
      </c>
      <c r="AA94" s="3"/>
      <c r="AB94" s="2"/>
      <c r="AC94" s="30">
        <v>2018</v>
      </c>
      <c r="AD94" s="30" t="s">
        <v>180</v>
      </c>
      <c r="AE94" s="30" t="s">
        <v>181</v>
      </c>
      <c r="AF94">
        <v>43251</v>
      </c>
      <c r="AG94" t="s">
        <v>17</v>
      </c>
      <c r="AH94">
        <v>1567000</v>
      </c>
      <c r="AI94">
        <v>918315</v>
      </c>
      <c r="AK94">
        <v>-0.41396617740906189</v>
      </c>
      <c r="AL94" t="s">
        <v>18</v>
      </c>
      <c r="AM94">
        <v>5</v>
      </c>
      <c r="AN94" t="s">
        <v>27</v>
      </c>
      <c r="AO94">
        <v>2</v>
      </c>
      <c r="AP94" t="s">
        <v>47</v>
      </c>
      <c r="AR94" s="34"/>
      <c r="AS94" t="s">
        <v>535</v>
      </c>
      <c r="AT94" t="s">
        <v>563</v>
      </c>
      <c r="AV94">
        <v>2609788.4</v>
      </c>
      <c r="AW94">
        <v>0.351873354943259</v>
      </c>
      <c r="AY94">
        <v>0.58603382259093806</v>
      </c>
      <c r="AZ94" t="s">
        <v>26</v>
      </c>
      <c r="BC94">
        <v>1567000</v>
      </c>
      <c r="BD94">
        <v>918315</v>
      </c>
      <c r="BE94">
        <v>648685</v>
      </c>
      <c r="BQ94">
        <v>2147450</v>
      </c>
      <c r="BR94">
        <v>2</v>
      </c>
    </row>
    <row r="95" spans="2:70" x14ac:dyDescent="0.2">
      <c r="C95" s="20">
        <v>2018</v>
      </c>
      <c r="D95" s="2" t="str">
        <f>+'[1]EWR-154.395'!$F$4</f>
        <v>EWR-154.395</v>
      </c>
      <c r="E95" s="22" t="str">
        <f>+'[1]EWR-154.395'!$F$5</f>
        <v>Bridges N61, 62, 63, At-Grade Roadways and Appurtenances</v>
      </c>
      <c r="F95" s="23">
        <f>+'[1]EWR-154.395'!$F$6</f>
        <v>43250</v>
      </c>
      <c r="G95" s="24" t="str">
        <f>+'[1]EWR-154.395'!$G$7</f>
        <v>Public</v>
      </c>
      <c r="H95" s="25">
        <f>+'[1]EWR-154.395'!$F$7</f>
        <v>153277500</v>
      </c>
      <c r="I95" s="25">
        <f>+'[1]EWR-154.395'!$F$8</f>
        <v>118434757</v>
      </c>
      <c r="J95" s="25"/>
      <c r="K95" s="26">
        <f>+'[1]EWR-154.395'!$G$9</f>
        <v>-0.22731805385656734</v>
      </c>
      <c r="L95" s="3" t="str">
        <f>+'[1]EWR-154.395'!$F$11</f>
        <v>FAIL</v>
      </c>
      <c r="M95" s="2">
        <f>+'[1]EWR-154.395'!$H$12</f>
        <v>13</v>
      </c>
      <c r="N95" s="27" t="s">
        <v>27</v>
      </c>
      <c r="O95" s="2">
        <v>2</v>
      </c>
      <c r="P95" s="27" t="s">
        <v>20</v>
      </c>
      <c r="Q95" s="27"/>
      <c r="R95" s="2"/>
      <c r="S95" s="22"/>
      <c r="T95" s="2" t="str">
        <f>+'[1]EWR-154.395'!$J$4</f>
        <v>Joe Lucin</v>
      </c>
      <c r="U95" s="2"/>
      <c r="V95" s="25">
        <f>+'[1]EWR-154.395'!$F$12</f>
        <v>138481360</v>
      </c>
      <c r="W95" s="28">
        <f t="shared" si="21"/>
        <v>0.85523970157427687</v>
      </c>
      <c r="X95" s="2"/>
      <c r="Y95" s="29">
        <f>+I95/H95</f>
        <v>0.77268194614343266</v>
      </c>
      <c r="Z95" s="3" t="str">
        <f>(IF(Y95&lt;$Y$3,"FAIL",IF(Y95&gt;$Y$4,"FAIL","GOOD")))</f>
        <v>FAIL</v>
      </c>
      <c r="AA95" s="3"/>
      <c r="AB95" s="2"/>
      <c r="AC95" s="30">
        <v>2018</v>
      </c>
      <c r="AD95" s="30" t="s">
        <v>182</v>
      </c>
      <c r="AE95" s="30" t="s">
        <v>183</v>
      </c>
      <c r="AF95">
        <v>43250</v>
      </c>
      <c r="AG95" t="s">
        <v>17</v>
      </c>
      <c r="AH95">
        <v>153277500</v>
      </c>
      <c r="AI95">
        <v>118434757</v>
      </c>
      <c r="AK95">
        <v>-0.22731805385656734</v>
      </c>
      <c r="AL95" t="s">
        <v>26</v>
      </c>
      <c r="AM95">
        <v>13</v>
      </c>
      <c r="AN95" t="s">
        <v>27</v>
      </c>
      <c r="AO95">
        <v>2</v>
      </c>
      <c r="AP95" t="s">
        <v>20</v>
      </c>
      <c r="AR95" s="34"/>
      <c r="AT95" t="s">
        <v>567</v>
      </c>
      <c r="AV95">
        <v>138481360</v>
      </c>
      <c r="AW95">
        <v>0.85523970157427687</v>
      </c>
      <c r="AY95">
        <v>0.77268194614343266</v>
      </c>
      <c r="AZ95" t="s">
        <v>26</v>
      </c>
      <c r="BC95">
        <v>153277500</v>
      </c>
      <c r="BD95">
        <v>118434757</v>
      </c>
      <c r="BE95">
        <v>34842743</v>
      </c>
      <c r="BQ95">
        <v>123456789</v>
      </c>
      <c r="BR95">
        <v>13</v>
      </c>
    </row>
    <row r="96" spans="2:70" x14ac:dyDescent="0.2">
      <c r="C96" s="20">
        <v>2018</v>
      </c>
      <c r="D96" s="2" t="str">
        <f>+'[1]GWB-244.204 Void'!$F$4</f>
        <v>GWB-244.204</v>
      </c>
      <c r="E96" s="22" t="str">
        <f>+'[1]GWB-244.204 Void'!$F$5</f>
        <v>Rehab Center and Lemoine Avenue Bridges</v>
      </c>
      <c r="F96" s="23">
        <f>+'[1]GWB-244.204 Void'!$F$6</f>
        <v>43242</v>
      </c>
      <c r="G96" s="24"/>
      <c r="H96" s="25"/>
      <c r="I96" s="25"/>
      <c r="J96" s="25"/>
      <c r="K96" s="26"/>
      <c r="L96" s="3"/>
      <c r="M96" s="2"/>
      <c r="N96" s="27"/>
      <c r="O96" s="2"/>
      <c r="P96" s="27"/>
      <c r="Q96" s="27"/>
      <c r="R96" s="2"/>
      <c r="S96" s="22" t="s">
        <v>538</v>
      </c>
      <c r="T96" s="2"/>
      <c r="U96" s="2"/>
      <c r="V96" s="25"/>
      <c r="W96" s="28"/>
      <c r="X96" s="2"/>
      <c r="Y96" s="29"/>
      <c r="Z96" s="3"/>
      <c r="AA96" s="3"/>
      <c r="AB96" s="2"/>
      <c r="AC96" s="30">
        <v>2018</v>
      </c>
      <c r="AD96" s="30" t="s">
        <v>592</v>
      </c>
      <c r="AE96" s="30" t="s">
        <v>150</v>
      </c>
      <c r="AF96">
        <v>43242</v>
      </c>
      <c r="AR96" s="34"/>
      <c r="AS96" t="s">
        <v>538</v>
      </c>
      <c r="BQ96" t="s">
        <v>539</v>
      </c>
      <c r="BR96" t="s">
        <v>539</v>
      </c>
    </row>
    <row r="97" spans="2:70" x14ac:dyDescent="0.2">
      <c r="C97" s="20">
        <v>2018</v>
      </c>
      <c r="D97" s="2" t="str">
        <f>+'[1]MFP-924.650'!$F$4</f>
        <v>MFP-924.650</v>
      </c>
      <c r="E97" s="22" t="str">
        <f>+'[1]MFP-924.650'!$F$5</f>
        <v>NY Marine Terminals - Maintenance Dredging via Work Order</v>
      </c>
      <c r="F97" s="23">
        <f>+'[1]MFP-924.650'!$F$6</f>
        <v>43230</v>
      </c>
      <c r="G97" s="24" t="str">
        <f>+'[1]MFP-924.650'!$G$7</f>
        <v>Public</v>
      </c>
      <c r="H97" s="25">
        <f>+'[1]MFP-924.650'!$F$7</f>
        <v>4390000</v>
      </c>
      <c r="I97" s="25">
        <f>+'[1]MFP-924.650'!$F$8</f>
        <v>4220000</v>
      </c>
      <c r="J97" s="25"/>
      <c r="K97" s="26">
        <f>+'[1]MFP-924.650'!$G$9</f>
        <v>-3.8724373576309798E-2</v>
      </c>
      <c r="L97" s="3" t="str">
        <f>+'[1]MFP-924.650'!$F$11</f>
        <v>GOOD</v>
      </c>
      <c r="M97" s="2">
        <f>+'[1]MFP-924.650'!$H$12</f>
        <v>4</v>
      </c>
      <c r="N97" s="27" t="s">
        <v>19</v>
      </c>
      <c r="O97" s="2">
        <v>2</v>
      </c>
      <c r="P97" s="27" t="s">
        <v>38</v>
      </c>
      <c r="Q97" s="27"/>
      <c r="R97" s="2"/>
      <c r="S97" s="22"/>
      <c r="T97" s="2" t="str">
        <f>+'[1]MFP-924.650'!$J$4</f>
        <v>Ed Minall</v>
      </c>
      <c r="U97" s="2"/>
      <c r="V97" s="25">
        <f>+'[1]MFP-924.650'!$F$12</f>
        <v>6081225</v>
      </c>
      <c r="W97" s="28">
        <f t="shared" si="21"/>
        <v>0.69393913232942372</v>
      </c>
      <c r="X97" s="2"/>
      <c r="Y97" s="29">
        <f>+I97/H97</f>
        <v>0.96127562642369024</v>
      </c>
      <c r="Z97" s="3" t="str">
        <f>(IF(Y97&lt;$Y$3,"FAIL",IF(Y97&gt;$Y$4,"FAIL","GOOD")))</f>
        <v>FAIL</v>
      </c>
      <c r="AA97" s="3"/>
      <c r="AB97" s="2"/>
      <c r="AC97" s="30">
        <v>2018</v>
      </c>
      <c r="AD97" s="30" t="s">
        <v>184</v>
      </c>
      <c r="AE97" s="30" t="s">
        <v>185</v>
      </c>
      <c r="AF97">
        <v>43230</v>
      </c>
      <c r="AG97" t="s">
        <v>17</v>
      </c>
      <c r="AH97">
        <v>4390000</v>
      </c>
      <c r="AI97">
        <v>4220000</v>
      </c>
      <c r="AK97">
        <v>-3.8724373576309798E-2</v>
      </c>
      <c r="AL97" t="s">
        <v>18</v>
      </c>
      <c r="AM97">
        <v>4</v>
      </c>
      <c r="AN97" t="s">
        <v>19</v>
      </c>
      <c r="AO97">
        <v>2</v>
      </c>
      <c r="AP97" t="s">
        <v>38</v>
      </c>
      <c r="AR97" s="34"/>
      <c r="AT97" t="s">
        <v>575</v>
      </c>
      <c r="AV97">
        <v>6081225</v>
      </c>
      <c r="AW97">
        <v>0.69393913232942372</v>
      </c>
      <c r="AY97">
        <v>0.96127562642369024</v>
      </c>
      <c r="AZ97" t="s">
        <v>18</v>
      </c>
      <c r="BC97">
        <v>4390000</v>
      </c>
      <c r="BD97">
        <v>4220000</v>
      </c>
      <c r="BE97">
        <v>170000</v>
      </c>
      <c r="BQ97">
        <v>5305000</v>
      </c>
      <c r="BR97">
        <v>2</v>
      </c>
    </row>
    <row r="98" spans="2:70" x14ac:dyDescent="0.2">
      <c r="C98" s="20">
        <v>2018</v>
      </c>
      <c r="D98" s="2" t="str">
        <f>+'[1]LT-924.121'!$F$4</f>
        <v>LT-924.121</v>
      </c>
      <c r="E98" s="22" t="str">
        <f>+'[1]LT-924.121'!$F$5</f>
        <v>Steel Repairs at 38th St Bridge and Concrete Repairs at NY Vent Bldg South</v>
      </c>
      <c r="F98" s="23">
        <f>+'[1]LT-924.121'!$F$6</f>
        <v>43221</v>
      </c>
      <c r="G98" s="24" t="str">
        <f>+'[1]LT-924.121'!$G$7</f>
        <v>SBE</v>
      </c>
      <c r="H98" s="25">
        <f>+'[1]LT-924.121'!$F$7</f>
        <v>960000</v>
      </c>
      <c r="I98" s="25">
        <f>+'[1]LT-924.121'!$F$8</f>
        <v>413834</v>
      </c>
      <c r="J98" s="25"/>
      <c r="K98" s="26">
        <f>+'[1]LT-924.121'!$G$9</f>
        <v>-0.56892291666666661</v>
      </c>
      <c r="L98" s="3" t="str">
        <f>+'[1]LT-924.121'!$F$11</f>
        <v>FAIL</v>
      </c>
      <c r="M98" s="2">
        <f>+'[1]LT-924.121'!$H$12</f>
        <v>5</v>
      </c>
      <c r="N98" s="27" t="s">
        <v>19</v>
      </c>
      <c r="O98" s="2">
        <v>2</v>
      </c>
      <c r="P98" s="27" t="s">
        <v>28</v>
      </c>
      <c r="Q98" s="27"/>
      <c r="R98" s="2"/>
      <c r="S98" s="22"/>
      <c r="T98" s="2" t="str">
        <f>+'[1]LT-924.121'!$J$4</f>
        <v>Ed Minall</v>
      </c>
      <c r="U98" s="2"/>
      <c r="V98" s="25">
        <f>+'[1]LT-924.121'!$F$12</f>
        <v>710613.8</v>
      </c>
      <c r="W98" s="28">
        <f t="shared" si="21"/>
        <v>0.58236133325865602</v>
      </c>
      <c r="X98" s="2"/>
      <c r="Y98" s="29">
        <f>+I98/H98</f>
        <v>0.43107708333333333</v>
      </c>
      <c r="Z98" s="3" t="str">
        <f>(IF(Y98&lt;$Y$3,"FAIL",IF(Y98&gt;$Y$4,"FAIL","GOOD")))</f>
        <v>FAIL</v>
      </c>
      <c r="AA98" s="3"/>
      <c r="AB98" s="2"/>
      <c r="AC98" s="30">
        <v>2018</v>
      </c>
      <c r="AD98" s="30" t="s">
        <v>186</v>
      </c>
      <c r="AE98" s="30" t="s">
        <v>187</v>
      </c>
      <c r="AF98">
        <v>43221</v>
      </c>
      <c r="AG98" t="s">
        <v>25</v>
      </c>
      <c r="AH98">
        <v>960000</v>
      </c>
      <c r="AI98">
        <v>413834</v>
      </c>
      <c r="AK98">
        <v>-0.56892291666666661</v>
      </c>
      <c r="AL98" t="s">
        <v>26</v>
      </c>
      <c r="AM98">
        <v>5</v>
      </c>
      <c r="AN98" t="s">
        <v>19</v>
      </c>
      <c r="AO98">
        <v>2</v>
      </c>
      <c r="AP98" t="s">
        <v>28</v>
      </c>
      <c r="AR98" s="34"/>
      <c r="AT98" t="s">
        <v>575</v>
      </c>
      <c r="AV98">
        <v>710613.8</v>
      </c>
      <c r="AW98">
        <v>0.58236133325865602</v>
      </c>
      <c r="AY98">
        <v>0.43107708333333333</v>
      </c>
      <c r="AZ98" t="s">
        <v>26</v>
      </c>
      <c r="BC98">
        <v>960000</v>
      </c>
      <c r="BD98">
        <v>413834</v>
      </c>
      <c r="BE98">
        <v>546166</v>
      </c>
      <c r="BQ98">
        <v>615185</v>
      </c>
      <c r="BR98">
        <v>5</v>
      </c>
    </row>
    <row r="99" spans="2:70" x14ac:dyDescent="0.2">
      <c r="C99" s="20">
        <v>2018</v>
      </c>
      <c r="D99" s="2" t="str">
        <f>+'[1]EWR-154.308 Void'!$F$4</f>
        <v>EWR-154.308</v>
      </c>
      <c r="E99" s="22" t="str">
        <f>+'[1]EWR-154.308 Void'!$F$5</f>
        <v>Rehabilitation of Taxiway S</v>
      </c>
      <c r="F99" s="23">
        <f>+'[1]EWR-154.308 Void'!$F$6</f>
        <v>43207</v>
      </c>
      <c r="G99" s="24"/>
      <c r="H99" s="25"/>
      <c r="I99" s="25"/>
      <c r="J99" s="25"/>
      <c r="K99" s="26"/>
      <c r="L99" s="3"/>
      <c r="M99" s="2"/>
      <c r="N99" s="27"/>
      <c r="O99" s="2"/>
      <c r="P99" s="27"/>
      <c r="Q99" s="27"/>
      <c r="R99" s="2"/>
      <c r="S99" s="22" t="s">
        <v>538</v>
      </c>
      <c r="T99" s="2"/>
      <c r="U99" s="2"/>
      <c r="V99" s="25"/>
      <c r="W99" s="28"/>
      <c r="X99" s="2"/>
      <c r="Y99" s="29"/>
      <c r="Z99" s="3"/>
      <c r="AA99" s="3"/>
      <c r="AB99" s="2"/>
      <c r="AC99" s="30">
        <v>2018</v>
      </c>
      <c r="AD99" s="30" t="s">
        <v>566</v>
      </c>
      <c r="AE99" s="30" t="s">
        <v>174</v>
      </c>
      <c r="AF99">
        <v>43207</v>
      </c>
      <c r="AR99" s="34"/>
      <c r="AS99" t="s">
        <v>538</v>
      </c>
      <c r="BQ99" t="s">
        <v>539</v>
      </c>
      <c r="BR99" t="s">
        <v>539</v>
      </c>
    </row>
    <row r="100" spans="2:70" x14ac:dyDescent="0.2">
      <c r="C100" s="20">
        <v>2018</v>
      </c>
      <c r="D100" s="2" t="str">
        <f>+'[1]PAT-774.169'!$F$4</f>
        <v>PAT-774.169</v>
      </c>
      <c r="E100" s="22" t="str">
        <f>+'[1]PAT-774.169'!$F$5</f>
        <v>Replace Elevators at Harrison Car Maintenance Facility</v>
      </c>
      <c r="F100" s="23">
        <f>+'[1]PAT-774.169'!$F$6</f>
        <v>43195</v>
      </c>
      <c r="G100" s="24" t="str">
        <f>+'[1]PAT-774.169'!$G$7</f>
        <v>Public</v>
      </c>
      <c r="H100" s="25">
        <f>+'[1]PAT-774.169'!$F$7</f>
        <v>1520000</v>
      </c>
      <c r="I100" s="25">
        <f>+'[1]PAT-774.169'!$F$8</f>
        <v>856934</v>
      </c>
      <c r="J100" s="25"/>
      <c r="K100" s="26">
        <f>+'[1]PAT-774.169'!$G$9</f>
        <v>-0.43622763157894739</v>
      </c>
      <c r="L100" s="3" t="str">
        <f>+'[1]PAT-774.169'!$F$11</f>
        <v>GOOD</v>
      </c>
      <c r="M100" s="2">
        <f>+'[1]PAT-774.169'!$H$12</f>
        <v>4</v>
      </c>
      <c r="N100" s="27" t="s">
        <v>27</v>
      </c>
      <c r="O100" s="2">
        <v>2</v>
      </c>
      <c r="P100" s="27" t="s">
        <v>47</v>
      </c>
      <c r="Q100" s="27" t="s">
        <v>190</v>
      </c>
      <c r="R100" s="2"/>
      <c r="S100" s="22" t="s">
        <v>535</v>
      </c>
      <c r="T100" s="2" t="str">
        <f>+'[1]PAT-774.169'!$J$4</f>
        <v>Nathan Demaisip</v>
      </c>
      <c r="U100" s="2"/>
      <c r="V100" s="25">
        <f>+'[1]PAT-774.169'!$F$12</f>
        <v>1906983.5</v>
      </c>
      <c r="W100" s="28">
        <f t="shared" si="21"/>
        <v>0.4493662373061959</v>
      </c>
      <c r="X100" s="2"/>
      <c r="Y100" s="29">
        <f>+I100/H100</f>
        <v>0.56377236842105261</v>
      </c>
      <c r="Z100" s="3" t="str">
        <f>(IF(Y100&lt;$Y$3,"FAIL",IF(Y100&gt;$Y$4,"FAIL","GOOD")))</f>
        <v>FAIL</v>
      </c>
      <c r="AA100" s="3"/>
      <c r="AB100" s="2"/>
      <c r="AC100" s="30">
        <v>2018</v>
      </c>
      <c r="AD100" s="30" t="s">
        <v>188</v>
      </c>
      <c r="AE100" s="30" t="s">
        <v>189</v>
      </c>
      <c r="AF100">
        <v>43195</v>
      </c>
      <c r="AG100" t="s">
        <v>17</v>
      </c>
      <c r="AH100">
        <v>1520000</v>
      </c>
      <c r="AI100">
        <v>856934</v>
      </c>
      <c r="AK100">
        <v>-0.43622763157894739</v>
      </c>
      <c r="AL100" t="s">
        <v>18</v>
      </c>
      <c r="AM100">
        <v>4</v>
      </c>
      <c r="AN100" t="s">
        <v>27</v>
      </c>
      <c r="AO100">
        <v>2</v>
      </c>
      <c r="AP100" t="s">
        <v>47</v>
      </c>
      <c r="AQ100" s="7" t="s">
        <v>190</v>
      </c>
      <c r="AR100" s="34"/>
      <c r="AS100" t="s">
        <v>535</v>
      </c>
      <c r="AT100" t="s">
        <v>563</v>
      </c>
      <c r="AV100">
        <v>1906983.5</v>
      </c>
      <c r="AW100">
        <v>0.4493662373061959</v>
      </c>
      <c r="AY100">
        <v>0.56377236842105261</v>
      </c>
      <c r="AZ100" t="s">
        <v>26</v>
      </c>
      <c r="BC100">
        <v>1520000</v>
      </c>
      <c r="BD100">
        <v>856934</v>
      </c>
      <c r="BE100">
        <v>663066</v>
      </c>
      <c r="BQ100">
        <v>1593000</v>
      </c>
      <c r="BR100">
        <v>2</v>
      </c>
    </row>
    <row r="101" spans="2:70" x14ac:dyDescent="0.2">
      <c r="C101" s="20">
        <v>2018</v>
      </c>
      <c r="D101" s="2" t="str">
        <f>+'[1]MFP-824.016'!$F$4</f>
        <v>MFP-824.016</v>
      </c>
      <c r="E101" s="22" t="str">
        <f>+'[1]MFP-824.016'!$F$5</f>
        <v>NY Marine Terminals Priority Repairs by Work Order</v>
      </c>
      <c r="F101" s="23">
        <f>+'[1]MFP-824.016'!$F$6</f>
        <v>43193</v>
      </c>
      <c r="G101" s="24" t="str">
        <f>+'[1]MFP-824.016'!$G$7</f>
        <v>Public</v>
      </c>
      <c r="H101" s="25">
        <f>+'[1]MFP-824.016'!$F$7</f>
        <v>9140000</v>
      </c>
      <c r="I101" s="25">
        <f>+'[1]MFP-824.016'!$F$8</f>
        <v>4659626</v>
      </c>
      <c r="J101" s="25"/>
      <c r="K101" s="26">
        <f>+'[1]MFP-824.016'!$G$9</f>
        <v>-0.49019409190371993</v>
      </c>
      <c r="L101" s="3" t="str">
        <f>+'[1]MFP-824.016'!$F$11</f>
        <v>GOOD</v>
      </c>
      <c r="M101" s="2">
        <f>+'[1]MFP-824.016'!$H$12</f>
        <v>5</v>
      </c>
      <c r="N101" s="27" t="s">
        <v>19</v>
      </c>
      <c r="O101" s="2">
        <v>2</v>
      </c>
      <c r="P101" s="27" t="s">
        <v>38</v>
      </c>
      <c r="Q101" s="27" t="s">
        <v>193</v>
      </c>
      <c r="R101" s="2"/>
      <c r="S101" s="22" t="s">
        <v>535</v>
      </c>
      <c r="T101" s="2" t="str">
        <f>+'[1]MFP-824.016'!$J$4</f>
        <v>Ed Minall</v>
      </c>
      <c r="U101" s="2"/>
      <c r="V101" s="25">
        <f>+'[1]MFP-824.016'!$F$12</f>
        <v>10095414</v>
      </c>
      <c r="W101" s="28">
        <f t="shared" si="21"/>
        <v>0.46155868397274247</v>
      </c>
      <c r="X101" s="2"/>
      <c r="Y101" s="29">
        <f>+I101/H101</f>
        <v>0.50980590809628012</v>
      </c>
      <c r="Z101" s="3" t="str">
        <f>(IF(Y101&lt;$Y$3,"FAIL",IF(Y101&gt;$Y$4,"FAIL","GOOD")))</f>
        <v>FAIL</v>
      </c>
      <c r="AA101" s="3"/>
      <c r="AB101" s="2"/>
      <c r="AC101" s="30">
        <v>2018</v>
      </c>
      <c r="AD101" s="30" t="s">
        <v>191</v>
      </c>
      <c r="AE101" s="30" t="s">
        <v>192</v>
      </c>
      <c r="AF101">
        <v>43193</v>
      </c>
      <c r="AG101" t="s">
        <v>17</v>
      </c>
      <c r="AH101">
        <v>9140000</v>
      </c>
      <c r="AI101">
        <v>4659626</v>
      </c>
      <c r="AK101">
        <v>-0.49019409190371993</v>
      </c>
      <c r="AL101" t="s">
        <v>18</v>
      </c>
      <c r="AM101">
        <v>5</v>
      </c>
      <c r="AN101" t="s">
        <v>19</v>
      </c>
      <c r="AO101">
        <v>2</v>
      </c>
      <c r="AP101" t="s">
        <v>38</v>
      </c>
      <c r="AQ101" s="7" t="s">
        <v>193</v>
      </c>
      <c r="AR101" s="34"/>
      <c r="AS101" t="s">
        <v>535</v>
      </c>
      <c r="AT101" t="s">
        <v>575</v>
      </c>
      <c r="AV101">
        <v>10095414</v>
      </c>
      <c r="AW101">
        <v>0.46155868397274247</v>
      </c>
      <c r="AY101">
        <v>0.50980590809628012</v>
      </c>
      <c r="AZ101" t="s">
        <v>26</v>
      </c>
      <c r="BC101">
        <v>9140000</v>
      </c>
      <c r="BD101">
        <v>4659626</v>
      </c>
      <c r="BE101">
        <v>4480374</v>
      </c>
      <c r="BQ101">
        <v>9983390</v>
      </c>
      <c r="BR101">
        <v>2</v>
      </c>
    </row>
    <row r="102" spans="2:70" x14ac:dyDescent="0.2">
      <c r="B102" s="35">
        <f>(COUNTIF(L92:L102,"G*")/COUNTA(L92:L102))</f>
        <v>0.77777777777777779</v>
      </c>
      <c r="C102" s="20">
        <v>2018</v>
      </c>
      <c r="D102" s="2" t="str">
        <f>+'[1]TEB-144.046'!$F$4</f>
        <v>TEB-144.046</v>
      </c>
      <c r="E102" s="22" t="str">
        <f>+'[1]TEB-144.046'!$F$5</f>
        <v>Removal of Taxiway B and Construction of Taxiway V</v>
      </c>
      <c r="F102" s="23">
        <f>+'[1]TEB-144.046'!$F$6</f>
        <v>43193</v>
      </c>
      <c r="G102" s="24" t="str">
        <f>+'[1]TEB-144.046'!$G$7</f>
        <v>Public</v>
      </c>
      <c r="H102" s="25">
        <f>+'[1]TEB-144.046'!$F$7</f>
        <v>3441000</v>
      </c>
      <c r="I102" s="25">
        <f>+'[1]TEB-144.046'!$F$8</f>
        <v>2993080</v>
      </c>
      <c r="J102" s="25"/>
      <c r="K102" s="26">
        <f>+'[1]TEB-144.046'!$G$9</f>
        <v>-0.13017146178436501</v>
      </c>
      <c r="L102" s="3" t="str">
        <f>+'[1]TEB-144.046'!$F$11</f>
        <v>GOOD</v>
      </c>
      <c r="M102" s="2">
        <f>+'[1]TEB-144.046'!$H$12</f>
        <v>3</v>
      </c>
      <c r="N102" s="27" t="s">
        <v>27</v>
      </c>
      <c r="O102" s="2">
        <v>2</v>
      </c>
      <c r="P102" s="27" t="s">
        <v>20</v>
      </c>
      <c r="Q102" s="27" t="s">
        <v>196</v>
      </c>
      <c r="R102" s="2"/>
      <c r="S102" s="22"/>
      <c r="T102" s="2" t="str">
        <f>+'[1]TEB-144.046'!$J$4</f>
        <v>Joe Lucin</v>
      </c>
      <c r="U102" s="2"/>
      <c r="V102" s="25">
        <f>+'[1]TEB-144.046'!$F$12</f>
        <v>3534026.6666666665</v>
      </c>
      <c r="W102" s="28">
        <f t="shared" si="21"/>
        <v>0.84693192279250873</v>
      </c>
      <c r="X102" s="2"/>
      <c r="Y102" s="29">
        <f>+I102/H102</f>
        <v>0.86982853821563499</v>
      </c>
      <c r="Z102" s="3" t="str">
        <f>(IF(Y102&lt;$Y$3,"FAIL",IF(Y102&gt;$Y$4,"FAIL","GOOD")))</f>
        <v>FAIL</v>
      </c>
      <c r="AA102" s="51"/>
      <c r="AB102" s="2">
        <v>0.77777777777777779</v>
      </c>
      <c r="AC102" s="30">
        <v>2018</v>
      </c>
      <c r="AD102" s="30" t="s">
        <v>194</v>
      </c>
      <c r="AE102" s="30" t="s">
        <v>195</v>
      </c>
      <c r="AF102">
        <v>43193</v>
      </c>
      <c r="AG102" s="31" t="s">
        <v>17</v>
      </c>
      <c r="AH102" s="31">
        <v>3441000</v>
      </c>
      <c r="AI102" s="50">
        <v>2993080</v>
      </c>
      <c r="AJ102" s="33"/>
      <c r="AK102" s="31">
        <v>-0.13017146178436501</v>
      </c>
      <c r="AL102" s="31" t="s">
        <v>18</v>
      </c>
      <c r="AM102" s="43">
        <v>3</v>
      </c>
      <c r="AN102" s="44" t="s">
        <v>27</v>
      </c>
      <c r="AO102" s="45">
        <v>2</v>
      </c>
      <c r="AP102" t="s">
        <v>20</v>
      </c>
      <c r="AQ102" s="7" t="s">
        <v>196</v>
      </c>
      <c r="AR102" s="34"/>
      <c r="AT102" t="s">
        <v>567</v>
      </c>
      <c r="AV102">
        <v>3534026.6666666665</v>
      </c>
      <c r="AW102">
        <v>0.84693192279250873</v>
      </c>
      <c r="AY102">
        <v>0.86982853821563499</v>
      </c>
      <c r="AZ102" t="s">
        <v>18</v>
      </c>
      <c r="BA102">
        <v>0.375</v>
      </c>
      <c r="BC102">
        <v>3441000</v>
      </c>
      <c r="BD102">
        <v>2993080</v>
      </c>
      <c r="BE102">
        <v>447920</v>
      </c>
      <c r="BG102">
        <v>215665500</v>
      </c>
      <c r="BH102">
        <v>170989542</v>
      </c>
      <c r="BI102">
        <v>0.79284606021825466</v>
      </c>
      <c r="BJ102" t="s">
        <v>532</v>
      </c>
      <c r="BK102">
        <v>553619500</v>
      </c>
      <c r="BL102">
        <v>399789614</v>
      </c>
      <c r="BM102">
        <v>0.72213788351024488</v>
      </c>
      <c r="BQ102">
        <v>3769000</v>
      </c>
      <c r="BR102">
        <v>2</v>
      </c>
    </row>
    <row r="103" spans="2:70" ht="7.5" customHeight="1" x14ac:dyDescent="0.2">
      <c r="C103" s="20"/>
      <c r="G103" s="21"/>
      <c r="P103" s="3"/>
      <c r="Q103" s="3"/>
      <c r="T103" s="2"/>
      <c r="U103" s="2"/>
      <c r="V103" s="25"/>
      <c r="W103" s="25"/>
      <c r="AC103" s="30"/>
      <c r="AD103" s="30"/>
      <c r="AE103" s="30"/>
      <c r="AQ103" s="41"/>
      <c r="AR103" s="3"/>
    </row>
    <row r="104" spans="2:70" x14ac:dyDescent="0.2">
      <c r="C104" s="20">
        <v>2018</v>
      </c>
      <c r="D104" s="2" t="str">
        <f>+'[1]LGA-124.261'!$F$4</f>
        <v>LGA-124.261</v>
      </c>
      <c r="E104" s="22" t="str">
        <f>+'[1]LGA-124.261'!$F$5</f>
        <v>Rehab of Pump House 1 Retaining Wall</v>
      </c>
      <c r="F104" s="23">
        <f>+'[1]LGA-124.261'!$F$6</f>
        <v>43179</v>
      </c>
      <c r="G104" s="24" t="str">
        <f>+'[1]LGA-124.261'!$G$7</f>
        <v>Public</v>
      </c>
      <c r="H104" s="25">
        <f>+'[1]LGA-124.261'!$F$7</f>
        <v>1440000</v>
      </c>
      <c r="I104" s="25">
        <f>+'[1]LGA-124.261'!$F$8</f>
        <v>1928000</v>
      </c>
      <c r="J104" s="25"/>
      <c r="K104" s="26">
        <f>+'[1]LGA-124.261'!$G$9</f>
        <v>0.33888888888888891</v>
      </c>
      <c r="L104" s="3" t="str">
        <f>+'[1]LGA-124.261'!$F$11</f>
        <v>FAIL</v>
      </c>
      <c r="M104" s="2">
        <f>+'[1]LGA-124.261'!$H$12</f>
        <v>7</v>
      </c>
      <c r="N104" s="27" t="s">
        <v>19</v>
      </c>
      <c r="O104" s="2">
        <v>1</v>
      </c>
      <c r="P104" s="27" t="s">
        <v>20</v>
      </c>
      <c r="Q104" s="27" t="s">
        <v>193</v>
      </c>
      <c r="R104" s="2"/>
      <c r="S104" s="22"/>
      <c r="T104" s="2" t="str">
        <f>+'[1]LGA-124.261'!$J$4</f>
        <v>Joe Lucin</v>
      </c>
      <c r="U104" s="2"/>
      <c r="V104" s="25">
        <f>+'[1]LGA-124.261'!$F$12</f>
        <v>2393861.8571428573</v>
      </c>
      <c r="W104" s="28">
        <f t="shared" si="21"/>
        <v>0.8053931743167182</v>
      </c>
      <c r="X104" s="2"/>
      <c r="Y104" s="29">
        <f>+I104/H104</f>
        <v>1.3388888888888888</v>
      </c>
      <c r="Z104" s="3" t="str">
        <f t="shared" ref="Z104:Z119" si="22">(IF(Y104&lt;$Y$3,"FAIL",IF(Y104&gt;$Y$4,"FAIL","GOOD")))</f>
        <v>FAIL</v>
      </c>
      <c r="AA104" s="3"/>
      <c r="AB104" s="2"/>
      <c r="AC104" s="30">
        <v>2018</v>
      </c>
      <c r="AD104" s="30" t="s">
        <v>197</v>
      </c>
      <c r="AE104" s="30" t="s">
        <v>198</v>
      </c>
      <c r="AF104">
        <v>43179</v>
      </c>
      <c r="AG104" t="s">
        <v>17</v>
      </c>
      <c r="AH104">
        <v>1440000</v>
      </c>
      <c r="AI104">
        <v>1928000</v>
      </c>
      <c r="AK104">
        <v>0.33888888888888891</v>
      </c>
      <c r="AL104" t="s">
        <v>26</v>
      </c>
      <c r="AM104">
        <v>7</v>
      </c>
      <c r="AN104" t="s">
        <v>19</v>
      </c>
      <c r="AO104">
        <v>1</v>
      </c>
      <c r="AP104" t="s">
        <v>20</v>
      </c>
      <c r="AQ104" s="7" t="s">
        <v>193</v>
      </c>
      <c r="AR104" s="34"/>
      <c r="AT104" t="s">
        <v>567</v>
      </c>
      <c r="AV104">
        <v>2393861.8571428573</v>
      </c>
      <c r="AW104">
        <v>0.8053931743167182</v>
      </c>
      <c r="AY104">
        <v>1.3388888888888888</v>
      </c>
      <c r="AZ104" t="s">
        <v>26</v>
      </c>
      <c r="BC104">
        <v>1440000</v>
      </c>
      <c r="BD104">
        <v>1928000</v>
      </c>
      <c r="BE104">
        <v>-488000</v>
      </c>
      <c r="BQ104">
        <v>2160125</v>
      </c>
      <c r="BR104">
        <v>1</v>
      </c>
    </row>
    <row r="105" spans="2:70" x14ac:dyDescent="0.2">
      <c r="C105" s="20">
        <v>2018</v>
      </c>
      <c r="D105" s="2" t="str">
        <f>+'[1]AKO-284.051'!$F$4</f>
        <v>AKO-284.051</v>
      </c>
      <c r="E105" s="22" t="str">
        <f>+'[1]AKO-284.051'!$F$5</f>
        <v>Main Spain Pier and Fender Upgrades</v>
      </c>
      <c r="F105" s="23">
        <f>+'[1]AKO-284.051'!$F$6</f>
        <v>43179</v>
      </c>
      <c r="G105" s="24" t="str">
        <f>+'[1]AKO-284.051'!$G$7</f>
        <v>Public</v>
      </c>
      <c r="H105" s="25">
        <f>+'[1]AKO-284.051'!$F$7</f>
        <v>27125000</v>
      </c>
      <c r="I105" s="25">
        <f>+'[1]AKO-284.051'!$F$8</f>
        <v>22964560</v>
      </c>
      <c r="J105" s="25"/>
      <c r="K105" s="26">
        <f>+'[1]AKO-284.051'!$G$9</f>
        <v>-0.15338027649769584</v>
      </c>
      <c r="L105" s="3" t="str">
        <f>+'[1]AKO-284.051'!$F$11</f>
        <v>GOOD</v>
      </c>
      <c r="M105" s="2">
        <f>+'[1]AKO-284.051'!$H$12</f>
        <v>10</v>
      </c>
      <c r="N105" s="27" t="s">
        <v>35</v>
      </c>
      <c r="O105" s="2">
        <v>1</v>
      </c>
      <c r="P105" s="27" t="s">
        <v>28</v>
      </c>
      <c r="Q105" s="27" t="s">
        <v>193</v>
      </c>
      <c r="R105" s="2"/>
      <c r="S105" s="22"/>
      <c r="T105" s="2" t="str">
        <f>+'[1]AKO-284.051'!$J$4</f>
        <v>Ed Minall</v>
      </c>
      <c r="U105" s="2"/>
      <c r="V105" s="25">
        <f>+'[1]AKO-284.051'!$F$12</f>
        <v>31632465.399999999</v>
      </c>
      <c r="W105" s="28">
        <f t="shared" si="21"/>
        <v>0.72598071979555534</v>
      </c>
      <c r="X105" s="2"/>
      <c r="Y105" s="29">
        <f>+I105/H105</f>
        <v>0.84661972350230419</v>
      </c>
      <c r="Z105" s="3" t="str">
        <f t="shared" si="22"/>
        <v>FAIL</v>
      </c>
      <c r="AA105" s="3"/>
      <c r="AB105" s="2"/>
      <c r="AC105" s="30">
        <v>2018</v>
      </c>
      <c r="AD105" s="30" t="s">
        <v>199</v>
      </c>
      <c r="AE105" s="30" t="s">
        <v>200</v>
      </c>
      <c r="AF105">
        <v>43179</v>
      </c>
      <c r="AG105" t="s">
        <v>17</v>
      </c>
      <c r="AH105">
        <v>27125000</v>
      </c>
      <c r="AI105">
        <v>22964560</v>
      </c>
      <c r="AK105">
        <v>-0.15338027649769584</v>
      </c>
      <c r="AL105" t="s">
        <v>18</v>
      </c>
      <c r="AM105">
        <v>10</v>
      </c>
      <c r="AN105" t="s">
        <v>35</v>
      </c>
      <c r="AO105">
        <v>1</v>
      </c>
      <c r="AP105" t="s">
        <v>28</v>
      </c>
      <c r="AQ105" s="7" t="s">
        <v>193</v>
      </c>
      <c r="AR105" s="34"/>
      <c r="AT105" t="s">
        <v>575</v>
      </c>
      <c r="AV105">
        <v>31632465.399999999</v>
      </c>
      <c r="AW105">
        <v>0.72598071979555534</v>
      </c>
      <c r="AY105">
        <v>0.84661972350230419</v>
      </c>
      <c r="AZ105" t="s">
        <v>26</v>
      </c>
      <c r="BC105">
        <v>27125000</v>
      </c>
      <c r="BD105">
        <v>22964560</v>
      </c>
      <c r="BE105">
        <v>4160440</v>
      </c>
      <c r="BQ105">
        <v>25742285</v>
      </c>
      <c r="BR105">
        <v>5</v>
      </c>
    </row>
    <row r="106" spans="2:70" x14ac:dyDescent="0.2">
      <c r="C106" s="20">
        <v>2018</v>
      </c>
      <c r="D106" s="2" t="str">
        <f>+'[1]AKO-284.049'!$F$4</f>
        <v>AKO-284.049</v>
      </c>
      <c r="E106" s="22" t="str">
        <f>+'[1]AKO-284.049'!$F$5</f>
        <v>Tollhouse Building Roof</v>
      </c>
      <c r="F106" s="23">
        <f>+'[1]AKO-284.049'!$F$6</f>
        <v>43174</v>
      </c>
      <c r="G106" s="24" t="str">
        <f>+'[1]AKO-284.049'!$G$7</f>
        <v>Public</v>
      </c>
      <c r="H106" s="25">
        <f>+'[1]AKO-284.049'!$F$7</f>
        <v>1150000</v>
      </c>
      <c r="I106" s="25">
        <f>+'[1]AKO-284.049'!$F$8</f>
        <v>1253317</v>
      </c>
      <c r="J106" s="25"/>
      <c r="K106" s="26">
        <f>+'[1]AKO-284.049'!$G$9</f>
        <v>8.9840869565217391E-2</v>
      </c>
      <c r="L106" s="3" t="str">
        <f>+'[1]AKO-284.049'!$F$11</f>
        <v>GOOD</v>
      </c>
      <c r="M106" s="2">
        <f>+'[1]AKO-284.049'!$H$12</f>
        <v>6</v>
      </c>
      <c r="N106" s="27" t="s">
        <v>19</v>
      </c>
      <c r="O106" s="2">
        <v>1</v>
      </c>
      <c r="P106" s="27" t="s">
        <v>28</v>
      </c>
      <c r="Q106" s="27" t="s">
        <v>203</v>
      </c>
      <c r="R106" s="2"/>
      <c r="S106" s="22"/>
      <c r="T106" s="2" t="str">
        <f>+'[1]AKO-284.049'!$J$4</f>
        <v>Joe Lucin</v>
      </c>
      <c r="U106" s="2"/>
      <c r="V106" s="25">
        <f>+'[1]AKO-284.049'!$F$12</f>
        <v>1900429</v>
      </c>
      <c r="W106" s="28">
        <f t="shared" si="21"/>
        <v>0.65949162004999928</v>
      </c>
      <c r="X106" s="2"/>
      <c r="Y106" s="29">
        <f t="shared" ref="Y106:Y119" si="23">+I106/H106</f>
        <v>1.0898408695652173</v>
      </c>
      <c r="Z106" s="3" t="str">
        <f t="shared" si="22"/>
        <v>FAIL</v>
      </c>
      <c r="AA106" s="3"/>
      <c r="AB106" s="2"/>
      <c r="AC106" s="30">
        <v>2018</v>
      </c>
      <c r="AD106" s="30" t="s">
        <v>201</v>
      </c>
      <c r="AE106" s="30" t="s">
        <v>202</v>
      </c>
      <c r="AF106">
        <v>43174</v>
      </c>
      <c r="AG106" t="s">
        <v>17</v>
      </c>
      <c r="AH106">
        <v>1150000</v>
      </c>
      <c r="AI106">
        <v>1253317</v>
      </c>
      <c r="AK106">
        <v>8.9840869565217391E-2</v>
      </c>
      <c r="AL106" t="s">
        <v>18</v>
      </c>
      <c r="AM106">
        <v>6</v>
      </c>
      <c r="AN106" t="s">
        <v>19</v>
      </c>
      <c r="AO106">
        <v>1</v>
      </c>
      <c r="AP106" t="s">
        <v>28</v>
      </c>
      <c r="AQ106" s="7" t="s">
        <v>203</v>
      </c>
      <c r="AR106" s="34"/>
      <c r="AT106" t="s">
        <v>567</v>
      </c>
      <c r="AV106">
        <v>1900429</v>
      </c>
      <c r="AW106">
        <v>0.65949162004999928</v>
      </c>
      <c r="AY106">
        <v>1.0898408695652173</v>
      </c>
      <c r="AZ106" t="s">
        <v>18</v>
      </c>
      <c r="BC106">
        <v>1150000</v>
      </c>
      <c r="BD106">
        <v>1253317</v>
      </c>
      <c r="BE106">
        <v>-103317</v>
      </c>
      <c r="BQ106">
        <v>1415318</v>
      </c>
      <c r="BR106">
        <v>1</v>
      </c>
    </row>
    <row r="107" spans="2:70" x14ac:dyDescent="0.2">
      <c r="C107" s="20">
        <v>2018</v>
      </c>
      <c r="D107" s="2" t="str">
        <f>+'[1]LT-924.175'!$F$4</f>
        <v>LT-924.175</v>
      </c>
      <c r="E107" s="22" t="str">
        <f>+'[1]LT-924.175'!$F$5</f>
        <v>Helix Guiderail Repair and Manhole Cover Relocation</v>
      </c>
      <c r="F107" s="23">
        <f>+'[1]LT-924.175'!$F$6</f>
        <v>43173</v>
      </c>
      <c r="G107" s="24" t="str">
        <f>+'[1]LT-924.175'!$G$7</f>
        <v>MWBE</v>
      </c>
      <c r="H107" s="25">
        <f>+'[1]LT-924.175'!$F$7</f>
        <v>600000</v>
      </c>
      <c r="I107" s="25">
        <f>+'[1]LT-924.175'!$F$8</f>
        <v>749000</v>
      </c>
      <c r="J107" s="25"/>
      <c r="K107" s="26">
        <f>+'[1]LT-924.175'!$G$9</f>
        <v>0.24833333333333332</v>
      </c>
      <c r="L107" s="3" t="str">
        <f>+'[1]LT-924.175'!$F$11</f>
        <v>FAIL</v>
      </c>
      <c r="M107" s="2">
        <f>+'[1]LT-924.175'!$H$12</f>
        <v>3</v>
      </c>
      <c r="N107" s="27" t="s">
        <v>27</v>
      </c>
      <c r="O107" s="2">
        <v>1</v>
      </c>
      <c r="P107" s="27" t="s">
        <v>28</v>
      </c>
      <c r="Q107" s="27" t="s">
        <v>196</v>
      </c>
      <c r="R107" s="2"/>
      <c r="S107" s="22"/>
      <c r="T107" s="2" t="str">
        <f>+'[1]LT-924.175'!$J$4</f>
        <v>Boris Lenderman</v>
      </c>
      <c r="U107" s="2"/>
      <c r="V107" s="25">
        <f>+'[1]LT-924.175'!$F$12</f>
        <v>994735</v>
      </c>
      <c r="W107" s="28">
        <f t="shared" si="21"/>
        <v>0.75296435734140243</v>
      </c>
      <c r="X107" s="2"/>
      <c r="Y107" s="29">
        <f t="shared" si="23"/>
        <v>1.2483333333333333</v>
      </c>
      <c r="Z107" s="3" t="str">
        <f t="shared" si="22"/>
        <v>FAIL</v>
      </c>
      <c r="AA107" s="3"/>
      <c r="AB107" s="2"/>
      <c r="AC107" s="30">
        <v>2018</v>
      </c>
      <c r="AD107" s="30" t="s">
        <v>204</v>
      </c>
      <c r="AE107" s="30" t="s">
        <v>205</v>
      </c>
      <c r="AF107">
        <v>43173</v>
      </c>
      <c r="AG107" t="s">
        <v>206</v>
      </c>
      <c r="AH107">
        <v>600000</v>
      </c>
      <c r="AI107">
        <v>749000</v>
      </c>
      <c r="AK107">
        <v>0.24833333333333332</v>
      </c>
      <c r="AL107" t="s">
        <v>26</v>
      </c>
      <c r="AM107">
        <v>3</v>
      </c>
      <c r="AN107" t="s">
        <v>27</v>
      </c>
      <c r="AO107">
        <v>1</v>
      </c>
      <c r="AP107" t="s">
        <v>28</v>
      </c>
      <c r="AQ107" s="7" t="s">
        <v>196</v>
      </c>
      <c r="AR107" s="34"/>
      <c r="AT107" t="s">
        <v>576</v>
      </c>
      <c r="AV107">
        <v>994735</v>
      </c>
      <c r="AW107">
        <v>0.75296435734140243</v>
      </c>
      <c r="AY107">
        <v>1.2483333333333333</v>
      </c>
      <c r="AZ107" t="s">
        <v>26</v>
      </c>
      <c r="BC107">
        <v>600000</v>
      </c>
      <c r="BD107">
        <v>749000</v>
      </c>
      <c r="BE107">
        <v>-149000</v>
      </c>
      <c r="BQ107">
        <v>888000</v>
      </c>
      <c r="BR107">
        <v>1</v>
      </c>
    </row>
    <row r="108" spans="2:70" x14ac:dyDescent="0.2">
      <c r="C108" s="20">
        <v>2018</v>
      </c>
      <c r="D108" s="2" t="str">
        <f>+'[1]EWR-154.396'!$F$4</f>
        <v>EWR-154.396</v>
      </c>
      <c r="E108" s="22" t="str">
        <f>+'[1]EWR-154.396'!$F$5</f>
        <v>Bridge N64 and Hotel Road Widening</v>
      </c>
      <c r="F108" s="23">
        <f>+'[1]EWR-154.396'!$F$6</f>
        <v>43168</v>
      </c>
      <c r="G108" s="24" t="str">
        <f>+'[1]EWR-154.396'!$G$7</f>
        <v>Public</v>
      </c>
      <c r="H108" s="25">
        <f>+'[1]EWR-154.396'!$F$7</f>
        <v>10900000</v>
      </c>
      <c r="I108" s="25">
        <f>+'[1]EWR-154.396'!$F$8</f>
        <v>10417536</v>
      </c>
      <c r="J108" s="25"/>
      <c r="K108" s="26">
        <f>+'[1]EWR-154.396'!$G$9</f>
        <v>-4.4262752293577984E-2</v>
      </c>
      <c r="L108" s="3" t="str">
        <f>+'[1]EWR-154.396'!$F$11</f>
        <v>GOOD</v>
      </c>
      <c r="M108" s="2">
        <f>+'[1]EWR-154.396'!$H$12</f>
        <v>11</v>
      </c>
      <c r="N108" s="27" t="s">
        <v>27</v>
      </c>
      <c r="O108" s="2">
        <v>1</v>
      </c>
      <c r="P108" s="27" t="s">
        <v>20</v>
      </c>
      <c r="Q108" s="27" t="s">
        <v>196</v>
      </c>
      <c r="R108" s="2"/>
      <c r="S108" s="22"/>
      <c r="T108" s="2" t="str">
        <f>+'[1]EWR-154.396'!$J$4</f>
        <v>Joe Lucin</v>
      </c>
      <c r="U108" s="2"/>
      <c r="V108" s="25">
        <f>+'[1]EWR-154.396'!$F$12</f>
        <v>12059792.454545455</v>
      </c>
      <c r="W108" s="28">
        <f t="shared" si="21"/>
        <v>0.86382382112003331</v>
      </c>
      <c r="X108" s="2"/>
      <c r="Y108" s="29">
        <f t="shared" si="23"/>
        <v>0.95573724770642199</v>
      </c>
      <c r="Z108" s="3" t="str">
        <f t="shared" si="22"/>
        <v>FAIL</v>
      </c>
      <c r="AA108" s="3"/>
      <c r="AB108" s="2"/>
      <c r="AC108" s="30">
        <v>2018</v>
      </c>
      <c r="AD108" s="30" t="s">
        <v>207</v>
      </c>
      <c r="AE108" s="30" t="s">
        <v>208</v>
      </c>
      <c r="AF108">
        <v>43168</v>
      </c>
      <c r="AG108" t="s">
        <v>17</v>
      </c>
      <c r="AH108">
        <v>10900000</v>
      </c>
      <c r="AI108">
        <v>10417536</v>
      </c>
      <c r="AK108">
        <v>-4.4262752293577984E-2</v>
      </c>
      <c r="AL108" t="s">
        <v>18</v>
      </c>
      <c r="AM108">
        <v>11</v>
      </c>
      <c r="AN108" t="s">
        <v>27</v>
      </c>
      <c r="AO108">
        <v>1</v>
      </c>
      <c r="AP108" t="s">
        <v>20</v>
      </c>
      <c r="AQ108" s="7" t="s">
        <v>196</v>
      </c>
      <c r="AR108" s="34"/>
      <c r="AT108" t="s">
        <v>567</v>
      </c>
      <c r="AV108">
        <v>12059792.454545455</v>
      </c>
      <c r="AW108">
        <v>0.86382382112003331</v>
      </c>
      <c r="AY108">
        <v>0.95573724770642199</v>
      </c>
      <c r="AZ108" t="s">
        <v>18</v>
      </c>
      <c r="BC108">
        <v>10900000</v>
      </c>
      <c r="BD108">
        <v>10417536</v>
      </c>
      <c r="BE108">
        <v>482464</v>
      </c>
      <c r="BQ108">
        <v>10424000</v>
      </c>
      <c r="BR108">
        <v>5</v>
      </c>
    </row>
    <row r="109" spans="2:70" x14ac:dyDescent="0.2">
      <c r="C109" s="20">
        <v>2018</v>
      </c>
      <c r="D109" s="2" t="str">
        <f>+'[1]PAT-784.172'!$F$4</f>
        <v>PAT-784.172</v>
      </c>
      <c r="E109" s="22" t="str">
        <f>+'[1]PAT-784.172'!$F$5</f>
        <v>Hoboken Station Elevator Flood Resiliency</v>
      </c>
      <c r="F109" s="23">
        <f>+'[1]PAT-784.172'!$F$6</f>
        <v>43167</v>
      </c>
      <c r="G109" s="24" t="str">
        <f>+'[1]PAT-784.172'!$G$7</f>
        <v>Public</v>
      </c>
      <c r="H109" s="25">
        <f>+'[1]PAT-784.172'!$F$7</f>
        <v>1600000</v>
      </c>
      <c r="I109" s="25">
        <f>+'[1]PAT-784.172'!$F$8</f>
        <v>1948000</v>
      </c>
      <c r="J109" s="25"/>
      <c r="K109" s="26">
        <f>+'[1]PAT-784.172'!$G$9</f>
        <v>0.2175</v>
      </c>
      <c r="L109" s="3" t="str">
        <f>+'[1]PAT-784.172'!$F$11</f>
        <v>FAIL</v>
      </c>
      <c r="M109" s="2">
        <f>+'[1]PAT-784.172'!$H$12</f>
        <v>2</v>
      </c>
      <c r="N109" s="27" t="s">
        <v>27</v>
      </c>
      <c r="O109" s="2">
        <v>1</v>
      </c>
      <c r="P109" s="27" t="s">
        <v>47</v>
      </c>
      <c r="Q109" s="27" t="s">
        <v>203</v>
      </c>
      <c r="R109" s="2"/>
      <c r="S109" s="22"/>
      <c r="T109" s="2" t="str">
        <f>+'[1]PAT-784.172'!$J$4</f>
        <v>Nathan Demaisip</v>
      </c>
      <c r="U109" s="2"/>
      <c r="V109" s="25">
        <f>+'[1]PAT-784.172'!$F$12</f>
        <v>2353500</v>
      </c>
      <c r="W109" s="28">
        <f t="shared" si="21"/>
        <v>0.82770342043764611</v>
      </c>
      <c r="X109" s="2"/>
      <c r="Y109" s="29">
        <f t="shared" si="23"/>
        <v>1.2175</v>
      </c>
      <c r="Z109" s="3" t="str">
        <f t="shared" si="22"/>
        <v>FAIL</v>
      </c>
      <c r="AA109" s="3"/>
      <c r="AB109" s="2"/>
      <c r="AC109" s="30">
        <v>2018</v>
      </c>
      <c r="AD109" s="30" t="s">
        <v>209</v>
      </c>
      <c r="AE109" s="30" t="s">
        <v>210</v>
      </c>
      <c r="AF109">
        <v>43167</v>
      </c>
      <c r="AG109" t="s">
        <v>17</v>
      </c>
      <c r="AH109">
        <v>1600000</v>
      </c>
      <c r="AI109">
        <v>1948000</v>
      </c>
      <c r="AK109">
        <v>0.2175</v>
      </c>
      <c r="AL109" t="s">
        <v>26</v>
      </c>
      <c r="AM109">
        <v>2</v>
      </c>
      <c r="AN109" t="s">
        <v>27</v>
      </c>
      <c r="AO109">
        <v>1</v>
      </c>
      <c r="AP109" t="s">
        <v>47</v>
      </c>
      <c r="AQ109" s="7" t="s">
        <v>203</v>
      </c>
      <c r="AR109" s="34"/>
      <c r="AT109" t="s">
        <v>563</v>
      </c>
      <c r="AV109">
        <v>2353500</v>
      </c>
      <c r="AW109">
        <v>0.82770342043764611</v>
      </c>
      <c r="AY109">
        <v>1.2175</v>
      </c>
      <c r="AZ109" t="s">
        <v>26</v>
      </c>
      <c r="BC109">
        <v>1600000</v>
      </c>
      <c r="BD109">
        <v>1948000</v>
      </c>
      <c r="BE109">
        <v>-348000</v>
      </c>
      <c r="BQ109">
        <v>2759000</v>
      </c>
      <c r="BR109">
        <v>1</v>
      </c>
    </row>
    <row r="110" spans="2:70" x14ac:dyDescent="0.2">
      <c r="C110" s="20">
        <v>2018</v>
      </c>
      <c r="D110" s="2" t="str">
        <f>+'[1]EWR-924.231'!$F$4</f>
        <v>EWR-924.231</v>
      </c>
      <c r="E110" s="22" t="str">
        <f>+'[1]EWR-924.231'!$F$5</f>
        <v>Priority and Safety Repairs</v>
      </c>
      <c r="F110" s="23">
        <f>+'[1]EWR-924.231'!$F$6</f>
        <v>43160</v>
      </c>
      <c r="G110" s="24" t="str">
        <f>+'[1]EWR-924.231'!$G$7</f>
        <v>Public</v>
      </c>
      <c r="H110" s="25">
        <f>+'[1]EWR-924.231'!$F$7</f>
        <v>1273000</v>
      </c>
      <c r="I110" s="25">
        <f>+'[1]EWR-924.231'!$F$8</f>
        <v>1050950</v>
      </c>
      <c r="J110" s="25"/>
      <c r="K110" s="26">
        <f>+'[1]EWR-924.231'!$G$9</f>
        <v>-0.1744304791830322</v>
      </c>
      <c r="L110" s="3" t="str">
        <f>+'[1]EWR-924.231'!$F$11</f>
        <v>GOOD</v>
      </c>
      <c r="M110" s="2">
        <f>+'[1]EWR-924.231'!$H$12</f>
        <v>6</v>
      </c>
      <c r="N110" s="27" t="s">
        <v>27</v>
      </c>
      <c r="O110" s="2">
        <v>1</v>
      </c>
      <c r="P110" s="27" t="s">
        <v>20</v>
      </c>
      <c r="Q110" s="27" t="s">
        <v>193</v>
      </c>
      <c r="R110" s="2"/>
      <c r="S110" s="22" t="s">
        <v>543</v>
      </c>
      <c r="T110" s="2" t="str">
        <f>+'[1]EWR-924.231'!$J$4</f>
        <v>Joe Lucin</v>
      </c>
      <c r="U110" s="2"/>
      <c r="V110" s="25">
        <f>+'[1]EWR-924.231'!$F$12</f>
        <v>2050444.6666666667</v>
      </c>
      <c r="W110" s="28">
        <f t="shared" si="21"/>
        <v>0.51254735964589138</v>
      </c>
      <c r="X110" s="2"/>
      <c r="Y110" s="29">
        <f t="shared" si="23"/>
        <v>0.82556952081696777</v>
      </c>
      <c r="Z110" s="3" t="str">
        <f t="shared" si="22"/>
        <v>FAIL</v>
      </c>
      <c r="AA110" s="3"/>
      <c r="AB110" s="2"/>
      <c r="AC110" s="30">
        <v>2018</v>
      </c>
      <c r="AD110" s="30" t="s">
        <v>211</v>
      </c>
      <c r="AE110" s="30" t="s">
        <v>212</v>
      </c>
      <c r="AF110">
        <v>43160</v>
      </c>
      <c r="AG110" t="s">
        <v>17</v>
      </c>
      <c r="AH110">
        <v>1273000</v>
      </c>
      <c r="AI110">
        <v>1050950</v>
      </c>
      <c r="AK110">
        <v>-0.1744304791830322</v>
      </c>
      <c r="AL110" t="s">
        <v>18</v>
      </c>
      <c r="AM110">
        <v>6</v>
      </c>
      <c r="AN110" t="s">
        <v>27</v>
      </c>
      <c r="AO110">
        <v>1</v>
      </c>
      <c r="AP110" t="s">
        <v>20</v>
      </c>
      <c r="AQ110" s="7" t="s">
        <v>193</v>
      </c>
      <c r="AR110" s="34"/>
      <c r="AS110" t="s">
        <v>543</v>
      </c>
      <c r="AT110" t="s">
        <v>567</v>
      </c>
      <c r="AV110">
        <v>2050444.6666666667</v>
      </c>
      <c r="AW110">
        <v>0.51254735964589138</v>
      </c>
      <c r="AY110">
        <v>0.82556952081696777</v>
      </c>
      <c r="AZ110" t="s">
        <v>26</v>
      </c>
      <c r="BC110">
        <v>1273000</v>
      </c>
      <c r="BD110">
        <v>1050950</v>
      </c>
      <c r="BE110">
        <v>222050</v>
      </c>
      <c r="BQ110">
        <v>1249893</v>
      </c>
      <c r="BR110">
        <v>3</v>
      </c>
    </row>
    <row r="111" spans="2:70" x14ac:dyDescent="0.2">
      <c r="C111" s="20">
        <v>2018</v>
      </c>
      <c r="D111" s="2" t="str">
        <f>+'[1]JFK-184.010'!$F$4</f>
        <v>JFK-184.010</v>
      </c>
      <c r="E111" s="22" t="str">
        <f>+'[1]JFK-184.010'!$F$5</f>
        <v>Replace Control Tower Roofs, HVAC Equipment and Curtain Wall Repairs</v>
      </c>
      <c r="F111" s="23">
        <f>+'[1]JFK-184.010'!$F$6</f>
        <v>43147</v>
      </c>
      <c r="G111" s="24" t="str">
        <f>+'[1]JFK-184.010'!$G$7</f>
        <v>Public</v>
      </c>
      <c r="H111" s="25">
        <f>+'[1]JFK-184.010'!$F$7</f>
        <v>23100000</v>
      </c>
      <c r="I111" s="25">
        <f>+'[1]JFK-184.010'!$F$8</f>
        <v>16848000</v>
      </c>
      <c r="J111" s="25"/>
      <c r="K111" s="26">
        <f>+'[1]JFK-184.010'!$G$9</f>
        <v>-0.27064935064935064</v>
      </c>
      <c r="L111" s="3" t="str">
        <f>+'[1]JFK-184.010'!$F$11</f>
        <v>GOOD</v>
      </c>
      <c r="M111" s="2">
        <f>+'[1]JFK-184.010'!$H$12</f>
        <v>6</v>
      </c>
      <c r="N111" s="27" t="s">
        <v>19</v>
      </c>
      <c r="O111" s="2">
        <v>1</v>
      </c>
      <c r="P111" s="27" t="s">
        <v>20</v>
      </c>
      <c r="Q111" s="27" t="s">
        <v>203</v>
      </c>
      <c r="R111" s="2"/>
      <c r="S111" s="22"/>
      <c r="T111" s="2" t="str">
        <f>+'[1]JFK-184.010'!$J$4</f>
        <v>Wen Chang</v>
      </c>
      <c r="U111" s="2"/>
      <c r="V111" s="25">
        <f>+'[1]JFK-184.010'!$F$12</f>
        <v>24152208.666666668</v>
      </c>
      <c r="W111" s="28">
        <f t="shared" si="21"/>
        <v>0.69757595392310978</v>
      </c>
      <c r="X111" s="2"/>
      <c r="Y111" s="29">
        <f t="shared" si="23"/>
        <v>0.7293506493506493</v>
      </c>
      <c r="Z111" s="3" t="str">
        <f t="shared" si="22"/>
        <v>FAIL</v>
      </c>
      <c r="AA111" s="3"/>
      <c r="AB111" s="2"/>
      <c r="AC111" s="30">
        <v>2018</v>
      </c>
      <c r="AD111" s="30" t="s">
        <v>213</v>
      </c>
      <c r="AE111" s="30" t="s">
        <v>214</v>
      </c>
      <c r="AF111">
        <v>43147</v>
      </c>
      <c r="AG111" t="s">
        <v>17</v>
      </c>
      <c r="AH111">
        <v>23100000</v>
      </c>
      <c r="AI111">
        <v>16848000</v>
      </c>
      <c r="AK111">
        <v>-0.27064935064935064</v>
      </c>
      <c r="AL111" t="s">
        <v>18</v>
      </c>
      <c r="AM111">
        <v>6</v>
      </c>
      <c r="AN111" t="s">
        <v>19</v>
      </c>
      <c r="AO111">
        <v>1</v>
      </c>
      <c r="AP111" t="s">
        <v>20</v>
      </c>
      <c r="AQ111" s="7" t="s">
        <v>203</v>
      </c>
      <c r="AR111" s="34"/>
      <c r="AT111" t="s">
        <v>564</v>
      </c>
      <c r="AV111">
        <v>24152208.666666668</v>
      </c>
      <c r="AW111">
        <v>0.69757595392310978</v>
      </c>
      <c r="AY111">
        <v>0.7293506493506493</v>
      </c>
      <c r="AZ111" t="s">
        <v>26</v>
      </c>
      <c r="BC111">
        <v>23100000</v>
      </c>
      <c r="BD111">
        <v>16848000</v>
      </c>
      <c r="BE111">
        <v>6252000</v>
      </c>
      <c r="BQ111">
        <v>18987000</v>
      </c>
      <c r="BR111">
        <v>4</v>
      </c>
    </row>
    <row r="112" spans="2:70" x14ac:dyDescent="0.2">
      <c r="C112" s="20">
        <v>2018</v>
      </c>
      <c r="D112" s="2" t="str">
        <f>+'[1]LGA-124.264'!$F$4</f>
        <v>LGA-124.264</v>
      </c>
      <c r="E112" s="22" t="str">
        <f>+'[1]LGA-124.264'!$F$5</f>
        <v>Rehab of Runway Decks Wearing Course (Epoxy Stage 3)</v>
      </c>
      <c r="F112" s="23">
        <f>+'[1]LGA-124.264'!$F$6</f>
        <v>43139</v>
      </c>
      <c r="G112" s="24" t="str">
        <f>+'[1]LGA-124.264'!$G$7</f>
        <v>PQL</v>
      </c>
      <c r="H112" s="25">
        <f>+'[1]LGA-124.264'!$F$7</f>
        <v>10590000</v>
      </c>
      <c r="I112" s="25">
        <f>+'[1]LGA-124.264'!$F$8</f>
        <v>9125000</v>
      </c>
      <c r="J112" s="25"/>
      <c r="K112" s="26">
        <f>+'[1]LGA-124.264'!$G$9</f>
        <v>-0.13833805476864966</v>
      </c>
      <c r="L112" s="3" t="str">
        <f>+'[1]LGA-124.264'!$F$11</f>
        <v>FAIL</v>
      </c>
      <c r="M112" s="2">
        <f>+'[1]LGA-124.264'!$H$12</f>
        <v>2</v>
      </c>
      <c r="N112" s="27" t="s">
        <v>19</v>
      </c>
      <c r="O112" s="2">
        <v>1</v>
      </c>
      <c r="P112" s="27" t="s">
        <v>20</v>
      </c>
      <c r="Q112" s="27" t="s">
        <v>196</v>
      </c>
      <c r="R112" s="2"/>
      <c r="S112" s="22"/>
      <c r="T112" s="2" t="str">
        <f>+'[1]LGA-124.264'!$J$4</f>
        <v>Joe Lucin</v>
      </c>
      <c r="U112" s="2"/>
      <c r="V112" s="25">
        <f>+'[1]LGA-124.264'!$F$12</f>
        <v>9478917</v>
      </c>
      <c r="W112" s="28">
        <f t="shared" si="21"/>
        <v>0.96266271769232714</v>
      </c>
      <c r="X112" s="2"/>
      <c r="Y112" s="29">
        <f t="shared" si="23"/>
        <v>0.86166194523135031</v>
      </c>
      <c r="Z112" s="3" t="str">
        <f t="shared" si="22"/>
        <v>FAIL</v>
      </c>
      <c r="AA112" s="3"/>
      <c r="AB112" s="2"/>
      <c r="AC112" s="30">
        <v>2018</v>
      </c>
      <c r="AD112" s="30" t="s">
        <v>215</v>
      </c>
      <c r="AE112" s="30" t="s">
        <v>216</v>
      </c>
      <c r="AF112">
        <v>43139</v>
      </c>
      <c r="AG112" t="s">
        <v>50</v>
      </c>
      <c r="AH112">
        <v>10590000</v>
      </c>
      <c r="AI112">
        <v>9125000</v>
      </c>
      <c r="AK112">
        <v>-0.13833805476864966</v>
      </c>
      <c r="AL112" t="s">
        <v>26</v>
      </c>
      <c r="AM112">
        <v>2</v>
      </c>
      <c r="AN112" t="s">
        <v>19</v>
      </c>
      <c r="AO112">
        <v>1</v>
      </c>
      <c r="AP112" t="s">
        <v>20</v>
      </c>
      <c r="AQ112" s="7" t="s">
        <v>196</v>
      </c>
      <c r="AR112" s="34"/>
      <c r="AT112" t="s">
        <v>567</v>
      </c>
      <c r="AV112">
        <v>9478917</v>
      </c>
      <c r="AW112">
        <v>0.96266271769232714</v>
      </c>
      <c r="AY112">
        <v>0.86166194523135031</v>
      </c>
      <c r="AZ112" t="s">
        <v>18</v>
      </c>
      <c r="BC112">
        <v>10590000</v>
      </c>
      <c r="BD112">
        <v>9125000</v>
      </c>
      <c r="BE112">
        <v>1465000</v>
      </c>
      <c r="BQ112">
        <v>9832834</v>
      </c>
      <c r="BR112">
        <v>3</v>
      </c>
    </row>
    <row r="113" spans="2:70" x14ac:dyDescent="0.2">
      <c r="C113" s="20">
        <v>2018</v>
      </c>
      <c r="D113" s="2" t="str">
        <f>+'[1]GWB-244.265'!$F$4</f>
        <v>GWB-244.265</v>
      </c>
      <c r="E113" s="22" t="str">
        <f>+'[1]GWB-244.265'!$F$5</f>
        <v>Pedestrian Safety Fencing on NJ Approach Parapets</v>
      </c>
      <c r="F113" s="23">
        <f>+'[1]GWB-244.265'!$F$6</f>
        <v>43138</v>
      </c>
      <c r="G113" s="24" t="str">
        <f>+'[1]GWB-244.265'!$G$7</f>
        <v>MWBE</v>
      </c>
      <c r="H113" s="25">
        <f>+'[1]GWB-244.265'!$F$7</f>
        <v>1056000</v>
      </c>
      <c r="I113" s="25">
        <f>+'[1]GWB-244.265'!$F$8</f>
        <v>619790</v>
      </c>
      <c r="J113" s="25"/>
      <c r="K113" s="26">
        <f>+'[1]GWB-244.265'!$G$9</f>
        <v>-0.41307765151515152</v>
      </c>
      <c r="L113" s="3" t="str">
        <f>+'[1]GWB-244.265'!$F$11</f>
        <v>GOOD</v>
      </c>
      <c r="M113" s="2">
        <f>+'[1]GWB-244.265'!$H$12</f>
        <v>6</v>
      </c>
      <c r="N113" s="27" t="s">
        <v>27</v>
      </c>
      <c r="O113" s="2">
        <v>1</v>
      </c>
      <c r="P113" s="27" t="s">
        <v>28</v>
      </c>
      <c r="Q113" s="27" t="s">
        <v>193</v>
      </c>
      <c r="R113" s="2"/>
      <c r="S113" s="22"/>
      <c r="T113" s="2" t="str">
        <f>+'[1]GWB-244.265'!$J$4</f>
        <v>Joe Lucin</v>
      </c>
      <c r="U113" s="2"/>
      <c r="V113" s="25">
        <f>+'[1]GWB-244.265'!$F$12</f>
        <v>2319072.3333333335</v>
      </c>
      <c r="W113" s="28">
        <f t="shared" si="21"/>
        <v>0.26725772676057108</v>
      </c>
      <c r="X113" s="2"/>
      <c r="Y113" s="29">
        <f t="shared" si="23"/>
        <v>0.58692234848484848</v>
      </c>
      <c r="Z113" s="3" t="str">
        <f t="shared" si="22"/>
        <v>FAIL</v>
      </c>
      <c r="AA113" s="3"/>
      <c r="AB113" s="2"/>
      <c r="AC113" s="30">
        <v>2018</v>
      </c>
      <c r="AD113" s="30" t="s">
        <v>217</v>
      </c>
      <c r="AE113" s="30" t="s">
        <v>218</v>
      </c>
      <c r="AF113">
        <v>43138</v>
      </c>
      <c r="AG113" t="s">
        <v>206</v>
      </c>
      <c r="AH113">
        <v>1056000</v>
      </c>
      <c r="AI113">
        <v>619790</v>
      </c>
      <c r="AK113">
        <v>-0.41307765151515152</v>
      </c>
      <c r="AL113" t="s">
        <v>18</v>
      </c>
      <c r="AM113">
        <v>6</v>
      </c>
      <c r="AN113" t="s">
        <v>27</v>
      </c>
      <c r="AO113">
        <v>1</v>
      </c>
      <c r="AP113" t="s">
        <v>28</v>
      </c>
      <c r="AQ113" s="7" t="s">
        <v>193</v>
      </c>
      <c r="AR113" s="34"/>
      <c r="AT113" t="s">
        <v>567</v>
      </c>
      <c r="AV113">
        <v>2319072.3333333335</v>
      </c>
      <c r="AW113">
        <v>0.26725772676057108</v>
      </c>
      <c r="AY113">
        <v>0.58692234848484848</v>
      </c>
      <c r="AZ113" t="s">
        <v>26</v>
      </c>
      <c r="BC113">
        <v>1056000</v>
      </c>
      <c r="BD113">
        <v>619790</v>
      </c>
      <c r="BE113">
        <v>436210</v>
      </c>
      <c r="BQ113">
        <v>931795</v>
      </c>
      <c r="BR113">
        <v>3</v>
      </c>
    </row>
    <row r="114" spans="2:70" x14ac:dyDescent="0.2">
      <c r="C114" s="20">
        <v>2018</v>
      </c>
      <c r="D114" s="2" t="str">
        <f>+'[1]LGA-774.264'!$F$4</f>
        <v>LGA-774.264</v>
      </c>
      <c r="E114" s="22" t="str">
        <f>+'[1]LGA-774.264'!$F$5</f>
        <v>Flood Protection at the West End Substation</v>
      </c>
      <c r="F114" s="23">
        <f>+'[1]LGA-774.264'!$F$6</f>
        <v>43125</v>
      </c>
      <c r="G114" s="24" t="str">
        <f>+'[1]LGA-774.264'!$G$7</f>
        <v>Public</v>
      </c>
      <c r="H114" s="25">
        <f>+'[1]LGA-774.264'!$F$7</f>
        <v>1700000</v>
      </c>
      <c r="I114" s="25">
        <f>+'[1]LGA-774.264'!$F$8</f>
        <v>1555555</v>
      </c>
      <c r="J114" s="25"/>
      <c r="K114" s="26">
        <f>+'[1]LGA-774.264'!$G$9</f>
        <v>-8.4967647058823523E-2</v>
      </c>
      <c r="L114" s="3" t="str">
        <f>+'[1]LGA-774.264'!$F$11</f>
        <v>GOOD</v>
      </c>
      <c r="M114" s="2">
        <f>+'[1]LGA-774.264'!$H$12</f>
        <v>9</v>
      </c>
      <c r="N114" s="27" t="s">
        <v>19</v>
      </c>
      <c r="O114" s="2">
        <v>1</v>
      </c>
      <c r="P114" s="27" t="s">
        <v>20</v>
      </c>
      <c r="Q114" s="27" t="s">
        <v>221</v>
      </c>
      <c r="R114" s="2"/>
      <c r="S114" s="22"/>
      <c r="T114" s="2" t="str">
        <f>+'[1]LGA-774.264'!$J$4</f>
        <v>Joe Lucin</v>
      </c>
      <c r="U114" s="2"/>
      <c r="V114" s="25">
        <f>+'[1]LGA-774.264'!$F$12</f>
        <v>2601779.6666666665</v>
      </c>
      <c r="W114" s="28">
        <f t="shared" si="21"/>
        <v>0.59788114263839154</v>
      </c>
      <c r="X114" s="2"/>
      <c r="Y114" s="29">
        <f t="shared" si="23"/>
        <v>0.91503235294117646</v>
      </c>
      <c r="Z114" s="3" t="str">
        <f t="shared" si="22"/>
        <v>FAIL</v>
      </c>
      <c r="AA114" s="3"/>
      <c r="AB114" s="2"/>
      <c r="AC114" s="30">
        <v>2018</v>
      </c>
      <c r="AD114" s="30" t="s">
        <v>219</v>
      </c>
      <c r="AE114" s="30" t="s">
        <v>220</v>
      </c>
      <c r="AF114">
        <v>43125</v>
      </c>
      <c r="AG114" t="s">
        <v>17</v>
      </c>
      <c r="AH114">
        <v>1700000</v>
      </c>
      <c r="AI114">
        <v>1555555</v>
      </c>
      <c r="AK114">
        <v>-8.4967647058823523E-2</v>
      </c>
      <c r="AL114" t="s">
        <v>18</v>
      </c>
      <c r="AM114">
        <v>9</v>
      </c>
      <c r="AN114" t="s">
        <v>19</v>
      </c>
      <c r="AO114">
        <v>1</v>
      </c>
      <c r="AP114" t="s">
        <v>20</v>
      </c>
      <c r="AQ114" s="7" t="s">
        <v>221</v>
      </c>
      <c r="AR114" s="34"/>
      <c r="AT114" t="s">
        <v>567</v>
      </c>
      <c r="AV114">
        <v>2601779.6666666665</v>
      </c>
      <c r="AW114">
        <v>0.59788114263839154</v>
      </c>
      <c r="AY114">
        <v>0.91503235294117646</v>
      </c>
      <c r="AZ114" t="s">
        <v>18</v>
      </c>
      <c r="BC114">
        <v>1700000</v>
      </c>
      <c r="BD114">
        <v>1555555</v>
      </c>
      <c r="BE114">
        <v>144445</v>
      </c>
      <c r="BQ114">
        <v>1647000</v>
      </c>
      <c r="BR114">
        <v>3</v>
      </c>
    </row>
    <row r="115" spans="2:70" x14ac:dyDescent="0.2">
      <c r="C115" s="20">
        <v>2018</v>
      </c>
      <c r="D115" s="2" t="str">
        <f>+'[1]HH-634.514'!$F$4</f>
        <v>HH-634.514</v>
      </c>
      <c r="E115" s="22" t="str">
        <f>+'[1]HH-634.514'!$F$5</f>
        <v>Howland Hook Upgrade of Pavement Subgrade</v>
      </c>
      <c r="F115" s="23">
        <f>+'[1]HH-634.514'!$F$6</f>
        <v>43124</v>
      </c>
      <c r="G115" s="24" t="str">
        <f>+'[1]HH-634.514'!$G$7</f>
        <v>Public</v>
      </c>
      <c r="H115" s="25">
        <f>+'[1]HH-634.514'!$F$7</f>
        <v>22000000</v>
      </c>
      <c r="I115" s="25">
        <f>+'[1]HH-634.514'!$F$8</f>
        <v>19988889</v>
      </c>
      <c r="J115" s="25"/>
      <c r="K115" s="26">
        <f>+'[1]HH-634.514'!$G$9</f>
        <v>-9.1414136363636364E-2</v>
      </c>
      <c r="L115" s="3" t="str">
        <f>+'[1]HH-634.514'!$F$11</f>
        <v>GOOD</v>
      </c>
      <c r="M115" s="2">
        <f>+'[1]HH-634.514'!$H$12</f>
        <v>13</v>
      </c>
      <c r="N115" s="27" t="s">
        <v>19</v>
      </c>
      <c r="O115" s="2">
        <v>1</v>
      </c>
      <c r="P115" s="27" t="s">
        <v>38</v>
      </c>
      <c r="Q115" s="27" t="s">
        <v>221</v>
      </c>
      <c r="R115" s="2"/>
      <c r="S115" s="22"/>
      <c r="T115" s="2" t="str">
        <f>+'[1]HH-634.514'!$J$4</f>
        <v>Ed Minall</v>
      </c>
      <c r="U115" s="2"/>
      <c r="V115" s="25">
        <f>+'[1]HH-634.514'!$F$12</f>
        <v>27586889.692307692</v>
      </c>
      <c r="W115" s="28">
        <f t="shared" si="21"/>
        <v>0.72457929193712933</v>
      </c>
      <c r="X115" s="2"/>
      <c r="Y115" s="29">
        <f t="shared" si="23"/>
        <v>0.90858586363636362</v>
      </c>
      <c r="Z115" s="3" t="str">
        <f t="shared" si="22"/>
        <v>FAIL</v>
      </c>
      <c r="AA115" s="3"/>
      <c r="AB115" s="2"/>
      <c r="AC115" s="30">
        <v>2018</v>
      </c>
      <c r="AD115" s="30" t="s">
        <v>222</v>
      </c>
      <c r="AE115" s="30" t="s">
        <v>223</v>
      </c>
      <c r="AF115">
        <v>43124</v>
      </c>
      <c r="AG115" t="s">
        <v>17</v>
      </c>
      <c r="AH115">
        <v>22000000</v>
      </c>
      <c r="AI115">
        <v>19988889</v>
      </c>
      <c r="AK115">
        <v>-9.1414136363636364E-2</v>
      </c>
      <c r="AL115" t="s">
        <v>18</v>
      </c>
      <c r="AM115">
        <v>13</v>
      </c>
      <c r="AN115" t="s">
        <v>19</v>
      </c>
      <c r="AO115">
        <v>1</v>
      </c>
      <c r="AP115" t="s">
        <v>38</v>
      </c>
      <c r="AQ115" s="7" t="s">
        <v>221</v>
      </c>
      <c r="AR115" s="34"/>
      <c r="AT115" t="s">
        <v>575</v>
      </c>
      <c r="AV115">
        <v>27586889.692307692</v>
      </c>
      <c r="AW115">
        <v>0.72457929193712933</v>
      </c>
      <c r="AY115">
        <v>0.90858586363636362</v>
      </c>
      <c r="AZ115" t="s">
        <v>18</v>
      </c>
      <c r="BC115">
        <v>22000000</v>
      </c>
      <c r="BD115">
        <v>19988889</v>
      </c>
      <c r="BE115">
        <v>2011111</v>
      </c>
      <c r="BQ115">
        <v>22332146</v>
      </c>
      <c r="BR115">
        <v>2</v>
      </c>
    </row>
    <row r="116" spans="2:70" x14ac:dyDescent="0.2">
      <c r="C116" s="20">
        <v>2018</v>
      </c>
      <c r="D116" s="2" t="str">
        <f>+'[1]PAT-924.802'!$F$4</f>
        <v>PAT-924.802</v>
      </c>
      <c r="E116" s="22" t="str">
        <f>+'[1]PAT-924.802'!$F$5</f>
        <v>Fire Alarm System Upgrade</v>
      </c>
      <c r="F116" s="23">
        <f>+'[1]PAT-924.802'!$F$6</f>
        <v>43118</v>
      </c>
      <c r="G116" s="24" t="str">
        <f>+'[1]PAT-924.802'!$G$7</f>
        <v>VVP</v>
      </c>
      <c r="H116" s="25">
        <f>+'[1]PAT-924.802'!$F$7</f>
        <v>26900000</v>
      </c>
      <c r="I116" s="25">
        <f>+'[1]PAT-924.802'!$F$8</f>
        <v>24990000</v>
      </c>
      <c r="J116" s="25"/>
      <c r="K116" s="26">
        <f>+'[1]PAT-924.802'!$G$9</f>
        <v>-7.1003717472118963E-2</v>
      </c>
      <c r="L116" s="3" t="str">
        <f>+'[1]PAT-924.802'!$F$11</f>
        <v>GOOD</v>
      </c>
      <c r="M116" s="2">
        <f>+'[1]PAT-924.802'!$H$12</f>
        <v>2</v>
      </c>
      <c r="N116" s="27" t="s">
        <v>35</v>
      </c>
      <c r="O116" s="2">
        <v>1</v>
      </c>
      <c r="P116" s="27" t="s">
        <v>47</v>
      </c>
      <c r="Q116" s="27" t="s">
        <v>226</v>
      </c>
      <c r="R116" s="2"/>
      <c r="S116" s="22"/>
      <c r="T116" s="2" t="str">
        <f>+'[1]PAT-924.802'!$J$4</f>
        <v>Nathan Demaisip</v>
      </c>
      <c r="U116" s="2"/>
      <c r="V116" s="25">
        <f>+'[1]PAT-924.802'!$F$12</f>
        <v>35017000</v>
      </c>
      <c r="W116" s="28">
        <f t="shared" si="21"/>
        <v>0.71365336836393756</v>
      </c>
      <c r="X116" s="2"/>
      <c r="Y116" s="29">
        <f t="shared" si="23"/>
        <v>0.92899628252788102</v>
      </c>
      <c r="Z116" s="3" t="str">
        <f t="shared" si="22"/>
        <v>FAIL</v>
      </c>
      <c r="AA116" s="3"/>
      <c r="AB116" s="2"/>
      <c r="AC116" s="30">
        <v>2018</v>
      </c>
      <c r="AD116" s="30" t="s">
        <v>224</v>
      </c>
      <c r="AE116" s="30" t="s">
        <v>225</v>
      </c>
      <c r="AF116">
        <v>43118</v>
      </c>
      <c r="AG116" t="s">
        <v>179</v>
      </c>
      <c r="AH116">
        <v>26900000</v>
      </c>
      <c r="AI116">
        <v>24990000</v>
      </c>
      <c r="AK116">
        <v>-7.1003717472118963E-2</v>
      </c>
      <c r="AL116" t="s">
        <v>18</v>
      </c>
      <c r="AM116">
        <v>2</v>
      </c>
      <c r="AN116" t="s">
        <v>35</v>
      </c>
      <c r="AO116">
        <v>1</v>
      </c>
      <c r="AP116" t="s">
        <v>47</v>
      </c>
      <c r="AQ116" s="7" t="s">
        <v>226</v>
      </c>
      <c r="AR116" s="34"/>
      <c r="AT116" t="s">
        <v>563</v>
      </c>
      <c r="AV116">
        <v>35017000</v>
      </c>
      <c r="AW116">
        <v>0.71365336836393756</v>
      </c>
      <c r="AY116">
        <v>0.92899628252788102</v>
      </c>
      <c r="AZ116" t="s">
        <v>18</v>
      </c>
      <c r="BC116">
        <v>26900000</v>
      </c>
      <c r="BD116">
        <v>24990000</v>
      </c>
      <c r="BE116">
        <v>1910000</v>
      </c>
      <c r="BQ116">
        <v>45044000</v>
      </c>
      <c r="BR116">
        <v>2</v>
      </c>
    </row>
    <row r="117" spans="2:70" x14ac:dyDescent="0.2">
      <c r="C117" s="20">
        <v>2018</v>
      </c>
      <c r="D117" s="2" t="str">
        <f>+'[1]EWR-154.224 Void'!$F$4</f>
        <v>EWR-154.224</v>
      </c>
      <c r="E117" s="22" t="str">
        <f>+'[1]EWR-154.224 Void'!$F$5</f>
        <v>Terminal B Exterior Curtain Wall Upgrade</v>
      </c>
      <c r="F117" s="23">
        <f>+'[1]EWR-154.224 Void'!$F$6</f>
        <v>43117</v>
      </c>
      <c r="G117" s="24"/>
      <c r="H117" s="25"/>
      <c r="I117" s="25"/>
      <c r="J117" s="25"/>
      <c r="K117" s="26"/>
      <c r="L117" s="3"/>
      <c r="M117" s="2"/>
      <c r="N117" s="27"/>
      <c r="O117" s="2"/>
      <c r="P117" s="27"/>
      <c r="Q117" s="27"/>
      <c r="R117" s="2"/>
      <c r="S117" s="22" t="s">
        <v>538</v>
      </c>
      <c r="T117" s="2"/>
      <c r="U117" s="2"/>
      <c r="V117" s="25"/>
      <c r="W117" s="28"/>
      <c r="X117" s="2"/>
      <c r="Y117" s="29"/>
      <c r="Z117" s="3"/>
      <c r="AA117" s="3"/>
      <c r="AB117" s="2"/>
      <c r="AC117" s="30">
        <v>2018</v>
      </c>
      <c r="AD117" s="30" t="s">
        <v>593</v>
      </c>
      <c r="AE117" s="30" t="s">
        <v>594</v>
      </c>
      <c r="AF117">
        <v>43117</v>
      </c>
      <c r="AS117" t="s">
        <v>538</v>
      </c>
      <c r="BQ117" t="s">
        <v>539</v>
      </c>
      <c r="BR117" t="s">
        <v>539</v>
      </c>
    </row>
    <row r="118" spans="2:70" x14ac:dyDescent="0.2">
      <c r="C118" s="20">
        <v>2018</v>
      </c>
      <c r="D118" s="2" t="str">
        <f>+'[1]PAT-650'!$F$4</f>
        <v>PAT-650</v>
      </c>
      <c r="E118" s="22" t="str">
        <f>+'[1]PAT-650'!$F$5</f>
        <v>Tunnels E and F Infrastructure Repairs</v>
      </c>
      <c r="F118" s="23">
        <f>+'[1]PAT-650'!$F$6</f>
        <v>43110</v>
      </c>
      <c r="G118" s="24" t="str">
        <f>+'[1]PAT-650'!$G$7</f>
        <v>PQL</v>
      </c>
      <c r="H118" s="25">
        <f>+'[1]PAT-650'!$F$7</f>
        <v>200000000</v>
      </c>
      <c r="I118" s="25">
        <f>+'[1]PAT-650'!$F$8</f>
        <v>108511400</v>
      </c>
      <c r="J118" s="25"/>
      <c r="K118" s="26">
        <f>+'[1]PAT-650'!$G$9</f>
        <v>-0.45744299999999999</v>
      </c>
      <c r="L118" s="3" t="str">
        <f>+'[1]PAT-650'!$F$11</f>
        <v>FAIL</v>
      </c>
      <c r="M118" s="2">
        <f>+'[1]PAT-650'!$H$12</f>
        <v>5</v>
      </c>
      <c r="N118" s="27" t="s">
        <v>35</v>
      </c>
      <c r="O118" s="2">
        <v>1</v>
      </c>
      <c r="P118" s="27" t="s">
        <v>47</v>
      </c>
      <c r="Q118" s="27" t="s">
        <v>226</v>
      </c>
      <c r="R118" s="2"/>
      <c r="S118" s="22" t="s">
        <v>535</v>
      </c>
      <c r="T118" s="2" t="str">
        <f>+'[1]PAT-650'!$J$4</f>
        <v>Nathan Demaisip</v>
      </c>
      <c r="U118" s="2"/>
      <c r="V118" s="25">
        <f>+'[1]PAT-650'!$F$12</f>
        <v>136419680</v>
      </c>
      <c r="W118" s="28">
        <f t="shared" si="21"/>
        <v>0.79542335827206168</v>
      </c>
      <c r="X118" s="2"/>
      <c r="Y118" s="29">
        <f t="shared" si="23"/>
        <v>0.54255699999999996</v>
      </c>
      <c r="Z118" s="3" t="str">
        <f t="shared" si="22"/>
        <v>FAIL</v>
      </c>
      <c r="AA118" s="3"/>
      <c r="AB118" s="2"/>
      <c r="AC118" s="30">
        <v>2018</v>
      </c>
      <c r="AD118" s="30" t="s">
        <v>227</v>
      </c>
      <c r="AE118" s="30" t="s">
        <v>228</v>
      </c>
      <c r="AF118">
        <v>43110</v>
      </c>
      <c r="AG118" t="s">
        <v>50</v>
      </c>
      <c r="AH118">
        <v>200000000</v>
      </c>
      <c r="AI118">
        <v>108511400</v>
      </c>
      <c r="AK118">
        <v>-0.45744299999999999</v>
      </c>
      <c r="AL118" t="s">
        <v>26</v>
      </c>
      <c r="AM118">
        <v>5</v>
      </c>
      <c r="AN118" t="s">
        <v>35</v>
      </c>
      <c r="AO118">
        <v>1</v>
      </c>
      <c r="AP118" t="s">
        <v>47</v>
      </c>
      <c r="AQ118" s="7" t="s">
        <v>226</v>
      </c>
      <c r="AR118" s="34"/>
      <c r="AS118" t="s">
        <v>535</v>
      </c>
      <c r="AT118" t="s">
        <v>563</v>
      </c>
      <c r="AV118">
        <v>136419680</v>
      </c>
      <c r="AW118">
        <v>0.79542335827206168</v>
      </c>
      <c r="AY118">
        <v>0.54255699999999996</v>
      </c>
      <c r="AZ118" t="s">
        <v>26</v>
      </c>
      <c r="BC118">
        <v>200000000</v>
      </c>
      <c r="BD118">
        <v>108511400</v>
      </c>
      <c r="BE118">
        <v>91488600</v>
      </c>
      <c r="BQ118">
        <v>112537000</v>
      </c>
      <c r="BR118">
        <v>6</v>
      </c>
    </row>
    <row r="119" spans="2:70" x14ac:dyDescent="0.2">
      <c r="B119" s="35">
        <f>(COUNTIF(L104:L119,"G*")/COUNTA(L104:L119))</f>
        <v>0.66666666666666663</v>
      </c>
      <c r="C119" s="20">
        <v>2018</v>
      </c>
      <c r="D119" s="2" t="str">
        <f>+'[1]GWB-244.267'!$F$4</f>
        <v>GWB-244.267</v>
      </c>
      <c r="E119" s="22" t="str">
        <f>+'[1]GWB-244.267'!$F$5</f>
        <v>TME Hydrant and Water Main Rehabilitation</v>
      </c>
      <c r="F119" s="23">
        <f>+'[1]GWB-244.267'!$F$6</f>
        <v>43108</v>
      </c>
      <c r="G119" s="24" t="str">
        <f>+'[1]GWB-244.267'!$G$7</f>
        <v>PQL</v>
      </c>
      <c r="H119" s="25">
        <f>+'[1]GWB-244.267'!$F$7</f>
        <v>8520000</v>
      </c>
      <c r="I119" s="25">
        <f>+'[1]GWB-244.267'!$F$8</f>
        <v>6850075</v>
      </c>
      <c r="J119" s="25"/>
      <c r="K119" s="26">
        <f>+'[1]GWB-244.267'!$G$9</f>
        <v>-0.19600058685446009</v>
      </c>
      <c r="L119" s="3" t="str">
        <f>+'[1]GWB-244.267'!$F$11</f>
        <v>GOOD</v>
      </c>
      <c r="M119" s="2">
        <f>+'[1]GWB-244.267'!$H$12</f>
        <v>5</v>
      </c>
      <c r="N119" s="27" t="s">
        <v>19</v>
      </c>
      <c r="O119" s="2">
        <v>1</v>
      </c>
      <c r="P119" s="27" t="s">
        <v>28</v>
      </c>
      <c r="Q119" s="27" t="s">
        <v>196</v>
      </c>
      <c r="R119" s="2"/>
      <c r="S119" s="22"/>
      <c r="T119" s="2" t="str">
        <f>+'[1]GWB-244.267'!$J$4</f>
        <v>Joe Lucin</v>
      </c>
      <c r="U119" s="2"/>
      <c r="V119" s="25">
        <f>+'[1]GWB-244.267'!$F$12</f>
        <v>10472836.199999999</v>
      </c>
      <c r="W119" s="28">
        <f t="shared" si="21"/>
        <v>0.65408021945382866</v>
      </c>
      <c r="X119" s="2"/>
      <c r="Y119" s="29">
        <f t="shared" si="23"/>
        <v>0.80399941314553991</v>
      </c>
      <c r="Z119" s="3" t="str">
        <f t="shared" si="22"/>
        <v>FAIL</v>
      </c>
      <c r="AA119" s="51"/>
      <c r="AB119" s="2">
        <v>0.66666666666666663</v>
      </c>
      <c r="AC119" s="30">
        <v>2018</v>
      </c>
      <c r="AD119" s="30" t="s">
        <v>229</v>
      </c>
      <c r="AE119" s="30" t="s">
        <v>230</v>
      </c>
      <c r="AF119">
        <v>43108</v>
      </c>
      <c r="AG119" s="31" t="s">
        <v>50</v>
      </c>
      <c r="AH119" s="31">
        <v>8520000</v>
      </c>
      <c r="AI119" s="52">
        <v>6850075</v>
      </c>
      <c r="AK119">
        <v>-0.19600058685446009</v>
      </c>
      <c r="AL119" t="s">
        <v>18</v>
      </c>
      <c r="AM119">
        <v>5</v>
      </c>
      <c r="AN119" t="s">
        <v>19</v>
      </c>
      <c r="AO119">
        <v>1</v>
      </c>
      <c r="AP119" t="s">
        <v>28</v>
      </c>
      <c r="AQ119" s="7" t="s">
        <v>196</v>
      </c>
      <c r="AR119" s="34"/>
      <c r="AT119" t="s">
        <v>567</v>
      </c>
      <c r="AV119">
        <v>10472836.199999999</v>
      </c>
      <c r="AW119">
        <v>0.65408021945382866</v>
      </c>
      <c r="AY119">
        <v>0.80399941314553991</v>
      </c>
      <c r="AZ119" t="s">
        <v>26</v>
      </c>
      <c r="BA119">
        <v>0.4</v>
      </c>
      <c r="BC119">
        <v>8520000</v>
      </c>
      <c r="BD119">
        <v>6850075</v>
      </c>
      <c r="BE119">
        <v>1669925</v>
      </c>
      <c r="BG119">
        <v>337954000</v>
      </c>
      <c r="BH119">
        <v>228800072</v>
      </c>
      <c r="BI119">
        <v>0.67701542813519</v>
      </c>
      <c r="BQ119">
        <v>8226915</v>
      </c>
      <c r="BR119">
        <v>3</v>
      </c>
    </row>
    <row r="120" spans="2:70" ht="7.5" customHeight="1" x14ac:dyDescent="0.2">
      <c r="C120" s="20"/>
      <c r="G120" s="21"/>
      <c r="P120" s="3"/>
      <c r="Q120" s="3"/>
      <c r="T120" s="2"/>
      <c r="U120" s="2"/>
      <c r="V120" s="25"/>
      <c r="W120" s="28"/>
      <c r="AC120" s="30"/>
      <c r="AD120" s="30"/>
      <c r="AE120" s="30"/>
      <c r="AQ120" s="41"/>
      <c r="AR120" s="3"/>
    </row>
    <row r="121" spans="2:70" x14ac:dyDescent="0.2">
      <c r="C121" s="20">
        <v>2017</v>
      </c>
      <c r="D121" s="2" t="str">
        <f>+'[1]GWB-244.261'!$F$4</f>
        <v>GWB-244.261</v>
      </c>
      <c r="E121" s="22" t="str">
        <f>+'[1]GWB-244.261'!$F$5</f>
        <v>Rehab of Low Voltage Power Systems</v>
      </c>
      <c r="F121" s="23">
        <f>+'[1]GWB-244.261'!$F$6</f>
        <v>43088</v>
      </c>
      <c r="G121" s="24" t="str">
        <f>+'[1]GWB-244.261'!$G$7</f>
        <v>MWBE</v>
      </c>
      <c r="H121" s="25">
        <f>+'[1]GWB-244.261'!$F$7</f>
        <v>795000</v>
      </c>
      <c r="I121" s="25">
        <f>+'[1]GWB-244.261'!$F$8</f>
        <v>353700</v>
      </c>
      <c r="J121" s="25"/>
      <c r="K121" s="26">
        <f>+'[1]GWB-244.261'!$G$9</f>
        <v>-0.55509433962264154</v>
      </c>
      <c r="L121" s="3" t="str">
        <f>+'[1]GWB-244.261'!$F$11</f>
        <v>GOOD</v>
      </c>
      <c r="M121" s="2">
        <f>+'[1]GWB-244.261'!$H$12</f>
        <v>8</v>
      </c>
      <c r="N121" s="27" t="s">
        <v>35</v>
      </c>
      <c r="O121" s="2">
        <v>4</v>
      </c>
      <c r="P121" s="27" t="s">
        <v>28</v>
      </c>
      <c r="Q121" s="27" t="s">
        <v>226</v>
      </c>
      <c r="R121" s="2"/>
      <c r="S121" s="22"/>
      <c r="T121" s="2" t="str">
        <f>+'[1]GWB-244.261'!$J$4</f>
        <v>Gennadiy Zavokovsky</v>
      </c>
      <c r="U121" s="2"/>
      <c r="V121" s="25">
        <f>+'[1]GWB-244.261'!$F$12</f>
        <v>838835.25</v>
      </c>
      <c r="W121" s="28">
        <f t="shared" si="21"/>
        <v>0.42165609993142278</v>
      </c>
      <c r="X121" s="2"/>
      <c r="Y121" s="29">
        <f t="shared" ref="Y121:Y137" si="24">+I121/H121</f>
        <v>0.44490566037735851</v>
      </c>
      <c r="Z121" s="3" t="str">
        <f t="shared" ref="Z121:Z184" si="25">(IF(Y121&lt;$Y$3,"FAIL",IF(Y121&gt;$Y$4,"FAIL","GOOD")))</f>
        <v>FAIL</v>
      </c>
      <c r="AA121" s="3"/>
      <c r="AB121" s="2"/>
      <c r="AC121" s="30">
        <v>2017</v>
      </c>
      <c r="AD121" s="30" t="s">
        <v>231</v>
      </c>
      <c r="AE121" s="30" t="s">
        <v>232</v>
      </c>
      <c r="AF121">
        <v>43088</v>
      </c>
      <c r="AG121" t="s">
        <v>206</v>
      </c>
      <c r="AH121">
        <v>795000</v>
      </c>
      <c r="AI121">
        <v>353700</v>
      </c>
      <c r="AK121">
        <v>-0.55509433962264154</v>
      </c>
      <c r="AL121" t="s">
        <v>18</v>
      </c>
      <c r="AM121">
        <v>8</v>
      </c>
      <c r="AN121" t="s">
        <v>35</v>
      </c>
      <c r="AO121">
        <v>4</v>
      </c>
      <c r="AP121" t="s">
        <v>28</v>
      </c>
      <c r="AQ121" s="7" t="s">
        <v>226</v>
      </c>
      <c r="AR121" s="34"/>
      <c r="AT121" t="s">
        <v>595</v>
      </c>
      <c r="AV121">
        <v>838835.25</v>
      </c>
      <c r="AW121">
        <v>0.42165609993142278</v>
      </c>
      <c r="AY121">
        <v>0.44490566037735851</v>
      </c>
      <c r="AZ121" t="s">
        <v>26</v>
      </c>
      <c r="BC121">
        <v>795000</v>
      </c>
      <c r="BD121">
        <v>353700</v>
      </c>
      <c r="BE121">
        <v>441300</v>
      </c>
      <c r="BQ121">
        <v>568000</v>
      </c>
      <c r="BR121">
        <v>5</v>
      </c>
    </row>
    <row r="122" spans="2:70" x14ac:dyDescent="0.2">
      <c r="C122" s="20">
        <v>2017</v>
      </c>
      <c r="D122" s="2" t="str">
        <f>+'[1]TEB-144.056'!$F$4</f>
        <v>TEB-144.056</v>
      </c>
      <c r="E122" s="22" t="str">
        <f>+'[1]TEB-144.056'!$F$5</f>
        <v>Rehabilitation of Sewage Pumps</v>
      </c>
      <c r="F122" s="23">
        <f>+'[1]TEB-144.056'!$F$6</f>
        <v>43083</v>
      </c>
      <c r="G122" s="24" t="str">
        <f>+'[1]TEB-144.056'!$G$7</f>
        <v>MWBE</v>
      </c>
      <c r="H122" s="25">
        <f>+'[1]TEB-144.056'!$F$7</f>
        <v>979000</v>
      </c>
      <c r="I122" s="25">
        <f>+'[1]TEB-144.056'!$F$8</f>
        <v>1168000</v>
      </c>
      <c r="J122" s="25"/>
      <c r="K122" s="26">
        <f>+'[1]TEB-144.056'!$G$9</f>
        <v>0.1930541368743616</v>
      </c>
      <c r="L122" s="3" t="str">
        <f>+'[1]TEB-144.056'!$F$11</f>
        <v>FAIL</v>
      </c>
      <c r="M122" s="2">
        <f>+'[1]TEB-144.056'!$H$12</f>
        <v>2</v>
      </c>
      <c r="N122" s="27" t="s">
        <v>27</v>
      </c>
      <c r="O122" s="2">
        <v>4</v>
      </c>
      <c r="P122" s="27" t="s">
        <v>20</v>
      </c>
      <c r="Q122" s="27" t="s">
        <v>190</v>
      </c>
      <c r="R122" s="2"/>
      <c r="S122" s="22"/>
      <c r="T122" s="2" t="str">
        <f>+'[1]TEB-144.056'!$J$4</f>
        <v>Joe Lucin</v>
      </c>
      <c r="U122" s="2"/>
      <c r="V122" s="25">
        <f>+'[1]TEB-144.056'!$F$12</f>
        <v>1452000</v>
      </c>
      <c r="W122" s="28">
        <f t="shared" si="21"/>
        <v>0.80440771349862261</v>
      </c>
      <c r="X122" s="2"/>
      <c r="Y122" s="29">
        <f t="shared" si="24"/>
        <v>1.1930541368743617</v>
      </c>
      <c r="Z122" s="3" t="str">
        <f t="shared" si="25"/>
        <v>FAIL</v>
      </c>
      <c r="AA122" s="3"/>
      <c r="AB122" s="2"/>
      <c r="AC122" s="30">
        <v>2017</v>
      </c>
      <c r="AD122" s="30" t="s">
        <v>233</v>
      </c>
      <c r="AE122" s="30" t="s">
        <v>234</v>
      </c>
      <c r="AF122">
        <v>43083</v>
      </c>
      <c r="AG122" t="s">
        <v>206</v>
      </c>
      <c r="AH122">
        <v>979000</v>
      </c>
      <c r="AI122">
        <v>1168000</v>
      </c>
      <c r="AK122">
        <v>0.1930541368743616</v>
      </c>
      <c r="AL122" t="s">
        <v>26</v>
      </c>
      <c r="AM122">
        <v>2</v>
      </c>
      <c r="AN122" t="s">
        <v>27</v>
      </c>
      <c r="AO122">
        <v>4</v>
      </c>
      <c r="AP122" t="s">
        <v>20</v>
      </c>
      <c r="AQ122" s="7" t="s">
        <v>190</v>
      </c>
      <c r="AR122" s="34"/>
      <c r="AT122" t="s">
        <v>567</v>
      </c>
      <c r="AV122">
        <v>1452000</v>
      </c>
      <c r="AW122">
        <v>0.80440771349862261</v>
      </c>
      <c r="AY122">
        <v>1.1930541368743617</v>
      </c>
      <c r="AZ122" t="s">
        <v>26</v>
      </c>
      <c r="BC122">
        <v>979000</v>
      </c>
      <c r="BD122">
        <v>1168000</v>
      </c>
      <c r="BE122">
        <v>-189000</v>
      </c>
      <c r="BQ122">
        <v>1736000</v>
      </c>
      <c r="BR122">
        <v>1</v>
      </c>
    </row>
    <row r="123" spans="2:70" x14ac:dyDescent="0.2">
      <c r="C123" s="20">
        <v>2017</v>
      </c>
      <c r="D123" s="2" t="str">
        <f>+'[1]PN-654.562 Void'!$F$4</f>
        <v>PN-654.562</v>
      </c>
      <c r="E123" s="22" t="str">
        <f>+'[1]PN-654.562 Void'!$F$5</f>
        <v>Building 267 Roof Collapse Repair</v>
      </c>
      <c r="F123" s="23">
        <f>+'[1]PN-654.562 Void'!$F$6</f>
        <v>43083</v>
      </c>
      <c r="G123" s="24"/>
      <c r="H123" s="25"/>
      <c r="I123" s="25"/>
      <c r="J123" s="25"/>
      <c r="K123" s="26"/>
      <c r="L123" s="3"/>
      <c r="M123" s="2"/>
      <c r="N123" s="27"/>
      <c r="O123" s="2"/>
      <c r="P123" s="27"/>
      <c r="Q123" s="27" t="s">
        <v>193</v>
      </c>
      <c r="R123" s="2"/>
      <c r="S123" s="22" t="s">
        <v>538</v>
      </c>
      <c r="T123" s="2" t="str">
        <f>+'[1]PN-654.562 Void'!$J$4</f>
        <v>Ed Minall</v>
      </c>
      <c r="U123" s="2"/>
      <c r="V123" s="25"/>
      <c r="W123" s="28"/>
      <c r="X123" s="2"/>
      <c r="Y123" s="29"/>
      <c r="Z123" s="3"/>
      <c r="AA123" s="3"/>
      <c r="AB123" s="2"/>
      <c r="AC123" s="30">
        <v>2017</v>
      </c>
      <c r="AD123" s="30" t="s">
        <v>596</v>
      </c>
      <c r="AE123" s="30" t="s">
        <v>597</v>
      </c>
      <c r="AF123">
        <v>43083</v>
      </c>
      <c r="AQ123" s="7" t="s">
        <v>193</v>
      </c>
      <c r="AR123" s="34"/>
      <c r="AS123" t="s">
        <v>538</v>
      </c>
      <c r="AT123" t="s">
        <v>575</v>
      </c>
      <c r="BC123">
        <v>0</v>
      </c>
      <c r="BD123">
        <v>0</v>
      </c>
      <c r="BE123">
        <v>0</v>
      </c>
      <c r="BQ123" t="s">
        <v>539</v>
      </c>
      <c r="BR123" t="s">
        <v>539</v>
      </c>
    </row>
    <row r="124" spans="2:70" x14ac:dyDescent="0.2">
      <c r="C124" s="20">
        <v>2017</v>
      </c>
      <c r="D124" s="2" t="str">
        <f>+'[1]LGA-924.287'!$F$4</f>
        <v>LGA-924.287</v>
      </c>
      <c r="E124" s="22" t="str">
        <f>+'[1]LGA-924.287'!$F$5</f>
        <v>Airside Asphalt Paving Repairs via Work Order</v>
      </c>
      <c r="F124" s="23">
        <f>+'[1]LGA-924.287'!$F$6</f>
        <v>43083</v>
      </c>
      <c r="G124" s="24" t="str">
        <f>+'[1]LGA-924.287'!$G$7</f>
        <v>PQL</v>
      </c>
      <c r="H124" s="25">
        <f>+'[1]LGA-924.287'!$F$7</f>
        <v>4872000</v>
      </c>
      <c r="I124" s="25">
        <f>+'[1]LGA-924.287'!$F$8</f>
        <v>3997350</v>
      </c>
      <c r="J124" s="25"/>
      <c r="K124" s="26">
        <f>+'[1]LGA-924.287'!$G$9</f>
        <v>-0.17952586206896551</v>
      </c>
      <c r="L124" s="3" t="str">
        <f>+'[1]LGA-924.287'!$F$11</f>
        <v>GOOD</v>
      </c>
      <c r="M124" s="2">
        <f>+'[1]LGA-924.287'!$H$12</f>
        <v>5</v>
      </c>
      <c r="N124" s="27" t="s">
        <v>19</v>
      </c>
      <c r="O124" s="2">
        <v>4</v>
      </c>
      <c r="P124" s="27" t="s">
        <v>20</v>
      </c>
      <c r="Q124" s="27" t="s">
        <v>196</v>
      </c>
      <c r="R124" s="2"/>
      <c r="S124" s="22"/>
      <c r="T124" s="2" t="str">
        <f>+'[1]LGA-924.287'!$J$4</f>
        <v>Joe Lucin</v>
      </c>
      <c r="U124" s="2"/>
      <c r="V124" s="25">
        <f>+'[1]LGA-924.287'!$F$12</f>
        <v>6014201</v>
      </c>
      <c r="W124" s="28">
        <f t="shared" si="21"/>
        <v>0.6646518797758838</v>
      </c>
      <c r="X124" s="2"/>
      <c r="Y124" s="29">
        <f t="shared" si="24"/>
        <v>0.82047413793103452</v>
      </c>
      <c r="Z124" s="3" t="str">
        <f t="shared" si="25"/>
        <v>FAIL</v>
      </c>
      <c r="AA124" s="3"/>
      <c r="AB124" s="2"/>
      <c r="AC124" s="30">
        <v>2017</v>
      </c>
      <c r="AD124" s="30" t="s">
        <v>235</v>
      </c>
      <c r="AE124" s="30" t="s">
        <v>236</v>
      </c>
      <c r="AF124">
        <v>43083</v>
      </c>
      <c r="AG124" t="s">
        <v>50</v>
      </c>
      <c r="AH124">
        <v>4872000</v>
      </c>
      <c r="AI124">
        <v>3997350</v>
      </c>
      <c r="AK124">
        <v>-0.17952586206896551</v>
      </c>
      <c r="AL124" t="s">
        <v>18</v>
      </c>
      <c r="AM124">
        <v>5</v>
      </c>
      <c r="AN124" t="s">
        <v>19</v>
      </c>
      <c r="AO124">
        <v>4</v>
      </c>
      <c r="AP124" t="s">
        <v>20</v>
      </c>
      <c r="AQ124" s="7" t="s">
        <v>196</v>
      </c>
      <c r="AR124" s="34"/>
      <c r="AT124" t="s">
        <v>567</v>
      </c>
      <c r="AV124">
        <v>6014201</v>
      </c>
      <c r="AW124">
        <v>0.6646518797758838</v>
      </c>
      <c r="AY124">
        <v>0.82047413793103452</v>
      </c>
      <c r="AZ124" t="s">
        <v>26</v>
      </c>
      <c r="BC124">
        <v>4872000</v>
      </c>
      <c r="BD124">
        <v>3997350</v>
      </c>
      <c r="BE124">
        <v>874650</v>
      </c>
      <c r="BQ124">
        <v>4763300</v>
      </c>
      <c r="BR124">
        <v>3</v>
      </c>
    </row>
    <row r="125" spans="2:70" x14ac:dyDescent="0.2">
      <c r="C125" s="20">
        <v>2017</v>
      </c>
      <c r="D125" s="2" t="str">
        <f>+'[1]EWR-154.263'!$F$4</f>
        <v>EWR-154.263</v>
      </c>
      <c r="E125" s="22" t="str">
        <f>+'[1]EWR-154.263'!$F$5</f>
        <v>Terminal B Satellite B2 Sterile Corridor Glass Door Replacement</v>
      </c>
      <c r="F125" s="23">
        <f>+'[1]EWR-154.263'!$F$6</f>
        <v>43074</v>
      </c>
      <c r="G125" s="24" t="str">
        <f>+'[1]EWR-154.263'!$G$7</f>
        <v>Public</v>
      </c>
      <c r="H125" s="25">
        <f>+'[1]EWR-154.263'!$F$7</f>
        <v>1530000</v>
      </c>
      <c r="I125" s="25">
        <f>+'[1]EWR-154.263'!$F$8</f>
        <v>1189000</v>
      </c>
      <c r="J125" s="25"/>
      <c r="K125" s="26">
        <f>+'[1]EWR-154.263'!$G$9</f>
        <v>-0.22287581699346407</v>
      </c>
      <c r="L125" s="3" t="str">
        <f>+'[1]EWR-154.263'!$F$11</f>
        <v>GOOD</v>
      </c>
      <c r="M125" s="2">
        <f>+'[1]EWR-154.263'!$H$12</f>
        <v>3</v>
      </c>
      <c r="N125" s="27" t="s">
        <v>27</v>
      </c>
      <c r="O125" s="2">
        <v>4</v>
      </c>
      <c r="P125" s="27" t="s">
        <v>20</v>
      </c>
      <c r="Q125" s="27" t="s">
        <v>203</v>
      </c>
      <c r="R125" s="2"/>
      <c r="S125" s="22"/>
      <c r="T125" s="2" t="str">
        <f>+'[1]EWR-154.263'!$J$4</f>
        <v>Henry Yu</v>
      </c>
      <c r="U125" s="2"/>
      <c r="V125" s="25">
        <f>+'[1]EWR-154.263'!$F$12</f>
        <v>1876333.3333333333</v>
      </c>
      <c r="W125" s="28">
        <f t="shared" si="21"/>
        <v>0.63368271451412328</v>
      </c>
      <c r="X125" s="2"/>
      <c r="Y125" s="29">
        <f t="shared" si="24"/>
        <v>0.77712418300653596</v>
      </c>
      <c r="Z125" s="3" t="str">
        <f t="shared" si="25"/>
        <v>FAIL</v>
      </c>
      <c r="AA125" s="3"/>
      <c r="AB125" s="2"/>
      <c r="AC125" s="30">
        <v>2017</v>
      </c>
      <c r="AD125" s="30" t="s">
        <v>237</v>
      </c>
      <c r="AE125" s="30" t="s">
        <v>238</v>
      </c>
      <c r="AF125">
        <v>43074</v>
      </c>
      <c r="AG125" t="s">
        <v>17</v>
      </c>
      <c r="AH125">
        <v>1530000</v>
      </c>
      <c r="AI125">
        <v>1189000</v>
      </c>
      <c r="AK125">
        <v>-0.22287581699346407</v>
      </c>
      <c r="AL125" t="s">
        <v>18</v>
      </c>
      <c r="AM125">
        <v>3</v>
      </c>
      <c r="AN125" t="s">
        <v>27</v>
      </c>
      <c r="AO125">
        <v>4</v>
      </c>
      <c r="AP125" t="s">
        <v>20</v>
      </c>
      <c r="AQ125" s="7" t="s">
        <v>203</v>
      </c>
      <c r="AR125" s="34"/>
      <c r="AT125" t="s">
        <v>562</v>
      </c>
      <c r="AV125">
        <v>1876333.3333333333</v>
      </c>
      <c r="AW125">
        <v>0.63368271451412328</v>
      </c>
      <c r="AY125">
        <v>0.77712418300653596</v>
      </c>
      <c r="AZ125" t="s">
        <v>26</v>
      </c>
      <c r="BC125">
        <v>1530000</v>
      </c>
      <c r="BD125">
        <v>1189000</v>
      </c>
      <c r="BE125">
        <v>341000</v>
      </c>
      <c r="BQ125">
        <v>2100000</v>
      </c>
      <c r="BR125">
        <v>2</v>
      </c>
    </row>
    <row r="126" spans="2:70" x14ac:dyDescent="0.2">
      <c r="C126" s="20">
        <v>2017</v>
      </c>
      <c r="D126" s="2" t="str">
        <f>+'[1]JFK-144.023'!$F$4</f>
        <v>JFK-144.023</v>
      </c>
      <c r="E126" s="22" t="str">
        <f>+'[1]JFK-144.023'!$F$5</f>
        <v>AOA Light Circuit Replacement</v>
      </c>
      <c r="F126" s="23">
        <f>+'[1]JFK-144.023'!$F$6</f>
        <v>43074</v>
      </c>
      <c r="G126" s="24" t="str">
        <f>+'[1]JFK-144.023'!$G$7</f>
        <v>Public</v>
      </c>
      <c r="H126" s="25">
        <f>+'[1]JFK-144.023'!$F$7</f>
        <v>38000000</v>
      </c>
      <c r="I126" s="25">
        <f>+'[1]JFK-144.023'!$F$8</f>
        <v>28470000</v>
      </c>
      <c r="J126" s="25"/>
      <c r="K126" s="26">
        <f>+'[1]JFK-144.023'!$G$9</f>
        <v>-0.25078947368421051</v>
      </c>
      <c r="L126" s="3" t="str">
        <f>+'[1]JFK-144.023'!$F$11</f>
        <v>GOOD</v>
      </c>
      <c r="M126" s="2">
        <f>+'[1]JFK-144.023'!$H$12</f>
        <v>4</v>
      </c>
      <c r="N126" s="27" t="s">
        <v>19</v>
      </c>
      <c r="O126" s="2">
        <v>4</v>
      </c>
      <c r="P126" s="27" t="s">
        <v>20</v>
      </c>
      <c r="Q126" s="27" t="s">
        <v>226</v>
      </c>
      <c r="R126" s="2"/>
      <c r="S126" s="22" t="s">
        <v>544</v>
      </c>
      <c r="T126" s="2" t="str">
        <f>+'[1]JFK-144.023'!$J$4</f>
        <v>Henry Yu</v>
      </c>
      <c r="U126" s="2"/>
      <c r="V126" s="25">
        <f>+'[1]JFK-144.023'!$F$12</f>
        <v>39946675.75</v>
      </c>
      <c r="W126" s="28">
        <f t="shared" si="21"/>
        <v>0.71270010496430358</v>
      </c>
      <c r="X126" s="2"/>
      <c r="Y126" s="29">
        <f t="shared" si="24"/>
        <v>0.74921052631578944</v>
      </c>
      <c r="Z126" s="3" t="str">
        <f t="shared" si="25"/>
        <v>FAIL</v>
      </c>
      <c r="AA126" s="3"/>
      <c r="AB126" s="2"/>
      <c r="AC126" s="30">
        <v>2017</v>
      </c>
      <c r="AD126" s="30" t="s">
        <v>239</v>
      </c>
      <c r="AE126" s="30" t="s">
        <v>240</v>
      </c>
      <c r="AF126">
        <v>43074</v>
      </c>
      <c r="AG126" t="s">
        <v>17</v>
      </c>
      <c r="AH126">
        <v>38000000</v>
      </c>
      <c r="AI126">
        <v>28470000</v>
      </c>
      <c r="AK126">
        <v>-0.25078947368421051</v>
      </c>
      <c r="AL126" t="s">
        <v>18</v>
      </c>
      <c r="AM126">
        <v>4</v>
      </c>
      <c r="AN126" t="s">
        <v>19</v>
      </c>
      <c r="AO126">
        <v>4</v>
      </c>
      <c r="AP126" t="s">
        <v>20</v>
      </c>
      <c r="AQ126" s="7" t="s">
        <v>226</v>
      </c>
      <c r="AR126" s="34"/>
      <c r="AS126" t="s">
        <v>544</v>
      </c>
      <c r="AT126" t="s">
        <v>562</v>
      </c>
      <c r="AV126">
        <v>39946675.75</v>
      </c>
      <c r="AW126">
        <v>0.71270010496430358</v>
      </c>
      <c r="AY126">
        <v>0.74921052631578944</v>
      </c>
      <c r="AZ126" t="s">
        <v>26</v>
      </c>
      <c r="BC126">
        <v>38000000</v>
      </c>
      <c r="BD126">
        <v>28470000</v>
      </c>
      <c r="BE126">
        <v>9530000</v>
      </c>
      <c r="BQ126">
        <v>33693128</v>
      </c>
      <c r="BR126">
        <v>3</v>
      </c>
    </row>
    <row r="127" spans="2:70" x14ac:dyDescent="0.2">
      <c r="C127" s="20">
        <v>2017</v>
      </c>
      <c r="D127" s="2" t="str">
        <f>+'[1]EWR-154.235'!$F$4</f>
        <v>EWR-154.235</v>
      </c>
      <c r="E127" s="22" t="str">
        <f>+'[1]EWR-154.235'!$F$5</f>
        <v>Rehab CTA Entrance and Bridges N1, N2, N5, N6</v>
      </c>
      <c r="F127" s="23">
        <f>+'[1]EWR-154.235'!$F$6</f>
        <v>43068</v>
      </c>
      <c r="G127" s="24" t="str">
        <f>+'[1]EWR-154.235'!$G$7</f>
        <v>Public</v>
      </c>
      <c r="H127" s="25">
        <f>+'[1]EWR-154.235'!$F$7</f>
        <v>6600000</v>
      </c>
      <c r="I127" s="25">
        <f>+'[1]EWR-154.235'!$F$8</f>
        <v>5189333</v>
      </c>
      <c r="J127" s="25"/>
      <c r="K127" s="26">
        <f>+'[1]EWR-154.235'!$G$9</f>
        <v>-0.21373742424242423</v>
      </c>
      <c r="L127" s="3" t="str">
        <f>+'[1]EWR-154.235'!$F$11</f>
        <v>GOOD</v>
      </c>
      <c r="M127" s="2">
        <f>+'[1]EWR-154.235'!$H$12</f>
        <v>7</v>
      </c>
      <c r="N127" s="27" t="s">
        <v>27</v>
      </c>
      <c r="O127" s="2">
        <v>4</v>
      </c>
      <c r="P127" s="27" t="s">
        <v>20</v>
      </c>
      <c r="Q127" s="27" t="s">
        <v>193</v>
      </c>
      <c r="R127" s="2"/>
      <c r="S127" s="22"/>
      <c r="T127" s="2" t="str">
        <f>+'[1]EWR-154.235'!$J$4</f>
        <v>Henry Yu</v>
      </c>
      <c r="U127" s="2"/>
      <c r="V127" s="25">
        <f>+'[1]EWR-154.235'!$F$12</f>
        <v>6327117.5714285718</v>
      </c>
      <c r="W127" s="28">
        <f t="shared" si="21"/>
        <v>0.82017331611372657</v>
      </c>
      <c r="X127" s="2"/>
      <c r="Y127" s="29">
        <f t="shared" si="24"/>
        <v>0.78626257575757574</v>
      </c>
      <c r="Z127" s="3" t="str">
        <f t="shared" si="25"/>
        <v>FAIL</v>
      </c>
      <c r="AA127" s="3"/>
      <c r="AB127" s="2"/>
      <c r="AC127" s="30">
        <v>2017</v>
      </c>
      <c r="AD127" s="30" t="s">
        <v>241</v>
      </c>
      <c r="AE127" s="30" t="s">
        <v>242</v>
      </c>
      <c r="AF127">
        <v>43068</v>
      </c>
      <c r="AG127" t="s">
        <v>17</v>
      </c>
      <c r="AH127">
        <v>6600000</v>
      </c>
      <c r="AI127">
        <v>5189333</v>
      </c>
      <c r="AK127">
        <v>-0.21373742424242423</v>
      </c>
      <c r="AL127" t="s">
        <v>18</v>
      </c>
      <c r="AM127">
        <v>7</v>
      </c>
      <c r="AN127" t="s">
        <v>27</v>
      </c>
      <c r="AO127">
        <v>4</v>
      </c>
      <c r="AP127" t="s">
        <v>20</v>
      </c>
      <c r="AQ127" s="7" t="s">
        <v>193</v>
      </c>
      <c r="AR127" s="34"/>
      <c r="AT127" t="s">
        <v>562</v>
      </c>
      <c r="AV127">
        <v>6327117.5714285718</v>
      </c>
      <c r="AW127">
        <v>0.82017331611372657</v>
      </c>
      <c r="AY127">
        <v>0.78626257575757574</v>
      </c>
      <c r="AZ127" t="s">
        <v>26</v>
      </c>
      <c r="BC127">
        <v>6600000</v>
      </c>
      <c r="BD127">
        <v>5189333</v>
      </c>
      <c r="BE127">
        <v>1410667</v>
      </c>
      <c r="BQ127">
        <v>5512686</v>
      </c>
      <c r="BR127">
        <v>6</v>
      </c>
    </row>
    <row r="128" spans="2:70" x14ac:dyDescent="0.2">
      <c r="C128" s="20">
        <v>2017</v>
      </c>
      <c r="D128" s="2" t="str">
        <f>+'[1]LT-234.193'!$F$4</f>
        <v>LT-234.193</v>
      </c>
      <c r="E128" s="22" t="str">
        <f>+'[1]LT-234.193'!$F$5</f>
        <v>Latent Salt Damage Repairs</v>
      </c>
      <c r="F128" s="23">
        <f>+'[1]LT-234.193'!$F$6</f>
        <v>43054</v>
      </c>
      <c r="G128" s="24" t="str">
        <f>+'[1]LT-234.193'!$G$7</f>
        <v>Public</v>
      </c>
      <c r="H128" s="25">
        <f>+'[1]LT-234.193'!$F$7</f>
        <v>1350000</v>
      </c>
      <c r="I128" s="25">
        <f>+'[1]LT-234.193'!$F$8</f>
        <v>2629000</v>
      </c>
      <c r="J128" s="25"/>
      <c r="K128" s="26">
        <f>+'[1]LT-234.193'!$G$9</f>
        <v>0.94740740740740736</v>
      </c>
      <c r="L128" s="3" t="str">
        <f>+'[1]LT-234.193'!$F$11</f>
        <v>FAIL</v>
      </c>
      <c r="M128" s="2">
        <f>+'[1]LT-234.193'!$H$12</f>
        <v>1</v>
      </c>
      <c r="N128" s="27" t="s">
        <v>35</v>
      </c>
      <c r="O128" s="2">
        <v>4</v>
      </c>
      <c r="P128" s="27" t="s">
        <v>28</v>
      </c>
      <c r="Q128" s="27" t="s">
        <v>226</v>
      </c>
      <c r="R128" s="2"/>
      <c r="S128" s="22" t="s">
        <v>545</v>
      </c>
      <c r="T128" s="2" t="str">
        <f>+'[1]LT-234.193'!$J$4</f>
        <v>Joe Lucin</v>
      </c>
      <c r="U128" s="2"/>
      <c r="V128" s="25">
        <f>+'[1]LT-234.193'!$F$12</f>
        <v>2629000</v>
      </c>
      <c r="W128" s="28">
        <f t="shared" si="21"/>
        <v>1</v>
      </c>
      <c r="X128" s="2"/>
      <c r="Y128" s="29">
        <f t="shared" si="24"/>
        <v>1.9474074074074075</v>
      </c>
      <c r="Z128" s="3" t="str">
        <f t="shared" si="25"/>
        <v>FAIL</v>
      </c>
      <c r="AA128" s="3"/>
      <c r="AB128" s="2"/>
      <c r="AC128" s="30">
        <v>2017</v>
      </c>
      <c r="AD128" s="30" t="s">
        <v>243</v>
      </c>
      <c r="AE128" s="30" t="s">
        <v>244</v>
      </c>
      <c r="AF128">
        <v>43054</v>
      </c>
      <c r="AG128" t="s">
        <v>17</v>
      </c>
      <c r="AH128">
        <v>1350000</v>
      </c>
      <c r="AI128">
        <v>2629000</v>
      </c>
      <c r="AK128">
        <v>0.94740740740740736</v>
      </c>
      <c r="AL128" t="s">
        <v>26</v>
      </c>
      <c r="AM128">
        <v>1</v>
      </c>
      <c r="AN128" t="s">
        <v>35</v>
      </c>
      <c r="AO128">
        <v>4</v>
      </c>
      <c r="AP128" t="s">
        <v>28</v>
      </c>
      <c r="AQ128" s="7" t="s">
        <v>226</v>
      </c>
      <c r="AR128" s="34"/>
      <c r="AS128" t="s">
        <v>545</v>
      </c>
      <c r="AT128" t="s">
        <v>567</v>
      </c>
      <c r="AV128">
        <v>2629000</v>
      </c>
      <c r="AW128">
        <v>1</v>
      </c>
      <c r="AY128">
        <v>1.9474074074074075</v>
      </c>
      <c r="AZ128" t="s">
        <v>26</v>
      </c>
      <c r="BC128">
        <v>1350000</v>
      </c>
      <c r="BD128">
        <v>2629000</v>
      </c>
      <c r="BE128">
        <v>-1279000</v>
      </c>
      <c r="BQ128" t="s">
        <v>598</v>
      </c>
      <c r="BR128">
        <v>2</v>
      </c>
    </row>
    <row r="129" spans="2:70" x14ac:dyDescent="0.2">
      <c r="C129" s="20">
        <v>2017</v>
      </c>
      <c r="D129" s="2" t="str">
        <f>+'[1]BT-254.085'!$F$4</f>
        <v>BT-254.085</v>
      </c>
      <c r="E129" s="22" t="str">
        <f>+'[1]BT-254.085'!$F$5</f>
        <v>Internal Structural Enhancements (Column Hardening)</v>
      </c>
      <c r="F129" s="23">
        <f>+'[1]BT-254.085'!$F$6</f>
        <v>43053</v>
      </c>
      <c r="G129" s="24" t="str">
        <f>+'[1]BT-254.085'!$G$7</f>
        <v>VVP</v>
      </c>
      <c r="H129" s="25">
        <f>+'[1]BT-254.085'!$F$7</f>
        <v>17250000</v>
      </c>
      <c r="I129" s="25">
        <f>+'[1]BT-254.085'!$F$8</f>
        <v>22616488</v>
      </c>
      <c r="J129" s="25"/>
      <c r="K129" s="26">
        <f>+'[1]BT-254.085'!$G$9</f>
        <v>0.3111007536231884</v>
      </c>
      <c r="L129" s="3" t="str">
        <f>+'[1]BT-254.085'!$F$11</f>
        <v>FAIL</v>
      </c>
      <c r="M129" s="2">
        <f>+'[1]BT-254.085'!$H$12</f>
        <v>4</v>
      </c>
      <c r="N129" s="27" t="s">
        <v>19</v>
      </c>
      <c r="O129" s="2">
        <v>4</v>
      </c>
      <c r="P129" s="27" t="s">
        <v>28</v>
      </c>
      <c r="Q129" s="27" t="s">
        <v>193</v>
      </c>
      <c r="R129" s="2"/>
      <c r="S129" s="22"/>
      <c r="T129" s="2" t="str">
        <f>+'[1]BT-254.085'!$J$4</f>
        <v>Nathan Demaisip</v>
      </c>
      <c r="U129" s="2"/>
      <c r="V129" s="25">
        <f>+'[1]BT-254.085'!$F$12</f>
        <v>28461824.5</v>
      </c>
      <c r="W129" s="28">
        <f t="shared" si="21"/>
        <v>0.79462537617713158</v>
      </c>
      <c r="X129" s="2"/>
      <c r="Y129" s="29">
        <f t="shared" si="24"/>
        <v>1.3111007536231885</v>
      </c>
      <c r="Z129" s="3" t="str">
        <f t="shared" si="25"/>
        <v>FAIL</v>
      </c>
      <c r="AA129" s="3"/>
      <c r="AB129" s="2"/>
      <c r="AC129" s="30">
        <v>2017</v>
      </c>
      <c r="AD129" s="30" t="s">
        <v>245</v>
      </c>
      <c r="AE129" s="30" t="s">
        <v>246</v>
      </c>
      <c r="AF129">
        <v>43053</v>
      </c>
      <c r="AG129" t="s">
        <v>179</v>
      </c>
      <c r="AH129">
        <v>17250000</v>
      </c>
      <c r="AI129">
        <v>22616488</v>
      </c>
      <c r="AK129">
        <v>0.3111007536231884</v>
      </c>
      <c r="AL129" t="s">
        <v>26</v>
      </c>
      <c r="AM129">
        <v>4</v>
      </c>
      <c r="AN129" t="s">
        <v>19</v>
      </c>
      <c r="AO129">
        <v>4</v>
      </c>
      <c r="AP129" t="s">
        <v>28</v>
      </c>
      <c r="AQ129" s="7" t="s">
        <v>193</v>
      </c>
      <c r="AR129" s="34"/>
      <c r="AT129" t="s">
        <v>563</v>
      </c>
      <c r="AV129">
        <v>28461824.5</v>
      </c>
      <c r="AW129">
        <v>0.79462537617713158</v>
      </c>
      <c r="AY129">
        <v>1.3111007536231885</v>
      </c>
      <c r="AZ129" t="s">
        <v>26</v>
      </c>
      <c r="BC129">
        <v>17250000</v>
      </c>
      <c r="BD129">
        <v>22616488</v>
      </c>
      <c r="BE129">
        <v>-5366488</v>
      </c>
      <c r="BQ129">
        <v>26253000</v>
      </c>
      <c r="BR129">
        <v>1</v>
      </c>
    </row>
    <row r="130" spans="2:70" x14ac:dyDescent="0.2">
      <c r="C130" s="20">
        <v>2017</v>
      </c>
      <c r="D130" s="2" t="str">
        <f>+'[1]EWR-154.247'!$F$4</f>
        <v>EWR-154.247</v>
      </c>
      <c r="E130" s="22" t="str">
        <f>+'[1]EWR-154.247'!$F$5</f>
        <v>Terminal B Automated Passport System Kiosks</v>
      </c>
      <c r="F130" s="23">
        <f>+'[1]EWR-154.247'!$F$6</f>
        <v>43053</v>
      </c>
      <c r="G130" s="24" t="str">
        <f>+'[1]EWR-154.247'!$G$7</f>
        <v>MWBE</v>
      </c>
      <c r="H130" s="25">
        <f>+'[1]EWR-154.247'!$F$7</f>
        <v>820000</v>
      </c>
      <c r="I130" s="25">
        <f>+'[1]EWR-154.247'!$F$8</f>
        <v>861500</v>
      </c>
      <c r="J130" s="25"/>
      <c r="K130" s="26">
        <f>+'[1]EWR-154.247'!$G$9</f>
        <v>5.0609756097560979E-2</v>
      </c>
      <c r="L130" s="3" t="str">
        <f>+'[1]EWR-154.247'!$F$11</f>
        <v>GOOD</v>
      </c>
      <c r="M130" s="2">
        <f>+'[1]EWR-154.247'!$H$12</f>
        <v>4</v>
      </c>
      <c r="N130" s="27" t="s">
        <v>27</v>
      </c>
      <c r="O130" s="2">
        <v>4</v>
      </c>
      <c r="P130" s="27" t="s">
        <v>20</v>
      </c>
      <c r="Q130" s="27" t="s">
        <v>226</v>
      </c>
      <c r="R130" s="2"/>
      <c r="S130" s="22"/>
      <c r="T130" s="2" t="str">
        <f>+'[1]EWR-154.247'!$J$4</f>
        <v>Henry Yu</v>
      </c>
      <c r="U130" s="2"/>
      <c r="V130" s="25">
        <f>+'[1]EWR-154.247'!$F$12</f>
        <v>1755273.5</v>
      </c>
      <c r="W130" s="28">
        <f t="shared" si="21"/>
        <v>0.4908067033428124</v>
      </c>
      <c r="X130" s="2"/>
      <c r="Y130" s="29">
        <f t="shared" si="24"/>
        <v>1.0506097560975609</v>
      </c>
      <c r="Z130" s="3" t="str">
        <f t="shared" si="25"/>
        <v>FAIL</v>
      </c>
      <c r="AA130" s="3"/>
      <c r="AB130" s="2"/>
      <c r="AC130" s="30">
        <v>2017</v>
      </c>
      <c r="AD130" s="30" t="s">
        <v>247</v>
      </c>
      <c r="AE130" s="30" t="s">
        <v>248</v>
      </c>
      <c r="AF130">
        <v>43053</v>
      </c>
      <c r="AG130" t="s">
        <v>206</v>
      </c>
      <c r="AH130">
        <v>820000</v>
      </c>
      <c r="AI130">
        <v>861500</v>
      </c>
      <c r="AK130">
        <v>5.0609756097560979E-2</v>
      </c>
      <c r="AL130" t="s">
        <v>18</v>
      </c>
      <c r="AM130">
        <v>4</v>
      </c>
      <c r="AN130" t="s">
        <v>27</v>
      </c>
      <c r="AO130">
        <v>4</v>
      </c>
      <c r="AP130" t="s">
        <v>20</v>
      </c>
      <c r="AQ130" s="7" t="s">
        <v>226</v>
      </c>
      <c r="AR130" s="34"/>
      <c r="AT130" t="s">
        <v>562</v>
      </c>
      <c r="AV130">
        <v>1755273.5</v>
      </c>
      <c r="AW130">
        <v>0.4908067033428124</v>
      </c>
      <c r="AY130">
        <v>1.0506097560975609</v>
      </c>
      <c r="AZ130" t="s">
        <v>18</v>
      </c>
      <c r="BC130">
        <v>820000</v>
      </c>
      <c r="BD130">
        <v>861500</v>
      </c>
      <c r="BE130">
        <v>-41500</v>
      </c>
      <c r="BQ130">
        <v>877300</v>
      </c>
      <c r="BR130">
        <v>1</v>
      </c>
    </row>
    <row r="131" spans="2:70" x14ac:dyDescent="0.2">
      <c r="C131" s="20">
        <v>2017</v>
      </c>
      <c r="D131" s="2" t="str">
        <f>+'[1]PJ-654.502'!$F$4</f>
        <v>PJ-654.502</v>
      </c>
      <c r="E131" s="22" t="str">
        <f>+'[1]PJ-654.502'!$F$5</f>
        <v>Greenville Yard phase 2</v>
      </c>
      <c r="F131" s="23">
        <f>+'[1]PJ-654.502'!$F$6</f>
        <v>43048</v>
      </c>
      <c r="G131" s="24" t="str">
        <f>+'[1]PJ-654.502'!$G$7</f>
        <v>Public</v>
      </c>
      <c r="H131" s="25">
        <f>+'[1]PJ-654.502'!$F$7</f>
        <v>4860000</v>
      </c>
      <c r="I131" s="25">
        <f>+'[1]PJ-654.502'!$F$8</f>
        <v>3418000</v>
      </c>
      <c r="J131" s="25"/>
      <c r="K131" s="26">
        <f>+'[1]PJ-654.502'!$G$9</f>
        <v>-0.29670781893004117</v>
      </c>
      <c r="L131" s="3" t="str">
        <f>+'[1]PJ-654.502'!$F$11</f>
        <v>GOOD</v>
      </c>
      <c r="M131" s="2">
        <f>+'[1]PJ-654.502'!$H$12</f>
        <v>8</v>
      </c>
      <c r="N131" s="27" t="s">
        <v>27</v>
      </c>
      <c r="O131" s="2">
        <v>4</v>
      </c>
      <c r="P131" s="27" t="s">
        <v>38</v>
      </c>
      <c r="Q131" s="27" t="s">
        <v>196</v>
      </c>
      <c r="R131" s="2"/>
      <c r="S131" s="22"/>
      <c r="T131" s="2" t="str">
        <f>+'[1]PJ-654.502'!$J$4</f>
        <v>Ed Minall</v>
      </c>
      <c r="U131" s="2"/>
      <c r="V131" s="25">
        <f>+'[1]PJ-654.502'!$F$12</f>
        <v>4623479.5</v>
      </c>
      <c r="W131" s="28">
        <f t="shared" si="21"/>
        <v>0.73927006705663989</v>
      </c>
      <c r="X131" s="2"/>
      <c r="Y131" s="29">
        <f t="shared" si="24"/>
        <v>0.70329218106995883</v>
      </c>
      <c r="Z131" s="3" t="str">
        <f t="shared" si="25"/>
        <v>FAIL</v>
      </c>
      <c r="AA131" s="3"/>
      <c r="AB131" s="2"/>
      <c r="AC131" s="30">
        <v>2017</v>
      </c>
      <c r="AD131" s="30" t="s">
        <v>249</v>
      </c>
      <c r="AE131" s="30" t="s">
        <v>250</v>
      </c>
      <c r="AF131">
        <v>43048</v>
      </c>
      <c r="AG131" t="s">
        <v>17</v>
      </c>
      <c r="AH131">
        <v>4860000</v>
      </c>
      <c r="AI131">
        <v>3418000</v>
      </c>
      <c r="AK131">
        <v>-0.29670781893004117</v>
      </c>
      <c r="AL131" t="s">
        <v>18</v>
      </c>
      <c r="AM131">
        <v>8</v>
      </c>
      <c r="AN131" t="s">
        <v>27</v>
      </c>
      <c r="AO131">
        <v>4</v>
      </c>
      <c r="AP131" t="s">
        <v>38</v>
      </c>
      <c r="AQ131" s="7" t="s">
        <v>196</v>
      </c>
      <c r="AR131" s="34"/>
      <c r="AT131" t="s">
        <v>575</v>
      </c>
      <c r="AV131">
        <v>4623479.5</v>
      </c>
      <c r="AW131">
        <v>0.73927006705663989</v>
      </c>
      <c r="AY131">
        <v>0.70329218106995883</v>
      </c>
      <c r="AZ131" t="s">
        <v>26</v>
      </c>
      <c r="BC131">
        <v>4860000</v>
      </c>
      <c r="BD131">
        <v>3418000</v>
      </c>
      <c r="BE131">
        <v>1442000</v>
      </c>
      <c r="BQ131">
        <v>3675999</v>
      </c>
      <c r="BR131">
        <v>5</v>
      </c>
    </row>
    <row r="132" spans="2:70" x14ac:dyDescent="0.2">
      <c r="C132" s="20">
        <v>2017</v>
      </c>
      <c r="D132" s="2" t="str">
        <f>+'[1]EWR-154.383'!$F$4</f>
        <v>EWR-154.383</v>
      </c>
      <c r="E132" s="22" t="str">
        <f>+'[1]EWR-154.383'!$F$5</f>
        <v>Terminal A Redev - Airside Paving and Utilities South phase 1</v>
      </c>
      <c r="F132" s="23">
        <f>+'[1]EWR-154.383'!$F$6</f>
        <v>43047</v>
      </c>
      <c r="G132" s="24" t="str">
        <f>+'[1]EWR-154.383'!$G$7</f>
        <v>PQL</v>
      </c>
      <c r="H132" s="25">
        <f>+'[1]EWR-154.383'!$F$7</f>
        <v>26900000</v>
      </c>
      <c r="I132" s="25">
        <f>+'[1]EWR-154.383'!$F$8</f>
        <v>26600000</v>
      </c>
      <c r="J132" s="25"/>
      <c r="K132" s="26">
        <f>+'[1]EWR-154.383'!$G$9</f>
        <v>-1.1152416356877323E-2</v>
      </c>
      <c r="L132" s="3" t="str">
        <f>+'[1]EWR-154.383'!$F$11</f>
        <v>GOOD</v>
      </c>
      <c r="M132" s="2">
        <f>+'[1]EWR-154.383'!$H$12</f>
        <v>3</v>
      </c>
      <c r="N132" s="27" t="s">
        <v>27</v>
      </c>
      <c r="O132" s="2">
        <v>4</v>
      </c>
      <c r="P132" s="27" t="s">
        <v>20</v>
      </c>
      <c r="Q132" s="27" t="s">
        <v>196</v>
      </c>
      <c r="R132" s="2"/>
      <c r="S132" s="22"/>
      <c r="T132" s="2" t="str">
        <f>+'[1]EWR-154.383'!$J$4</f>
        <v>Henry Yu</v>
      </c>
      <c r="U132" s="2"/>
      <c r="V132" s="25">
        <f>+'[1]EWR-154.383'!$F$12</f>
        <v>28659203.666666668</v>
      </c>
      <c r="W132" s="28">
        <f t="shared" si="21"/>
        <v>0.92814860836270496</v>
      </c>
      <c r="X132" s="2"/>
      <c r="Y132" s="29">
        <f t="shared" si="24"/>
        <v>0.98884758364312264</v>
      </c>
      <c r="Z132" s="3" t="str">
        <f t="shared" si="25"/>
        <v>FAIL</v>
      </c>
      <c r="AA132" s="3"/>
      <c r="AB132" s="2"/>
      <c r="AC132" s="30">
        <v>2017</v>
      </c>
      <c r="AD132" s="30" t="s">
        <v>251</v>
      </c>
      <c r="AE132" s="30" t="s">
        <v>252</v>
      </c>
      <c r="AF132">
        <v>43047</v>
      </c>
      <c r="AG132" t="s">
        <v>50</v>
      </c>
      <c r="AH132">
        <v>26900000</v>
      </c>
      <c r="AI132">
        <v>26600000</v>
      </c>
      <c r="AK132">
        <v>-1.1152416356877323E-2</v>
      </c>
      <c r="AL132" t="s">
        <v>18</v>
      </c>
      <c r="AM132">
        <v>3</v>
      </c>
      <c r="AN132" t="s">
        <v>27</v>
      </c>
      <c r="AO132">
        <v>4</v>
      </c>
      <c r="AP132" t="s">
        <v>20</v>
      </c>
      <c r="AQ132" s="7" t="s">
        <v>196</v>
      </c>
      <c r="AR132" s="34"/>
      <c r="AT132" t="s">
        <v>562</v>
      </c>
      <c r="AV132">
        <v>28659203.666666668</v>
      </c>
      <c r="AW132">
        <v>0.92814860836270496</v>
      </c>
      <c r="AY132">
        <v>0.98884758364312264</v>
      </c>
      <c r="AZ132" t="s">
        <v>18</v>
      </c>
      <c r="BC132">
        <v>26900000</v>
      </c>
      <c r="BD132">
        <v>26600000</v>
      </c>
      <c r="BE132">
        <v>300000</v>
      </c>
      <c r="BQ132">
        <v>29473711</v>
      </c>
      <c r="BR132">
        <v>2</v>
      </c>
    </row>
    <row r="133" spans="2:70" x14ac:dyDescent="0.2">
      <c r="C133" s="20">
        <v>2017</v>
      </c>
      <c r="D133" s="2" t="str">
        <f>+'[1]LT-234.194'!$F$4</f>
        <v>LT-234.194</v>
      </c>
      <c r="E133" s="22" t="str">
        <f>+'[1]LT-234.194'!$F$5</f>
        <v>Flood Protection for Ventilation Bldgs and Emergency Generators</v>
      </c>
      <c r="F133" s="23">
        <f>+'[1]LT-234.194'!$F$6</f>
        <v>43047</v>
      </c>
      <c r="G133" s="24" t="str">
        <f>+'[1]LT-234.194'!$G$7</f>
        <v>Public</v>
      </c>
      <c r="H133" s="25">
        <f>+'[1]LT-234.194'!$F$7</f>
        <v>1650000</v>
      </c>
      <c r="I133" s="25">
        <f>+'[1]LT-234.194'!$F$8</f>
        <v>2278990</v>
      </c>
      <c r="J133" s="25"/>
      <c r="K133" s="26">
        <f>+'[1]LT-234.194'!$G$9</f>
        <v>0.3812060606060606</v>
      </c>
      <c r="L133" s="3" t="str">
        <f>+'[1]LT-234.194'!$F$11</f>
        <v>FAIL</v>
      </c>
      <c r="M133" s="2">
        <f>+'[1]LT-234.194'!$H$12</f>
        <v>5</v>
      </c>
      <c r="N133" s="27" t="s">
        <v>35</v>
      </c>
      <c r="O133" s="2">
        <v>4</v>
      </c>
      <c r="P133" s="27" t="s">
        <v>28</v>
      </c>
      <c r="Q133" s="27" t="s">
        <v>221</v>
      </c>
      <c r="R133" s="2"/>
      <c r="S133" s="22"/>
      <c r="T133" s="2" t="str">
        <f>+'[1]LT-234.194'!$J$4</f>
        <v>Joe Lucin</v>
      </c>
      <c r="U133" s="2"/>
      <c r="V133" s="25">
        <f>+'[1]LT-234.194'!$F$12</f>
        <v>2755998</v>
      </c>
      <c r="W133" s="28">
        <f t="shared" si="21"/>
        <v>0.82692004856317025</v>
      </c>
      <c r="X133" s="2"/>
      <c r="Y133" s="29">
        <f t="shared" si="24"/>
        <v>1.3812060606060605</v>
      </c>
      <c r="Z133" s="3" t="str">
        <f t="shared" si="25"/>
        <v>FAIL</v>
      </c>
      <c r="AA133" s="3"/>
      <c r="AB133" s="2"/>
      <c r="AC133" s="30">
        <v>2017</v>
      </c>
      <c r="AD133" s="30" t="s">
        <v>253</v>
      </c>
      <c r="AE133" s="30" t="s">
        <v>254</v>
      </c>
      <c r="AF133">
        <v>43047</v>
      </c>
      <c r="AG133" t="s">
        <v>17</v>
      </c>
      <c r="AH133">
        <v>1650000</v>
      </c>
      <c r="AI133">
        <v>2278990</v>
      </c>
      <c r="AK133">
        <v>0.3812060606060606</v>
      </c>
      <c r="AL133" t="s">
        <v>26</v>
      </c>
      <c r="AM133">
        <v>5</v>
      </c>
      <c r="AN133" t="s">
        <v>35</v>
      </c>
      <c r="AO133">
        <v>4</v>
      </c>
      <c r="AP133" t="s">
        <v>28</v>
      </c>
      <c r="AQ133" s="7" t="s">
        <v>221</v>
      </c>
      <c r="AR133" s="34"/>
      <c r="AT133" t="s">
        <v>567</v>
      </c>
      <c r="AV133">
        <v>2755998</v>
      </c>
      <c r="AW133">
        <v>0.82692004856317025</v>
      </c>
      <c r="AY133">
        <v>1.3812060606060605</v>
      </c>
      <c r="AZ133" t="s">
        <v>26</v>
      </c>
      <c r="BC133">
        <v>1650000</v>
      </c>
      <c r="BD133">
        <v>2278990</v>
      </c>
      <c r="BE133">
        <v>-628990</v>
      </c>
      <c r="BQ133">
        <v>2656000</v>
      </c>
      <c r="BR133">
        <v>1</v>
      </c>
    </row>
    <row r="134" spans="2:70" x14ac:dyDescent="0.2">
      <c r="C134" s="20">
        <v>2017</v>
      </c>
      <c r="D134" s="2" t="str">
        <f>+'[1]PAT-534.316A'!$F$4</f>
        <v>PAT-534.316A</v>
      </c>
      <c r="E134" s="22" t="str">
        <f>+'[1]PAT-534.316A'!$F$5</f>
        <v>JSQ Transportation Center - Hardening Phase 2</v>
      </c>
      <c r="F134" s="23">
        <f>+'[1]PAT-534.316A'!$F$6</f>
        <v>43034</v>
      </c>
      <c r="G134" s="24" t="str">
        <f>+'[1]PAT-534.316A'!$G$7</f>
        <v>VVP</v>
      </c>
      <c r="H134" s="25">
        <f>+'[1]PAT-534.316A'!$F$7</f>
        <v>2194000</v>
      </c>
      <c r="I134" s="25">
        <f>+'[1]PAT-534.316A'!$F$8</f>
        <v>1361078</v>
      </c>
      <c r="J134" s="25"/>
      <c r="K134" s="26">
        <f>+'[1]PAT-534.316A'!$G$9</f>
        <v>-0.3796362807657247</v>
      </c>
      <c r="L134" s="3" t="str">
        <f>+'[1]PAT-534.316A'!$F$11</f>
        <v>FAIL</v>
      </c>
      <c r="M134" s="2">
        <f>+'[1]PAT-534.316A'!$H$12</f>
        <v>6</v>
      </c>
      <c r="N134" s="27" t="s">
        <v>27</v>
      </c>
      <c r="O134" s="2">
        <v>4</v>
      </c>
      <c r="P134" s="27" t="s">
        <v>47</v>
      </c>
      <c r="Q134" s="27" t="s">
        <v>196</v>
      </c>
      <c r="R134" s="2"/>
      <c r="S134" s="22"/>
      <c r="T134" s="2" t="str">
        <f>+'[1]PAT-534.316A'!$J$4</f>
        <v>Nathan Demaisip</v>
      </c>
      <c r="U134" s="2"/>
      <c r="V134" s="25">
        <f>+'[1]PAT-534.316A'!$F$12</f>
        <v>1826834.3333333333</v>
      </c>
      <c r="W134" s="28">
        <f t="shared" si="21"/>
        <v>0.74504730678917619</v>
      </c>
      <c r="X134" s="2"/>
      <c r="Y134" s="29">
        <f t="shared" si="24"/>
        <v>0.62036371923427525</v>
      </c>
      <c r="Z134" s="3" t="str">
        <f t="shared" si="25"/>
        <v>FAIL</v>
      </c>
      <c r="AA134" s="3"/>
      <c r="AB134" s="2"/>
      <c r="AC134" s="30">
        <v>2017</v>
      </c>
      <c r="AD134" s="30" t="s">
        <v>255</v>
      </c>
      <c r="AE134" s="30" t="s">
        <v>256</v>
      </c>
      <c r="AF134">
        <v>43034</v>
      </c>
      <c r="AG134" t="s">
        <v>179</v>
      </c>
      <c r="AH134">
        <v>2194000</v>
      </c>
      <c r="AI134">
        <v>1361078</v>
      </c>
      <c r="AK134">
        <v>-0.3796362807657247</v>
      </c>
      <c r="AL134" t="s">
        <v>26</v>
      </c>
      <c r="AM134">
        <v>6</v>
      </c>
      <c r="AN134" t="s">
        <v>27</v>
      </c>
      <c r="AO134">
        <v>4</v>
      </c>
      <c r="AP134" t="s">
        <v>47</v>
      </c>
      <c r="AQ134" s="7" t="s">
        <v>196</v>
      </c>
      <c r="AR134" s="34"/>
      <c r="AT134" t="s">
        <v>563</v>
      </c>
      <c r="AV134">
        <v>1826834.3333333333</v>
      </c>
      <c r="AW134">
        <v>0.74504730678917619</v>
      </c>
      <c r="AY134">
        <v>0.62036371923427525</v>
      </c>
      <c r="AZ134" t="s">
        <v>26</v>
      </c>
      <c r="BC134">
        <v>2194000</v>
      </c>
      <c r="BD134">
        <v>1361078</v>
      </c>
      <c r="BE134">
        <v>832922</v>
      </c>
      <c r="BQ134">
        <v>1488028</v>
      </c>
      <c r="BR134">
        <v>6</v>
      </c>
    </row>
    <row r="135" spans="2:70" x14ac:dyDescent="0.2">
      <c r="C135" s="20">
        <v>2017</v>
      </c>
      <c r="D135" s="2" t="str">
        <f>+'[1]JFK-154.021'!$F$4</f>
        <v>JFK-154.021</v>
      </c>
      <c r="E135" s="22" t="str">
        <f>+'[1]JFK-154.021'!$F$5</f>
        <v>Airside Switchgear Replacement</v>
      </c>
      <c r="F135" s="23">
        <f>+'[1]JFK-154.021'!$F$6</f>
        <v>43025</v>
      </c>
      <c r="G135" s="24" t="str">
        <f>+'[1]JFK-154.021'!$G$7</f>
        <v>Public</v>
      </c>
      <c r="H135" s="25">
        <f>+'[1]JFK-154.021'!$F$7</f>
        <v>2800000</v>
      </c>
      <c r="I135" s="25">
        <f>+'[1]JFK-154.021'!$F$8</f>
        <v>2847000</v>
      </c>
      <c r="J135" s="25"/>
      <c r="K135" s="26">
        <f>+'[1]JFK-154.021'!$G$9</f>
        <v>1.6785714285714286E-2</v>
      </c>
      <c r="L135" s="3" t="str">
        <f>+'[1]JFK-154.021'!$F$11</f>
        <v>GOOD</v>
      </c>
      <c r="M135" s="2">
        <f>+'[1]JFK-154.021'!$H$12</f>
        <v>9</v>
      </c>
      <c r="N135" s="27" t="s">
        <v>19</v>
      </c>
      <c r="O135" s="2">
        <v>4</v>
      </c>
      <c r="P135" s="27" t="s">
        <v>20</v>
      </c>
      <c r="Q135" s="27" t="s">
        <v>226</v>
      </c>
      <c r="R135" s="2"/>
      <c r="S135" s="22"/>
      <c r="T135" s="2" t="str">
        <f>+'[1]JFK-154.021'!$J$4</f>
        <v>Henry Yu</v>
      </c>
      <c r="U135" s="2"/>
      <c r="V135" s="25">
        <f>+'[1]JFK-154.021'!$F$12</f>
        <v>3721299.777777778</v>
      </c>
      <c r="W135" s="28">
        <f t="shared" si="21"/>
        <v>0.76505526832351101</v>
      </c>
      <c r="X135" s="2"/>
      <c r="Y135" s="29">
        <f t="shared" si="24"/>
        <v>1.0167857142857142</v>
      </c>
      <c r="Z135" s="3" t="str">
        <f t="shared" si="25"/>
        <v>FAIL</v>
      </c>
      <c r="AA135" s="3"/>
      <c r="AB135" s="2"/>
      <c r="AC135" s="30">
        <v>2017</v>
      </c>
      <c r="AD135" s="30" t="s">
        <v>257</v>
      </c>
      <c r="AE135" s="30" t="s">
        <v>258</v>
      </c>
      <c r="AF135">
        <v>43025</v>
      </c>
      <c r="AG135" t="s">
        <v>17</v>
      </c>
      <c r="AH135">
        <v>2800000</v>
      </c>
      <c r="AI135">
        <v>2847000</v>
      </c>
      <c r="AK135">
        <v>1.6785714285714286E-2</v>
      </c>
      <c r="AL135" t="s">
        <v>18</v>
      </c>
      <c r="AM135">
        <v>9</v>
      </c>
      <c r="AN135" t="s">
        <v>19</v>
      </c>
      <c r="AO135">
        <v>4</v>
      </c>
      <c r="AP135" t="s">
        <v>20</v>
      </c>
      <c r="AQ135" s="7" t="s">
        <v>226</v>
      </c>
      <c r="AR135" s="34"/>
      <c r="AT135" t="s">
        <v>562</v>
      </c>
      <c r="AV135">
        <v>3721299.777777778</v>
      </c>
      <c r="AW135">
        <v>0.76505526832351101</v>
      </c>
      <c r="AY135">
        <v>1.0167857142857142</v>
      </c>
      <c r="AZ135" t="s">
        <v>18</v>
      </c>
      <c r="BC135">
        <v>2800000</v>
      </c>
      <c r="BD135">
        <v>2847000</v>
      </c>
      <c r="BE135">
        <v>-47000</v>
      </c>
      <c r="BQ135">
        <v>3047960</v>
      </c>
      <c r="BR135">
        <v>1</v>
      </c>
    </row>
    <row r="136" spans="2:70" x14ac:dyDescent="0.2">
      <c r="C136" s="20">
        <v>2017</v>
      </c>
      <c r="D136" s="2" t="str">
        <f>+'[1]EWR-154.254'!$F$4</f>
        <v>EWR-154.254</v>
      </c>
      <c r="E136" s="22" t="str">
        <f>+'[1]EWR-154.254'!$F$5</f>
        <v>Rehab of Terminal Frontage Bridges - Ph1 - Bridge N18, N20 Pier Caps</v>
      </c>
      <c r="F136" s="23">
        <f>+'[1]EWR-154.254'!$F$6</f>
        <v>43025</v>
      </c>
      <c r="G136" s="24" t="str">
        <f>+'[1]EWR-154.254'!$G$7</f>
        <v>Public</v>
      </c>
      <c r="H136" s="25">
        <f>+'[1]EWR-154.254'!$F$7</f>
        <v>3000000</v>
      </c>
      <c r="I136" s="25">
        <f>+'[1]EWR-154.254'!$F$8</f>
        <v>2812500</v>
      </c>
      <c r="J136" s="25"/>
      <c r="K136" s="26">
        <f>+'[1]EWR-154.254'!$G$9</f>
        <v>-6.25E-2</v>
      </c>
      <c r="L136" s="3" t="str">
        <f>+'[1]EWR-154.254'!$F$11</f>
        <v>GOOD</v>
      </c>
      <c r="M136" s="2">
        <f>+'[1]EWR-154.254'!$H$12</f>
        <v>2</v>
      </c>
      <c r="N136" s="27" t="s">
        <v>27</v>
      </c>
      <c r="O136" s="2">
        <v>4</v>
      </c>
      <c r="P136" s="27" t="s">
        <v>20</v>
      </c>
      <c r="Q136" s="27" t="s">
        <v>193</v>
      </c>
      <c r="R136" s="2"/>
      <c r="S136" s="22"/>
      <c r="T136" s="2" t="str">
        <f>+'[1]EWR-154.254'!$J$4</f>
        <v>Henry Yu</v>
      </c>
      <c r="U136" s="2"/>
      <c r="V136" s="25">
        <f>+'[1]EWR-154.254'!$F$12</f>
        <v>3481750</v>
      </c>
      <c r="W136" s="28">
        <f t="shared" si="21"/>
        <v>0.80778344223450849</v>
      </c>
      <c r="X136" s="2"/>
      <c r="Y136" s="29">
        <f t="shared" si="24"/>
        <v>0.9375</v>
      </c>
      <c r="Z136" s="3" t="str">
        <f t="shared" si="25"/>
        <v>FAIL</v>
      </c>
      <c r="AA136" s="3"/>
      <c r="AB136" s="2"/>
      <c r="AC136" s="30">
        <v>2017</v>
      </c>
      <c r="AD136" s="30" t="s">
        <v>259</v>
      </c>
      <c r="AE136" s="30" t="s">
        <v>260</v>
      </c>
      <c r="AF136">
        <v>43025</v>
      </c>
      <c r="AG136" t="s">
        <v>17</v>
      </c>
      <c r="AH136">
        <v>3000000</v>
      </c>
      <c r="AI136">
        <v>2812500</v>
      </c>
      <c r="AK136">
        <v>-6.25E-2</v>
      </c>
      <c r="AL136" t="s">
        <v>18</v>
      </c>
      <c r="AM136">
        <v>2</v>
      </c>
      <c r="AN136" t="s">
        <v>27</v>
      </c>
      <c r="AO136">
        <v>4</v>
      </c>
      <c r="AP136" t="s">
        <v>20</v>
      </c>
      <c r="AQ136" s="7" t="s">
        <v>193</v>
      </c>
      <c r="AR136" s="34"/>
      <c r="AT136" t="s">
        <v>562</v>
      </c>
      <c r="AV136">
        <v>3481750</v>
      </c>
      <c r="AW136">
        <v>0.80778344223450849</v>
      </c>
      <c r="AY136">
        <v>0.9375</v>
      </c>
      <c r="AZ136" t="s">
        <v>18</v>
      </c>
      <c r="BC136">
        <v>3000000</v>
      </c>
      <c r="BD136">
        <v>2812500</v>
      </c>
      <c r="BE136">
        <v>187500</v>
      </c>
      <c r="BQ136">
        <v>4151000</v>
      </c>
      <c r="BR136">
        <v>2</v>
      </c>
    </row>
    <row r="137" spans="2:70" x14ac:dyDescent="0.2">
      <c r="B137" s="35">
        <f>(COUNTIF(L121:L137,"G*")/COUNTA(L121:L137))</f>
        <v>0.625</v>
      </c>
      <c r="C137" s="20">
        <v>2017</v>
      </c>
      <c r="D137" s="2" t="str">
        <f>+'[1]EWR-924.384'!$F$4</f>
        <v>EWR-924.384</v>
      </c>
      <c r="E137" s="22" t="str">
        <f>+'[1]EWR-924.384'!$F$5</f>
        <v>Bus Canopy B1, C1 and Gas Island Improvements and Roofing</v>
      </c>
      <c r="F137" s="23">
        <f>+'[1]EWR-924.384'!$F$6</f>
        <v>43013</v>
      </c>
      <c r="G137" s="24" t="str">
        <f>+'[1]EWR-924.384'!$G$7</f>
        <v>Public</v>
      </c>
      <c r="H137" s="25">
        <f>+'[1]EWR-924.384'!$F$7</f>
        <v>970000</v>
      </c>
      <c r="I137" s="25">
        <f>+'[1]EWR-924.384'!$F$8</f>
        <v>1285000</v>
      </c>
      <c r="J137" s="25"/>
      <c r="K137" s="26">
        <f>+'[1]EWR-924.384'!$G$9</f>
        <v>0.32474226804123713</v>
      </c>
      <c r="L137" s="3" t="str">
        <f>+'[1]EWR-924.384'!$F$11</f>
        <v>FAIL</v>
      </c>
      <c r="M137" s="2">
        <f>+'[1]EWR-924.384'!$H$12</f>
        <v>6</v>
      </c>
      <c r="N137" s="27" t="s">
        <v>27</v>
      </c>
      <c r="O137" s="2">
        <v>4</v>
      </c>
      <c r="P137" s="27" t="s">
        <v>20</v>
      </c>
      <c r="Q137" s="27" t="s">
        <v>203</v>
      </c>
      <c r="R137" s="2"/>
      <c r="S137" s="22"/>
      <c r="T137" s="2" t="str">
        <f>+'[1]EWR-924.384'!$J$4</f>
        <v>Henry Yu</v>
      </c>
      <c r="U137" s="2"/>
      <c r="V137" s="25">
        <f>+'[1]EWR-924.384'!$F$12</f>
        <v>1809866.6666666667</v>
      </c>
      <c r="W137" s="28">
        <f t="shared" si="21"/>
        <v>0.7099970531899219</v>
      </c>
      <c r="X137" s="2"/>
      <c r="Y137" s="29">
        <f t="shared" si="24"/>
        <v>1.3247422680412371</v>
      </c>
      <c r="Z137" s="3" t="str">
        <f t="shared" si="25"/>
        <v>FAIL</v>
      </c>
      <c r="AA137" s="3"/>
      <c r="AB137" s="2">
        <v>0.625</v>
      </c>
      <c r="AC137" s="30">
        <v>2017</v>
      </c>
      <c r="AD137" s="30" t="s">
        <v>261</v>
      </c>
      <c r="AE137" s="30" t="s">
        <v>262</v>
      </c>
      <c r="AF137">
        <v>43013</v>
      </c>
      <c r="AG137" s="31" t="s">
        <v>17</v>
      </c>
      <c r="AH137" s="31">
        <v>970000</v>
      </c>
      <c r="AI137" s="52">
        <v>1285000</v>
      </c>
      <c r="AK137">
        <v>0.32474226804123713</v>
      </c>
      <c r="AL137" t="s">
        <v>26</v>
      </c>
      <c r="AM137">
        <v>6</v>
      </c>
      <c r="AN137" t="s">
        <v>27</v>
      </c>
      <c r="AO137">
        <v>4</v>
      </c>
      <c r="AP137" t="s">
        <v>20</v>
      </c>
      <c r="AQ137" s="7" t="s">
        <v>203</v>
      </c>
      <c r="AR137" s="34"/>
      <c r="AT137" t="s">
        <v>562</v>
      </c>
      <c r="AV137">
        <v>1809866.6666666667</v>
      </c>
      <c r="AW137">
        <v>0.7099970531899219</v>
      </c>
      <c r="AY137">
        <v>1.3247422680412371</v>
      </c>
      <c r="AZ137" t="s">
        <v>26</v>
      </c>
      <c r="BC137">
        <v>970000</v>
      </c>
      <c r="BD137">
        <v>1285000</v>
      </c>
      <c r="BE137">
        <v>-315000</v>
      </c>
      <c r="BG137">
        <v>112796000</v>
      </c>
      <c r="BH137">
        <v>105555239</v>
      </c>
      <c r="BI137">
        <v>0.93580658002056816</v>
      </c>
      <c r="BQ137">
        <v>1541500</v>
      </c>
      <c r="BR137">
        <v>1</v>
      </c>
    </row>
    <row r="138" spans="2:70" ht="7.5" customHeight="1" x14ac:dyDescent="0.2">
      <c r="C138" s="20"/>
      <c r="G138" s="21"/>
      <c r="P138" s="3"/>
      <c r="Q138" s="3"/>
      <c r="T138" s="2"/>
      <c r="U138" s="2"/>
      <c r="V138" s="25"/>
      <c r="W138" s="28"/>
      <c r="AC138" s="30"/>
      <c r="AD138" s="30"/>
      <c r="AE138" s="30"/>
      <c r="AQ138" s="41"/>
      <c r="AR138" s="42"/>
    </row>
    <row r="139" spans="2:70" x14ac:dyDescent="0.2">
      <c r="C139" s="20">
        <v>2017</v>
      </c>
      <c r="D139" s="2" t="str">
        <f>+'[1]HT-924.144'!$F$4</f>
        <v>HT-924.144</v>
      </c>
      <c r="E139" s="22" t="str">
        <f>+'[1]HT-924.144'!$F$5</f>
        <v>Heat Tracing and Insulation in Discharge Pipes, N&amp;S Tubes</v>
      </c>
      <c r="F139" s="23">
        <f>+'[1]HT-924.144'!$F$6</f>
        <v>43006</v>
      </c>
      <c r="G139" s="24" t="str">
        <f>+'[1]HT-924.144'!$G$7</f>
        <v>MWBE</v>
      </c>
      <c r="H139" s="25">
        <f>+'[1]HT-924.144'!$F$7</f>
        <v>609000</v>
      </c>
      <c r="I139" s="25">
        <f>+'[1]HT-924.144'!$F$8</f>
        <v>579300</v>
      </c>
      <c r="J139" s="25"/>
      <c r="K139" s="26">
        <f>+'[1]HT-924.144'!$G$9</f>
        <v>-4.8768472906403938E-2</v>
      </c>
      <c r="L139" s="3" t="str">
        <f>+'[1]HT-924.144'!$F$11</f>
        <v>GOOD</v>
      </c>
      <c r="M139" s="2">
        <f>+'[1]HT-924.144'!$H$12</f>
        <v>4</v>
      </c>
      <c r="N139" s="27" t="s">
        <v>35</v>
      </c>
      <c r="O139" s="2">
        <v>3</v>
      </c>
      <c r="P139" s="27" t="s">
        <v>28</v>
      </c>
      <c r="Q139" s="27" t="s">
        <v>226</v>
      </c>
      <c r="R139" s="2"/>
      <c r="S139" s="22"/>
      <c r="T139" s="2" t="str">
        <f>+'[1]HT-924.144'!$J$4</f>
        <v>Gennadiy Zavolkovskiy</v>
      </c>
      <c r="U139" s="2"/>
      <c r="V139" s="25">
        <f>+'[1]HT-924.144'!$F$12</f>
        <v>2077912.5</v>
      </c>
      <c r="W139" s="28">
        <f t="shared" si="21"/>
        <v>0.2787894100449369</v>
      </c>
      <c r="X139" s="2"/>
      <c r="Y139" s="29">
        <f t="shared" ref="Y139:Y150" si="26">+I139/H139</f>
        <v>0.95123152709359604</v>
      </c>
      <c r="Z139" s="3" t="str">
        <f t="shared" si="25"/>
        <v>FAIL</v>
      </c>
      <c r="AA139" s="3"/>
      <c r="AB139" s="2"/>
      <c r="AC139" s="30">
        <v>2017</v>
      </c>
      <c r="AD139" s="30" t="s">
        <v>263</v>
      </c>
      <c r="AE139" s="30" t="s">
        <v>264</v>
      </c>
      <c r="AF139">
        <v>43006</v>
      </c>
      <c r="AG139" t="s">
        <v>206</v>
      </c>
      <c r="AH139">
        <v>609000</v>
      </c>
      <c r="AI139">
        <v>579300</v>
      </c>
      <c r="AK139">
        <v>-4.8768472906403938E-2</v>
      </c>
      <c r="AL139" t="s">
        <v>18</v>
      </c>
      <c r="AM139">
        <v>4</v>
      </c>
      <c r="AN139" t="s">
        <v>35</v>
      </c>
      <c r="AO139">
        <v>3</v>
      </c>
      <c r="AP139" t="s">
        <v>28</v>
      </c>
      <c r="AQ139" s="7" t="s">
        <v>226</v>
      </c>
      <c r="AR139" s="34"/>
      <c r="AT139" t="s">
        <v>599</v>
      </c>
      <c r="AV139">
        <v>2077912.5</v>
      </c>
      <c r="AW139">
        <v>0.2787894100449369</v>
      </c>
      <c r="AY139">
        <v>0.95123152709359604</v>
      </c>
      <c r="AZ139" t="s">
        <v>18</v>
      </c>
      <c r="BC139">
        <v>609000</v>
      </c>
      <c r="BD139">
        <v>579300</v>
      </c>
      <c r="BE139">
        <v>29700</v>
      </c>
      <c r="BQ139">
        <v>1699000</v>
      </c>
      <c r="BR139">
        <v>2</v>
      </c>
    </row>
    <row r="140" spans="2:70" x14ac:dyDescent="0.2">
      <c r="C140" s="20">
        <v>2017</v>
      </c>
      <c r="D140" s="2" t="str">
        <f>+'[1]HT-924.106'!$F$4</f>
        <v>HT-924.106</v>
      </c>
      <c r="E140" s="22" t="str">
        <f>+'[1]HT-924.106'!$F$5</f>
        <v>Replace Missing Tiles at Walls and Ceiling</v>
      </c>
      <c r="F140" s="23">
        <f>+'[1]HT-924.106'!$F$6</f>
        <v>43005</v>
      </c>
      <c r="G140" s="24" t="str">
        <f>+'[1]HT-924.106'!$G$7</f>
        <v>Public</v>
      </c>
      <c r="H140" s="25">
        <f>+'[1]HT-924.106'!$F$7</f>
        <v>1250000</v>
      </c>
      <c r="I140" s="25">
        <f>+'[1]HT-924.106'!$F$8</f>
        <v>1068000</v>
      </c>
      <c r="J140" s="25"/>
      <c r="K140" s="26">
        <f>+'[1]HT-924.106'!$G$9</f>
        <v>-0.14560000000000001</v>
      </c>
      <c r="L140" s="3" t="str">
        <f>+'[1]HT-924.106'!$F$11</f>
        <v>GOOD</v>
      </c>
      <c r="M140" s="2">
        <f>+'[1]HT-924.106'!$H$12</f>
        <v>6</v>
      </c>
      <c r="N140" s="27" t="s">
        <v>35</v>
      </c>
      <c r="O140" s="2">
        <v>3</v>
      </c>
      <c r="P140" s="27" t="s">
        <v>28</v>
      </c>
      <c r="Q140" s="27" t="s">
        <v>203</v>
      </c>
      <c r="R140" s="2"/>
      <c r="S140" s="22"/>
      <c r="T140" s="2" t="str">
        <f>+'[1]HT-924.106'!$J$4</f>
        <v>Joe Lucin</v>
      </c>
      <c r="U140" s="2"/>
      <c r="V140" s="25">
        <f>+'[1]HT-924.106'!$F$12</f>
        <v>3069190.5</v>
      </c>
      <c r="W140" s="28">
        <f t="shared" si="21"/>
        <v>0.34797449034199734</v>
      </c>
      <c r="X140" s="2"/>
      <c r="Y140" s="29">
        <f t="shared" si="26"/>
        <v>0.85440000000000005</v>
      </c>
      <c r="Z140" s="3" t="str">
        <f t="shared" si="25"/>
        <v>FAIL</v>
      </c>
      <c r="AA140" s="3"/>
      <c r="AB140" s="2"/>
      <c r="AC140" s="30">
        <v>2017</v>
      </c>
      <c r="AD140" s="30" t="s">
        <v>265</v>
      </c>
      <c r="AE140" s="30" t="s">
        <v>266</v>
      </c>
      <c r="AF140">
        <v>43005</v>
      </c>
      <c r="AG140" t="s">
        <v>17</v>
      </c>
      <c r="AH140">
        <v>1250000</v>
      </c>
      <c r="AI140">
        <v>1068000</v>
      </c>
      <c r="AK140">
        <v>-0.14560000000000001</v>
      </c>
      <c r="AL140" t="s">
        <v>18</v>
      </c>
      <c r="AM140">
        <v>6</v>
      </c>
      <c r="AN140" t="s">
        <v>35</v>
      </c>
      <c r="AO140">
        <v>3</v>
      </c>
      <c r="AP140" t="s">
        <v>28</v>
      </c>
      <c r="AQ140" s="7" t="s">
        <v>203</v>
      </c>
      <c r="AR140" s="34"/>
      <c r="AT140" t="s">
        <v>567</v>
      </c>
      <c r="AV140">
        <v>3069190.5</v>
      </c>
      <c r="AW140">
        <v>0.34797449034199734</v>
      </c>
      <c r="AY140">
        <v>0.85440000000000005</v>
      </c>
      <c r="AZ140" t="s">
        <v>18</v>
      </c>
      <c r="BC140">
        <v>1250000</v>
      </c>
      <c r="BD140">
        <v>1068000</v>
      </c>
      <c r="BE140">
        <v>182000</v>
      </c>
      <c r="BQ140">
        <v>2672000</v>
      </c>
      <c r="BR140">
        <v>2</v>
      </c>
    </row>
    <row r="141" spans="2:70" x14ac:dyDescent="0.2">
      <c r="C141" s="20">
        <v>2017</v>
      </c>
      <c r="D141" s="2" t="str">
        <f>+'[1]GWB-244.042'!$F$4</f>
        <v>GWB-244.042</v>
      </c>
      <c r="E141" s="22" t="str">
        <f>+'[1]GWB-244.042'!$F$5</f>
        <v>Replacement of 178/179 St Ramps, Bus Ramps and Bus Turnaround</v>
      </c>
      <c r="F141" s="23">
        <f>+'[1]GWB-244.042'!$F$6</f>
        <v>43004</v>
      </c>
      <c r="G141" s="24" t="str">
        <f>+'[1]GWB-244.042'!$G$7</f>
        <v>PQL</v>
      </c>
      <c r="H141" s="25">
        <f>+'[1]GWB-244.042'!$F$7</f>
        <v>189900000</v>
      </c>
      <c r="I141" s="25">
        <f>+'[1]GWB-244.042'!$F$8</f>
        <v>154487000</v>
      </c>
      <c r="J141" s="25"/>
      <c r="K141" s="26">
        <f>+'[1]GWB-244.042'!$G$9</f>
        <v>-0.18648235913638758</v>
      </c>
      <c r="L141" s="3" t="str">
        <f>+'[1]GWB-244.042'!$F$11</f>
        <v>GOOD</v>
      </c>
      <c r="M141" s="2">
        <f>+'[1]GWB-244.042'!$H$12</f>
        <v>5</v>
      </c>
      <c r="N141" s="27" t="s">
        <v>19</v>
      </c>
      <c r="O141" s="2">
        <v>3</v>
      </c>
      <c r="P141" s="27" t="s">
        <v>28</v>
      </c>
      <c r="Q141" s="27" t="s">
        <v>193</v>
      </c>
      <c r="R141" s="2"/>
      <c r="S141" s="22"/>
      <c r="T141" s="2" t="str">
        <f>+'[1]GWB-244.042'!$J$4</f>
        <v>Ed Minall</v>
      </c>
      <c r="U141" s="2"/>
      <c r="V141" s="25">
        <f>+'[1]GWB-244.042'!$F$12</f>
        <v>181236737.80000001</v>
      </c>
      <c r="W141" s="28">
        <f t="shared" si="21"/>
        <v>0.8524044400450469</v>
      </c>
      <c r="X141" s="2"/>
      <c r="Y141" s="29">
        <f t="shared" si="26"/>
        <v>0.81351764086361245</v>
      </c>
      <c r="Z141" s="3" t="str">
        <f t="shared" si="25"/>
        <v>FAIL</v>
      </c>
      <c r="AA141" s="3"/>
      <c r="AB141" s="2"/>
      <c r="AC141" s="30">
        <v>2017</v>
      </c>
      <c r="AD141" s="30" t="s">
        <v>267</v>
      </c>
      <c r="AE141" s="30" t="s">
        <v>268</v>
      </c>
      <c r="AF141">
        <v>43004</v>
      </c>
      <c r="AG141" t="s">
        <v>50</v>
      </c>
      <c r="AH141">
        <v>189900000</v>
      </c>
      <c r="AI141">
        <v>154487000</v>
      </c>
      <c r="AK141">
        <v>-0.18648235913638758</v>
      </c>
      <c r="AL141" t="s">
        <v>18</v>
      </c>
      <c r="AM141">
        <v>5</v>
      </c>
      <c r="AN141" t="s">
        <v>19</v>
      </c>
      <c r="AO141">
        <v>3</v>
      </c>
      <c r="AP141" t="s">
        <v>28</v>
      </c>
      <c r="AQ141" s="7" t="s">
        <v>193</v>
      </c>
      <c r="AR141" s="34"/>
      <c r="AT141" t="s">
        <v>575</v>
      </c>
      <c r="AV141">
        <v>181236737.80000001</v>
      </c>
      <c r="AW141">
        <v>0.8524044400450469</v>
      </c>
      <c r="AY141">
        <v>0.81351764086361245</v>
      </c>
      <c r="AZ141" t="s">
        <v>26</v>
      </c>
      <c r="BC141">
        <v>189900000</v>
      </c>
      <c r="BD141">
        <v>154487000</v>
      </c>
      <c r="BE141">
        <v>35413000</v>
      </c>
      <c r="BQ141">
        <v>175788235</v>
      </c>
      <c r="BR141">
        <v>4</v>
      </c>
    </row>
    <row r="142" spans="2:70" x14ac:dyDescent="0.2">
      <c r="C142" s="20">
        <v>2017</v>
      </c>
      <c r="D142" s="2" t="str">
        <f>+'[1]BP-694.510'!$F$4</f>
        <v>BP-694.510</v>
      </c>
      <c r="E142" s="22" t="str">
        <f>+'[1]BP-694.510'!$F$5</f>
        <v>Brooklyn Pier 10 Concrete Girder Repairs</v>
      </c>
      <c r="F142" s="23">
        <f>+'[1]BP-694.510'!$F$6</f>
        <v>42999</v>
      </c>
      <c r="G142" s="24" t="str">
        <f>+'[1]BP-694.510'!$G$7</f>
        <v>Public</v>
      </c>
      <c r="H142" s="25">
        <f>+'[1]BP-694.510'!$F$7</f>
        <v>1250000</v>
      </c>
      <c r="I142" s="25">
        <f>+'[1]BP-694.510'!$F$8</f>
        <v>876947</v>
      </c>
      <c r="J142" s="25"/>
      <c r="K142" s="26">
        <f>+'[1]BP-694.510'!$G$9</f>
        <v>-0.2984424</v>
      </c>
      <c r="L142" s="3" t="str">
        <f>+'[1]BP-694.510'!$F$11</f>
        <v>GOOD</v>
      </c>
      <c r="M142" s="2">
        <f>+'[1]BP-694.510'!$H$12</f>
        <v>13</v>
      </c>
      <c r="N142" s="27" t="s">
        <v>19</v>
      </c>
      <c r="O142" s="2">
        <v>3</v>
      </c>
      <c r="P142" s="27" t="s">
        <v>38</v>
      </c>
      <c r="Q142" s="27" t="s">
        <v>193</v>
      </c>
      <c r="R142" s="2"/>
      <c r="S142" s="22"/>
      <c r="T142" s="2" t="str">
        <f>+'[1]BP-694.510'!$J$4</f>
        <v>Ed Minall</v>
      </c>
      <c r="U142" s="2"/>
      <c r="V142" s="25">
        <f>+'[1]BP-694.510'!$F$12</f>
        <v>2208884.5384615385</v>
      </c>
      <c r="W142" s="28">
        <f t="shared" si="21"/>
        <v>0.39700898110807686</v>
      </c>
      <c r="X142" s="2"/>
      <c r="Y142" s="29">
        <f t="shared" si="26"/>
        <v>0.7015576</v>
      </c>
      <c r="Z142" s="3" t="str">
        <f t="shared" si="25"/>
        <v>FAIL</v>
      </c>
      <c r="AA142" s="3"/>
      <c r="AB142" s="2"/>
      <c r="AC142" s="30">
        <v>2017</v>
      </c>
      <c r="AD142" s="30" t="s">
        <v>269</v>
      </c>
      <c r="AE142" s="30" t="s">
        <v>270</v>
      </c>
      <c r="AF142">
        <v>42999</v>
      </c>
      <c r="AG142" t="s">
        <v>17</v>
      </c>
      <c r="AH142">
        <v>1250000</v>
      </c>
      <c r="AI142">
        <v>876947</v>
      </c>
      <c r="AK142">
        <v>-0.2984424</v>
      </c>
      <c r="AL142" t="s">
        <v>18</v>
      </c>
      <c r="AM142">
        <v>13</v>
      </c>
      <c r="AN142" t="s">
        <v>19</v>
      </c>
      <c r="AO142">
        <v>3</v>
      </c>
      <c r="AP142" t="s">
        <v>38</v>
      </c>
      <c r="AQ142" s="7" t="s">
        <v>193</v>
      </c>
      <c r="AR142" s="34"/>
      <c r="AT142" t="s">
        <v>575</v>
      </c>
      <c r="AV142">
        <v>2208884.5384615385</v>
      </c>
      <c r="AW142">
        <v>0.39700898110807686</v>
      </c>
      <c r="AY142">
        <v>0.7015576</v>
      </c>
      <c r="AZ142" t="s">
        <v>26</v>
      </c>
      <c r="BC142">
        <v>1250000</v>
      </c>
      <c r="BD142">
        <v>876947</v>
      </c>
      <c r="BE142">
        <v>373053</v>
      </c>
      <c r="BQ142">
        <v>1053180</v>
      </c>
      <c r="BR142">
        <v>5</v>
      </c>
    </row>
    <row r="143" spans="2:70" x14ac:dyDescent="0.2">
      <c r="C143" s="20">
        <v>2017</v>
      </c>
      <c r="D143" s="2" t="str">
        <f>+'[1]MF-924.022'!$F$4</f>
        <v>MF-924.022</v>
      </c>
      <c r="E143" s="22" t="str">
        <f>+'[1]MF-924.022'!$F$5</f>
        <v>LT and GWB - Rock Slope Priority Repairs</v>
      </c>
      <c r="F143" s="23">
        <f>+'[1]MF-924.022'!$F$6</f>
        <v>42997</v>
      </c>
      <c r="G143" s="24" t="str">
        <f>+'[1]MF-924.022'!$G$7</f>
        <v>Public</v>
      </c>
      <c r="H143" s="25">
        <f>+'[1]MF-924.022'!$F$7</f>
        <v>1326000</v>
      </c>
      <c r="I143" s="25">
        <f>+'[1]MF-924.022'!$F$8</f>
        <v>1976491</v>
      </c>
      <c r="J143" s="25"/>
      <c r="K143" s="26">
        <f>+'[1]MF-924.022'!$G$9</f>
        <v>0.49056636500754147</v>
      </c>
      <c r="L143" s="3" t="str">
        <f>+'[1]MF-924.022'!$F$11</f>
        <v>FAIL</v>
      </c>
      <c r="M143" s="2">
        <f>+'[1]MF-924.022'!$H$12</f>
        <v>4</v>
      </c>
      <c r="N143" s="27" t="s">
        <v>27</v>
      </c>
      <c r="O143" s="2">
        <v>3</v>
      </c>
      <c r="P143" s="27" t="s">
        <v>28</v>
      </c>
      <c r="Q143" s="27" t="s">
        <v>221</v>
      </c>
      <c r="R143" s="2"/>
      <c r="S143" s="22"/>
      <c r="T143" s="2" t="str">
        <f>+'[1]MF-924.022'!$J$4</f>
        <v>Joe Lucin</v>
      </c>
      <c r="U143" s="2"/>
      <c r="V143" s="25">
        <f>+'[1]MF-924.022'!$F$12</f>
        <v>3937777.75</v>
      </c>
      <c r="W143" s="28">
        <f t="shared" si="21"/>
        <v>0.50193056223145149</v>
      </c>
      <c r="X143" s="2"/>
      <c r="Y143" s="29">
        <f t="shared" si="26"/>
        <v>1.4905663650075416</v>
      </c>
      <c r="Z143" s="3" t="str">
        <f t="shared" si="25"/>
        <v>FAIL</v>
      </c>
      <c r="AA143" s="3"/>
      <c r="AB143" s="2"/>
      <c r="AC143" s="30">
        <v>2017</v>
      </c>
      <c r="AD143" s="30" t="s">
        <v>271</v>
      </c>
      <c r="AE143" s="30" t="s">
        <v>272</v>
      </c>
      <c r="AF143">
        <v>42997</v>
      </c>
      <c r="AG143" t="s">
        <v>17</v>
      </c>
      <c r="AH143">
        <v>1326000</v>
      </c>
      <c r="AI143">
        <v>1976491</v>
      </c>
      <c r="AK143">
        <v>0.49056636500754147</v>
      </c>
      <c r="AL143" t="s">
        <v>26</v>
      </c>
      <c r="AM143">
        <v>4</v>
      </c>
      <c r="AN143" t="s">
        <v>27</v>
      </c>
      <c r="AO143">
        <v>3</v>
      </c>
      <c r="AP143" t="s">
        <v>28</v>
      </c>
      <c r="AQ143" s="7" t="s">
        <v>221</v>
      </c>
      <c r="AR143" s="34"/>
      <c r="AT143" t="s">
        <v>567</v>
      </c>
      <c r="AV143">
        <v>3937777.75</v>
      </c>
      <c r="AW143">
        <v>0.50193056223145149</v>
      </c>
      <c r="AY143">
        <v>1.4905663650075416</v>
      </c>
      <c r="AZ143" t="s">
        <v>26</v>
      </c>
      <c r="BC143">
        <v>1326000</v>
      </c>
      <c r="BD143">
        <v>1976491</v>
      </c>
      <c r="BE143">
        <v>-650491</v>
      </c>
      <c r="BQ143">
        <v>4197700</v>
      </c>
      <c r="BR143">
        <v>1</v>
      </c>
    </row>
    <row r="144" spans="2:70" x14ac:dyDescent="0.2">
      <c r="C144" s="20">
        <v>2017</v>
      </c>
      <c r="D144" s="2" t="str">
        <f>+'[1]EWR-251'!$F$4</f>
        <v>EWR-251</v>
      </c>
      <c r="E144" s="22" t="str">
        <f>+'[1]EWR-251'!$F$5</f>
        <v>Rehab of Taxiway Z from Runway 11 Edge to UA</v>
      </c>
      <c r="F144" s="23">
        <f>+'[1]EWR-251'!$F$6</f>
        <v>42964</v>
      </c>
      <c r="G144" s="24" t="str">
        <f>+'[1]EWR-251'!$G$7</f>
        <v>PQL</v>
      </c>
      <c r="H144" s="25">
        <f>+'[1]EWR-251'!$F$7</f>
        <v>8500000</v>
      </c>
      <c r="I144" s="25">
        <f>+'[1]EWR-251'!$F$8</f>
        <v>5682000</v>
      </c>
      <c r="J144" s="25"/>
      <c r="K144" s="26">
        <f>+'[1]EWR-251'!$G$9</f>
        <v>-0.33152941176470591</v>
      </c>
      <c r="L144" s="3" t="str">
        <f>+'[1]EWR-251'!$F$11</f>
        <v>FAIL</v>
      </c>
      <c r="M144" s="2">
        <f>+'[1]EWR-251'!$H$12</f>
        <v>3</v>
      </c>
      <c r="N144" s="27" t="s">
        <v>27</v>
      </c>
      <c r="O144" s="2">
        <v>3</v>
      </c>
      <c r="P144" s="27" t="s">
        <v>20</v>
      </c>
      <c r="Q144" s="27" t="s">
        <v>196</v>
      </c>
      <c r="R144" s="2"/>
      <c r="S144" s="22"/>
      <c r="T144" s="2" t="str">
        <f>+'[1]EWR-251'!$J$4</f>
        <v>Henry Yu</v>
      </c>
      <c r="U144" s="2"/>
      <c r="V144" s="25">
        <f>+'[1]EWR-251'!$F$12</f>
        <v>6199787.333333333</v>
      </c>
      <c r="W144" s="28">
        <f t="shared" si="21"/>
        <v>0.91648304925728097</v>
      </c>
      <c r="X144" s="2"/>
      <c r="Y144" s="29">
        <f t="shared" si="26"/>
        <v>0.66847058823529415</v>
      </c>
      <c r="Z144" s="3" t="str">
        <f t="shared" si="25"/>
        <v>FAIL</v>
      </c>
      <c r="AA144" s="3"/>
      <c r="AB144" s="2"/>
      <c r="AC144" s="30">
        <v>2017</v>
      </c>
      <c r="AD144" s="30" t="s">
        <v>273</v>
      </c>
      <c r="AE144" s="30" t="s">
        <v>274</v>
      </c>
      <c r="AF144">
        <v>42964</v>
      </c>
      <c r="AG144" t="s">
        <v>50</v>
      </c>
      <c r="AH144">
        <v>8500000</v>
      </c>
      <c r="AI144">
        <v>5682000</v>
      </c>
      <c r="AK144">
        <v>-0.33152941176470591</v>
      </c>
      <c r="AL144" t="s">
        <v>26</v>
      </c>
      <c r="AM144">
        <v>3</v>
      </c>
      <c r="AN144" t="s">
        <v>27</v>
      </c>
      <c r="AO144">
        <v>3</v>
      </c>
      <c r="AP144" t="s">
        <v>20</v>
      </c>
      <c r="AQ144" s="7" t="s">
        <v>196</v>
      </c>
      <c r="AR144" s="34"/>
      <c r="AT144" t="s">
        <v>562</v>
      </c>
      <c r="AV144">
        <v>6199787.333333333</v>
      </c>
      <c r="AW144">
        <v>0.91648304925728097</v>
      </c>
      <c r="AY144">
        <v>0.66847058823529415</v>
      </c>
      <c r="AZ144" t="s">
        <v>26</v>
      </c>
      <c r="BC144">
        <v>8500000</v>
      </c>
      <c r="BD144">
        <v>5682000</v>
      </c>
      <c r="BE144">
        <v>2818000</v>
      </c>
      <c r="BQ144">
        <v>5778887</v>
      </c>
      <c r="BR144">
        <v>4</v>
      </c>
    </row>
    <row r="145" spans="2:70" x14ac:dyDescent="0.2">
      <c r="C145" s="20">
        <v>2017</v>
      </c>
      <c r="D145" s="2" t="str">
        <f>+'[1]LGA-154.251'!$F$4</f>
        <v>LGA-154.251</v>
      </c>
      <c r="E145" s="22" t="str">
        <f>+'[1]LGA-154.251'!$F$5</f>
        <v>Rehab of Runway Deck Structural Elements phase 3</v>
      </c>
      <c r="F145" s="23">
        <f>+'[1]LGA-154.251'!$F$6</f>
        <v>42951</v>
      </c>
      <c r="G145" s="24" t="str">
        <f>+'[1]LGA-154.251'!$G$7</f>
        <v>Public</v>
      </c>
      <c r="H145" s="25">
        <f>+'[1]LGA-154.251'!$F$7</f>
        <v>6040000</v>
      </c>
      <c r="I145" s="25">
        <f>+'[1]LGA-154.251'!$F$8</f>
        <v>4845475</v>
      </c>
      <c r="J145" s="25"/>
      <c r="K145" s="26">
        <f>+'[1]LGA-154.251'!$G$9</f>
        <v>-0.19776903973509935</v>
      </c>
      <c r="L145" s="3" t="str">
        <f>+'[1]LGA-154.251'!$F$11</f>
        <v>GOOD</v>
      </c>
      <c r="M145" s="2">
        <f>+'[1]LGA-154.251'!$H$12</f>
        <v>8</v>
      </c>
      <c r="N145" s="27" t="s">
        <v>19</v>
      </c>
      <c r="O145" s="2">
        <v>3</v>
      </c>
      <c r="P145" s="27" t="s">
        <v>20</v>
      </c>
      <c r="Q145" s="27" t="s">
        <v>193</v>
      </c>
      <c r="R145" s="2"/>
      <c r="S145" s="22"/>
      <c r="T145" s="2" t="str">
        <f>+'[1]LGA-154.251'!$J$4</f>
        <v>Joe Lucin</v>
      </c>
      <c r="U145" s="2"/>
      <c r="V145" s="25">
        <f>+'[1]LGA-154.251'!$F$12</f>
        <v>8154320.375</v>
      </c>
      <c r="W145" s="28">
        <f t="shared" si="21"/>
        <v>0.59422180846064687</v>
      </c>
      <c r="X145" s="2"/>
      <c r="Y145" s="29">
        <f t="shared" si="26"/>
        <v>0.80223096026490071</v>
      </c>
      <c r="Z145" s="3" t="str">
        <f t="shared" si="25"/>
        <v>FAIL</v>
      </c>
      <c r="AA145" s="3"/>
      <c r="AB145" s="2"/>
      <c r="AC145" s="30">
        <v>2017</v>
      </c>
      <c r="AD145" s="30" t="s">
        <v>275</v>
      </c>
      <c r="AE145" s="30" t="s">
        <v>276</v>
      </c>
      <c r="AF145">
        <v>42951</v>
      </c>
      <c r="AG145" t="s">
        <v>17</v>
      </c>
      <c r="AH145">
        <v>6040000</v>
      </c>
      <c r="AI145">
        <v>4845475</v>
      </c>
      <c r="AK145">
        <v>-0.19776903973509935</v>
      </c>
      <c r="AL145" t="s">
        <v>18</v>
      </c>
      <c r="AM145">
        <v>8</v>
      </c>
      <c r="AN145" t="s">
        <v>19</v>
      </c>
      <c r="AO145">
        <v>3</v>
      </c>
      <c r="AP145" t="s">
        <v>20</v>
      </c>
      <c r="AQ145" s="7" t="s">
        <v>193</v>
      </c>
      <c r="AR145" s="34"/>
      <c r="AT145" t="s">
        <v>567</v>
      </c>
      <c r="AV145">
        <v>8154320.375</v>
      </c>
      <c r="AW145">
        <v>0.59422180846064687</v>
      </c>
      <c r="AY145">
        <v>0.80223096026490071</v>
      </c>
      <c r="AZ145" t="s">
        <v>26</v>
      </c>
      <c r="BC145">
        <v>6040000</v>
      </c>
      <c r="BD145">
        <v>4845475</v>
      </c>
      <c r="BE145">
        <v>1194525</v>
      </c>
      <c r="BQ145">
        <v>5177075</v>
      </c>
      <c r="BR145">
        <v>3</v>
      </c>
    </row>
    <row r="146" spans="2:70" x14ac:dyDescent="0.2">
      <c r="C146" s="20">
        <v>2017</v>
      </c>
      <c r="D146" s="2" t="str">
        <f>+'[1]MFP-924.662'!$F$4</f>
        <v>MFP-924.662</v>
      </c>
      <c r="E146" s="22" t="str">
        <f>+'[1]MFP-924.662'!$F$5</f>
        <v>NJ Marine Terminals - Maintenance Dredging via Work Order</v>
      </c>
      <c r="F146" s="23">
        <f>+'[1]MFP-924.662'!$F$6</f>
        <v>42950</v>
      </c>
      <c r="G146" s="24" t="str">
        <f>+'[1]MFP-924.662'!$G$7</f>
        <v>PQL</v>
      </c>
      <c r="H146" s="25">
        <f>+'[1]MFP-924.662'!$F$7</f>
        <v>13720000</v>
      </c>
      <c r="I146" s="25">
        <f>+'[1]MFP-924.662'!$F$8</f>
        <v>11539200</v>
      </c>
      <c r="J146" s="25"/>
      <c r="K146" s="26">
        <f>+'[1]MFP-924.662'!$G$9</f>
        <v>-0.15895043731778424</v>
      </c>
      <c r="L146" s="3" t="str">
        <f>+'[1]MFP-924.662'!$F$11</f>
        <v>GOOD</v>
      </c>
      <c r="M146" s="2">
        <f>+'[1]MFP-924.662'!$H$12</f>
        <v>4</v>
      </c>
      <c r="N146" s="27" t="s">
        <v>27</v>
      </c>
      <c r="O146" s="2">
        <v>3</v>
      </c>
      <c r="P146" s="27" t="s">
        <v>38</v>
      </c>
      <c r="Q146" s="27" t="s">
        <v>221</v>
      </c>
      <c r="R146" s="2"/>
      <c r="S146" s="22"/>
      <c r="T146" s="2" t="str">
        <f>+'[1]MFP-924.662'!$J$4</f>
        <v>Ed Minall</v>
      </c>
      <c r="U146" s="2"/>
      <c r="V146" s="25">
        <f>+'[1]MFP-924.662'!$F$12</f>
        <v>15585112.5</v>
      </c>
      <c r="W146" s="28">
        <f t="shared" si="21"/>
        <v>0.74039889028712502</v>
      </c>
      <c r="X146" s="2"/>
      <c r="Y146" s="29">
        <f t="shared" si="26"/>
        <v>0.84104956268221576</v>
      </c>
      <c r="Z146" s="3" t="str">
        <f t="shared" si="25"/>
        <v>FAIL</v>
      </c>
      <c r="AA146" s="3"/>
      <c r="AB146" s="2"/>
      <c r="AC146" s="30">
        <v>2017</v>
      </c>
      <c r="AD146" s="30" t="s">
        <v>277</v>
      </c>
      <c r="AE146" s="30" t="s">
        <v>278</v>
      </c>
      <c r="AF146">
        <v>42950</v>
      </c>
      <c r="AG146" t="s">
        <v>50</v>
      </c>
      <c r="AH146">
        <v>13720000</v>
      </c>
      <c r="AI146">
        <v>11539200</v>
      </c>
      <c r="AK146">
        <v>-0.15895043731778424</v>
      </c>
      <c r="AL146" t="s">
        <v>18</v>
      </c>
      <c r="AM146">
        <v>4</v>
      </c>
      <c r="AN146" t="s">
        <v>27</v>
      </c>
      <c r="AO146">
        <v>3</v>
      </c>
      <c r="AP146" t="s">
        <v>38</v>
      </c>
      <c r="AQ146" s="7" t="s">
        <v>221</v>
      </c>
      <c r="AR146" s="34"/>
      <c r="AT146" t="s">
        <v>575</v>
      </c>
      <c r="AV146">
        <v>15585112.5</v>
      </c>
      <c r="AW146">
        <v>0.74039889028712502</v>
      </c>
      <c r="AY146">
        <v>0.84104956268221576</v>
      </c>
      <c r="AZ146" t="s">
        <v>26</v>
      </c>
      <c r="BC146">
        <v>13720000</v>
      </c>
      <c r="BD146">
        <v>11539200</v>
      </c>
      <c r="BE146">
        <v>2180800</v>
      </c>
      <c r="BQ146">
        <v>14401250</v>
      </c>
      <c r="BR146">
        <v>2</v>
      </c>
    </row>
    <row r="147" spans="2:70" x14ac:dyDescent="0.2">
      <c r="C147" s="20">
        <v>2017</v>
      </c>
      <c r="D147" s="2" t="str">
        <f>+'[1]JFK-1070'!$F$4</f>
        <v>JFK-1070</v>
      </c>
      <c r="E147" s="22" t="str">
        <f>+'[1]JFK-1070'!$F$5</f>
        <v>Landside Asphalt Repairs via Work Ouder</v>
      </c>
      <c r="F147" s="23">
        <f>+'[1]JFK-1070'!$F$6</f>
        <v>42949</v>
      </c>
      <c r="G147" s="24" t="str">
        <f>+'[1]JFK-1070'!$G$7</f>
        <v>Public</v>
      </c>
      <c r="H147" s="25">
        <f>+'[1]JFK-1070'!$F$7</f>
        <v>1650000</v>
      </c>
      <c r="I147" s="25">
        <f>+'[1]JFK-1070'!$F$8</f>
        <v>1320718</v>
      </c>
      <c r="J147" s="25"/>
      <c r="K147" s="26">
        <f>+'[1]JFK-1070'!$G$9</f>
        <v>-0.19956484848484848</v>
      </c>
      <c r="L147" s="3" t="str">
        <f>+'[1]JFK-1070'!$F$11</f>
        <v>GOOD</v>
      </c>
      <c r="M147" s="2">
        <f>+'[1]JFK-1070'!$H$12</f>
        <v>4</v>
      </c>
      <c r="N147" s="27" t="s">
        <v>19</v>
      </c>
      <c r="O147" s="2">
        <v>3</v>
      </c>
      <c r="P147" s="27" t="s">
        <v>20</v>
      </c>
      <c r="Q147" s="27" t="s">
        <v>196</v>
      </c>
      <c r="R147" s="2"/>
      <c r="S147" s="22"/>
      <c r="T147" s="2" t="str">
        <f>+'[1]JFK-1070'!$J$4</f>
        <v>Henry Yu</v>
      </c>
      <c r="U147" s="2"/>
      <c r="V147" s="25">
        <f>+'[1]JFK-1070'!$F$12</f>
        <v>1741084.5</v>
      </c>
      <c r="W147" s="28">
        <f t="shared" si="21"/>
        <v>0.75856054085829838</v>
      </c>
      <c r="X147" s="2"/>
      <c r="Y147" s="29">
        <f t="shared" si="26"/>
        <v>0.80043515151515154</v>
      </c>
      <c r="Z147" s="3" t="str">
        <f t="shared" si="25"/>
        <v>FAIL</v>
      </c>
      <c r="AA147" s="3"/>
      <c r="AB147" s="2"/>
      <c r="AC147" s="30">
        <v>2017</v>
      </c>
      <c r="AD147" s="30" t="s">
        <v>279</v>
      </c>
      <c r="AE147" s="30" t="s">
        <v>280</v>
      </c>
      <c r="AF147">
        <v>42949</v>
      </c>
      <c r="AG147" t="s">
        <v>17</v>
      </c>
      <c r="AH147">
        <v>1650000</v>
      </c>
      <c r="AI147">
        <v>1320718</v>
      </c>
      <c r="AK147">
        <v>-0.19956484848484848</v>
      </c>
      <c r="AL147" t="s">
        <v>18</v>
      </c>
      <c r="AM147">
        <v>4</v>
      </c>
      <c r="AN147" t="s">
        <v>19</v>
      </c>
      <c r="AO147">
        <v>3</v>
      </c>
      <c r="AP147" t="s">
        <v>20</v>
      </c>
      <c r="AQ147" s="7" t="s">
        <v>196</v>
      </c>
      <c r="AR147" s="34"/>
      <c r="AT147" t="s">
        <v>562</v>
      </c>
      <c r="AV147">
        <v>1741084.5</v>
      </c>
      <c r="AW147">
        <v>0.75856054085829838</v>
      </c>
      <c r="AY147">
        <v>0.80043515151515154</v>
      </c>
      <c r="AZ147" t="s">
        <v>26</v>
      </c>
      <c r="BC147">
        <v>1650000</v>
      </c>
      <c r="BD147">
        <v>1320718</v>
      </c>
      <c r="BE147">
        <v>329282</v>
      </c>
      <c r="BQ147">
        <v>1454175</v>
      </c>
      <c r="BR147">
        <v>4</v>
      </c>
    </row>
    <row r="148" spans="2:70" x14ac:dyDescent="0.2">
      <c r="C148" s="20">
        <v>2017</v>
      </c>
      <c r="D148" s="2" t="str">
        <f>+'[1]JFK-154.024'!$F$4</f>
        <v>JFK-154.024</v>
      </c>
      <c r="E148" s="22" t="str">
        <f>+'[1]JFK-154.024'!$F$5</f>
        <v>Backflow Prevention &amp; Water Meters Phase 4</v>
      </c>
      <c r="F148" s="23">
        <f>+'[1]JFK-154.024'!$F$6</f>
        <v>42948</v>
      </c>
      <c r="G148" s="24" t="str">
        <f>+'[1]JFK-154.024'!$G$7</f>
        <v>Public</v>
      </c>
      <c r="H148" s="25">
        <f>+'[1]JFK-154.024'!$F$7</f>
        <v>1330000</v>
      </c>
      <c r="I148" s="25">
        <f>+'[1]JFK-154.024'!$F$8</f>
        <v>936000</v>
      </c>
      <c r="J148" s="25"/>
      <c r="K148" s="26">
        <f>+'[1]JFK-154.024'!$G$9</f>
        <v>-0.29624060150375942</v>
      </c>
      <c r="L148" s="3" t="str">
        <f>+'[1]JFK-154.024'!$F$11</f>
        <v>GOOD</v>
      </c>
      <c r="M148" s="2">
        <f>+'[1]JFK-154.024'!$H$12</f>
        <v>6</v>
      </c>
      <c r="N148" s="27" t="s">
        <v>19</v>
      </c>
      <c r="O148" s="2">
        <v>3</v>
      </c>
      <c r="P148" s="27" t="s">
        <v>20</v>
      </c>
      <c r="Q148" s="27" t="s">
        <v>190</v>
      </c>
      <c r="R148" s="2"/>
      <c r="S148" s="22"/>
      <c r="T148" s="2" t="str">
        <f>+'[1]JFK-154.024'!$J$4</f>
        <v>Henry Yu</v>
      </c>
      <c r="U148" s="2"/>
      <c r="V148" s="25">
        <f>+'[1]JFK-154.024'!$F$12</f>
        <v>1504186.1666666667</v>
      </c>
      <c r="W148" s="28">
        <f t="shared" si="21"/>
        <v>0.62226340112820699</v>
      </c>
      <c r="X148" s="2"/>
      <c r="Y148" s="29">
        <f t="shared" si="26"/>
        <v>0.70375939849624058</v>
      </c>
      <c r="Z148" s="3" t="str">
        <f t="shared" si="25"/>
        <v>FAIL</v>
      </c>
      <c r="AA148" s="3"/>
      <c r="AB148" s="2"/>
      <c r="AC148" s="30">
        <v>2017</v>
      </c>
      <c r="AD148" s="30" t="s">
        <v>281</v>
      </c>
      <c r="AE148" s="30" t="s">
        <v>282</v>
      </c>
      <c r="AF148">
        <v>42948</v>
      </c>
      <c r="AG148" t="s">
        <v>17</v>
      </c>
      <c r="AH148">
        <v>1330000</v>
      </c>
      <c r="AI148">
        <v>936000</v>
      </c>
      <c r="AK148">
        <v>-0.29624060150375942</v>
      </c>
      <c r="AL148" t="s">
        <v>18</v>
      </c>
      <c r="AM148">
        <v>6</v>
      </c>
      <c r="AN148" t="s">
        <v>19</v>
      </c>
      <c r="AO148">
        <v>3</v>
      </c>
      <c r="AP148" t="s">
        <v>20</v>
      </c>
      <c r="AQ148" s="7" t="s">
        <v>190</v>
      </c>
      <c r="AR148" s="34"/>
      <c r="AT148" t="s">
        <v>562</v>
      </c>
      <c r="AV148">
        <v>1504186.1666666667</v>
      </c>
      <c r="AW148">
        <v>0.62226340112820699</v>
      </c>
      <c r="AY148">
        <v>0.70375939849624058</v>
      </c>
      <c r="AZ148" t="s">
        <v>26</v>
      </c>
      <c r="BC148">
        <v>1330000</v>
      </c>
      <c r="BD148">
        <v>936000</v>
      </c>
      <c r="BE148">
        <v>394000</v>
      </c>
      <c r="BQ148">
        <v>1097450</v>
      </c>
      <c r="BR148">
        <v>6</v>
      </c>
    </row>
    <row r="149" spans="2:70" x14ac:dyDescent="0.2">
      <c r="C149" s="20">
        <v>2017</v>
      </c>
      <c r="D149" s="2" t="str">
        <f>+'[1]HT-224.120'!$F$4</f>
        <v>HT-224.120</v>
      </c>
      <c r="E149" s="22" t="str">
        <f>+'[1]HT-224.120'!$F$5</f>
        <v>Rehabilitation of Bronze Doors at Spring Street</v>
      </c>
      <c r="F149" s="23">
        <f>+'[1]HT-224.120'!$F$6</f>
        <v>42942</v>
      </c>
      <c r="G149" s="24" t="str">
        <f>+'[1]HT-224.120'!$G$7</f>
        <v>Public</v>
      </c>
      <c r="H149" s="25">
        <f>+'[1]HT-224.120'!$F$7</f>
        <v>700000</v>
      </c>
      <c r="I149" s="25">
        <f>+'[1]HT-224.120'!$F$8</f>
        <v>614770</v>
      </c>
      <c r="J149" s="25">
        <v>614700</v>
      </c>
      <c r="K149" s="26">
        <f>+'[1]HT-224.120'!$G$9</f>
        <v>-0.12175714285714286</v>
      </c>
      <c r="L149" s="3" t="str">
        <f>+'[1]HT-224.120'!$F$11</f>
        <v>GOOD</v>
      </c>
      <c r="M149" s="2">
        <f>+'[1]HT-224.120'!$H$12</f>
        <v>2</v>
      </c>
      <c r="N149" s="27" t="s">
        <v>19</v>
      </c>
      <c r="O149" s="2">
        <v>3</v>
      </c>
      <c r="P149" s="27" t="s">
        <v>28</v>
      </c>
      <c r="Q149" s="27" t="s">
        <v>203</v>
      </c>
      <c r="R149" s="2"/>
      <c r="S149" s="22"/>
      <c r="T149" s="2" t="str">
        <f>+'[1]HT-224.120'!$J$4</f>
        <v>Andy Victors</v>
      </c>
      <c r="U149" s="2"/>
      <c r="V149" s="25">
        <f>+'[1]HT-224.120'!$F$12</f>
        <v>726735</v>
      </c>
      <c r="W149" s="28">
        <f t="shared" si="21"/>
        <v>0.84593421260844737</v>
      </c>
      <c r="X149" s="2"/>
      <c r="Y149" s="29">
        <f t="shared" si="26"/>
        <v>0.8782428571428571</v>
      </c>
      <c r="Z149" s="3" t="str">
        <f t="shared" si="25"/>
        <v>FAIL</v>
      </c>
      <c r="AA149" s="3"/>
      <c r="AB149" s="2"/>
      <c r="AC149" s="30">
        <v>2017</v>
      </c>
      <c r="AD149" s="30" t="s">
        <v>283</v>
      </c>
      <c r="AE149" s="30" t="s">
        <v>284</v>
      </c>
      <c r="AF149">
        <v>42942</v>
      </c>
      <c r="AG149" t="s">
        <v>17</v>
      </c>
      <c r="AH149">
        <v>700000</v>
      </c>
      <c r="AI149">
        <v>614770</v>
      </c>
      <c r="AJ149">
        <v>614700</v>
      </c>
      <c r="AK149">
        <v>-0.12175714285714286</v>
      </c>
      <c r="AL149" t="s">
        <v>18</v>
      </c>
      <c r="AM149">
        <v>2</v>
      </c>
      <c r="AN149" t="s">
        <v>19</v>
      </c>
      <c r="AO149">
        <v>3</v>
      </c>
      <c r="AP149" t="s">
        <v>28</v>
      </c>
      <c r="AQ149" s="7" t="s">
        <v>203</v>
      </c>
      <c r="AR149" s="34"/>
      <c r="AT149" t="s">
        <v>589</v>
      </c>
      <c r="AV149">
        <v>726735</v>
      </c>
      <c r="AW149">
        <v>0.84593421260844737</v>
      </c>
      <c r="AY149">
        <v>0.8782428571428571</v>
      </c>
      <c r="AZ149" t="s">
        <v>18</v>
      </c>
      <c r="BC149">
        <v>700000</v>
      </c>
      <c r="BD149">
        <v>614770</v>
      </c>
      <c r="BE149">
        <v>85230</v>
      </c>
      <c r="BQ149">
        <v>838700</v>
      </c>
      <c r="BR149">
        <v>2</v>
      </c>
    </row>
    <row r="150" spans="2:70" x14ac:dyDescent="0.2">
      <c r="B150" s="35">
        <f>(COUNTIF(L139:L150,"G*")/COUNTA(L139:L150))</f>
        <v>0.75</v>
      </c>
      <c r="C150" s="20">
        <v>2017</v>
      </c>
      <c r="D150" s="2" t="str">
        <f>+'[1]LGA-124.244'!$F$4</f>
        <v>LGA-124.244</v>
      </c>
      <c r="E150" s="22" t="str">
        <f>+'[1]LGA-124.244'!$F$5</f>
        <v>AOA Light Circuit Replacement</v>
      </c>
      <c r="F150" s="23">
        <f>+'[1]LGA-124.244'!$F$6</f>
        <v>42941</v>
      </c>
      <c r="G150" s="24" t="str">
        <f>+'[1]LGA-124.244'!$G$7</f>
        <v>Public</v>
      </c>
      <c r="H150" s="25">
        <f>+'[1]LGA-124.244'!$F$7</f>
        <v>7200000</v>
      </c>
      <c r="I150" s="25">
        <f>+'[1]LGA-124.244'!$F$8</f>
        <v>1936000</v>
      </c>
      <c r="J150" s="25"/>
      <c r="K150" s="26">
        <f>+'[1]LGA-124.244'!$G$9</f>
        <v>-0.73111111111111116</v>
      </c>
      <c r="L150" s="3" t="str">
        <f>+'[1]LGA-124.244'!$F$11</f>
        <v>FAIL</v>
      </c>
      <c r="M150" s="2">
        <f>+'[1]LGA-124.244'!$H$12</f>
        <v>4</v>
      </c>
      <c r="N150" s="27" t="s">
        <v>19</v>
      </c>
      <c r="O150" s="2">
        <v>3</v>
      </c>
      <c r="P150" s="27" t="s">
        <v>20</v>
      </c>
      <c r="Q150" s="27" t="s">
        <v>226</v>
      </c>
      <c r="R150" s="2"/>
      <c r="S150" s="22"/>
      <c r="T150" s="2" t="str">
        <f>+'[1]LGA-124.244'!$J$4</f>
        <v>Henry Yu</v>
      </c>
      <c r="U150" s="2"/>
      <c r="V150" s="25">
        <f>+'[1]LGA-124.244'!$F$12</f>
        <v>5341338.75</v>
      </c>
      <c r="W150" s="28">
        <f t="shared" si="21"/>
        <v>0.36245594795873975</v>
      </c>
      <c r="X150" s="2"/>
      <c r="Y150" s="29">
        <f t="shared" si="26"/>
        <v>0.2688888888888889</v>
      </c>
      <c r="Z150" s="3" t="str">
        <f t="shared" si="25"/>
        <v>FAIL</v>
      </c>
      <c r="AA150" s="3"/>
      <c r="AB150" s="2">
        <v>0.75</v>
      </c>
      <c r="AC150" s="30">
        <v>2017</v>
      </c>
      <c r="AD150" s="30" t="s">
        <v>285</v>
      </c>
      <c r="AE150" s="30" t="s">
        <v>240</v>
      </c>
      <c r="AF150">
        <v>42941</v>
      </c>
      <c r="AG150" s="31" t="s">
        <v>17</v>
      </c>
      <c r="AH150" s="31">
        <v>7200000</v>
      </c>
      <c r="AI150" s="52">
        <v>1936000</v>
      </c>
      <c r="AK150">
        <v>-0.73111111111111116</v>
      </c>
      <c r="AL150" t="s">
        <v>26</v>
      </c>
      <c r="AM150">
        <v>4</v>
      </c>
      <c r="AN150" t="s">
        <v>19</v>
      </c>
      <c r="AO150">
        <v>3</v>
      </c>
      <c r="AP150" t="s">
        <v>20</v>
      </c>
      <c r="AQ150" s="7" t="s">
        <v>226</v>
      </c>
      <c r="AR150" s="34"/>
      <c r="AT150" t="s">
        <v>562</v>
      </c>
      <c r="AV150">
        <v>5341338.75</v>
      </c>
      <c r="AW150">
        <v>0.36245594795873975</v>
      </c>
      <c r="AY150">
        <v>0.2688888888888889</v>
      </c>
      <c r="AZ150" t="s">
        <v>26</v>
      </c>
      <c r="BC150">
        <v>7200000</v>
      </c>
      <c r="BD150">
        <v>1936000</v>
      </c>
      <c r="BE150">
        <v>5264000</v>
      </c>
      <c r="BG150">
        <v>233475000</v>
      </c>
      <c r="BH150">
        <v>185861901</v>
      </c>
      <c r="BI150">
        <v>0.79606767748152907</v>
      </c>
      <c r="BQ150">
        <v>4483190</v>
      </c>
      <c r="BR150">
        <v>4</v>
      </c>
    </row>
    <row r="151" spans="2:70" ht="7.5" customHeight="1" x14ac:dyDescent="0.2">
      <c r="C151" s="20"/>
      <c r="G151" s="21"/>
      <c r="P151" s="3"/>
      <c r="Q151" s="3"/>
      <c r="T151" s="2"/>
      <c r="U151" s="2"/>
      <c r="V151" s="25"/>
      <c r="W151" s="28"/>
      <c r="AC151" s="30"/>
      <c r="AD151" s="30"/>
      <c r="AE151" s="30"/>
      <c r="AQ151" s="41"/>
      <c r="AR151" s="42"/>
    </row>
    <row r="152" spans="2:70" x14ac:dyDescent="0.2">
      <c r="C152" s="20">
        <v>2017</v>
      </c>
      <c r="D152" s="2" t="str">
        <f>+'[1]PAT-024.002'!$F$4</f>
        <v>PAT-024.002</v>
      </c>
      <c r="E152" s="22" t="str">
        <f>+'[1]PAT-024.002'!$F$5</f>
        <v>Exchange Place Underwater Netting</v>
      </c>
      <c r="F152" s="23">
        <f>+'[1]PAT-024.002'!$F$6</f>
        <v>42913</v>
      </c>
      <c r="G152" s="24" t="str">
        <f>+'[1]PAT-024.002'!$G$7</f>
        <v>PQL</v>
      </c>
      <c r="H152" s="25">
        <f>+'[1]PAT-024.002'!$F$7</f>
        <v>1480000</v>
      </c>
      <c r="I152" s="25">
        <f>+'[1]PAT-024.002'!$F$8</f>
        <v>1483000</v>
      </c>
      <c r="J152" s="25"/>
      <c r="K152" s="26">
        <f>+'[1]PAT-024.002'!$G$9</f>
        <v>2.0270270270270271E-3</v>
      </c>
      <c r="L152" s="3" t="str">
        <f>+'[1]PAT-024.002'!$F$11</f>
        <v>GOOD</v>
      </c>
      <c r="M152" s="2">
        <f>+'[1]PAT-024.002'!$H$12</f>
        <v>7</v>
      </c>
      <c r="N152" s="27" t="s">
        <v>27</v>
      </c>
      <c r="O152" s="2">
        <v>2</v>
      </c>
      <c r="P152" s="27" t="s">
        <v>47</v>
      </c>
      <c r="Q152" s="27" t="s">
        <v>221</v>
      </c>
      <c r="R152" s="2"/>
      <c r="S152" s="22"/>
      <c r="T152" s="2" t="str">
        <f>+'[1]PAT-024.002'!$J$4</f>
        <v>Nathan Demaisip</v>
      </c>
      <c r="U152" s="2"/>
      <c r="V152" s="25">
        <f>+'[1]PAT-024.002'!$F$12</f>
        <v>1960153.5714285714</v>
      </c>
      <c r="W152" s="28">
        <f t="shared" si="21"/>
        <v>0.75657337344194975</v>
      </c>
      <c r="X152" s="2"/>
      <c r="Y152" s="29">
        <f t="shared" ref="Y152:Y171" si="27">+I152/H152</f>
        <v>1.0020270270270271</v>
      </c>
      <c r="Z152" s="3" t="str">
        <f t="shared" si="25"/>
        <v>FAIL</v>
      </c>
      <c r="AA152" s="3"/>
      <c r="AB152" s="2"/>
      <c r="AC152" s="30">
        <v>2017</v>
      </c>
      <c r="AD152" s="30" t="s">
        <v>286</v>
      </c>
      <c r="AE152" s="30" t="s">
        <v>287</v>
      </c>
      <c r="AF152">
        <v>42913</v>
      </c>
      <c r="AG152" t="s">
        <v>50</v>
      </c>
      <c r="AH152">
        <v>1480000</v>
      </c>
      <c r="AI152">
        <v>1483000</v>
      </c>
      <c r="AK152">
        <v>2.0270270270270271E-3</v>
      </c>
      <c r="AL152" t="s">
        <v>18</v>
      </c>
      <c r="AM152">
        <v>7</v>
      </c>
      <c r="AN152" t="s">
        <v>27</v>
      </c>
      <c r="AO152">
        <v>2</v>
      </c>
      <c r="AP152" t="s">
        <v>47</v>
      </c>
      <c r="AQ152" s="7" t="s">
        <v>221</v>
      </c>
      <c r="AR152" s="34"/>
      <c r="AT152" t="s">
        <v>563</v>
      </c>
      <c r="AV152">
        <v>1960153.5714285714</v>
      </c>
      <c r="AW152">
        <v>0.75657337344194975</v>
      </c>
      <c r="AY152">
        <v>1.0020270270270271</v>
      </c>
      <c r="AZ152" t="s">
        <v>18</v>
      </c>
      <c r="BC152">
        <v>1480000</v>
      </c>
      <c r="BD152">
        <v>1483000</v>
      </c>
      <c r="BE152">
        <v>-3000</v>
      </c>
      <c r="BQ152">
        <v>1764407</v>
      </c>
      <c r="BR152">
        <v>1</v>
      </c>
    </row>
    <row r="153" spans="2:70" x14ac:dyDescent="0.2">
      <c r="C153" s="20">
        <v>2017</v>
      </c>
      <c r="D153" s="2" t="str">
        <f>+'[1]EWR-154.240'!$F$4</f>
        <v>EWR-154.240</v>
      </c>
      <c r="E153" s="22" t="str">
        <f>+'[1]EWR-154.240'!$F$5</f>
        <v>Meeter-Greeter Queuing Area Modifications</v>
      </c>
      <c r="F153" s="23">
        <f>+'[1]EWR-154.240'!$F$6</f>
        <v>42901</v>
      </c>
      <c r="G153" s="24" t="str">
        <f>+'[1]EWR-154.240'!$G$7</f>
        <v>MWBE</v>
      </c>
      <c r="H153" s="25">
        <f>+'[1]EWR-154.240'!$F$7</f>
        <v>850000</v>
      </c>
      <c r="I153" s="25">
        <f>+'[1]EWR-154.240'!$F$8</f>
        <v>887000</v>
      </c>
      <c r="J153" s="25"/>
      <c r="K153" s="26">
        <f>+'[1]EWR-154.240'!$G$9</f>
        <v>4.3529411764705879E-2</v>
      </c>
      <c r="L153" s="3" t="str">
        <f>+'[1]EWR-154.240'!$F$11</f>
        <v>GOOD</v>
      </c>
      <c r="M153" s="2">
        <f>+'[1]EWR-154.240'!$H$12</f>
        <v>3</v>
      </c>
      <c r="N153" s="27" t="s">
        <v>27</v>
      </c>
      <c r="O153" s="2">
        <v>2</v>
      </c>
      <c r="P153" s="27" t="s">
        <v>20</v>
      </c>
      <c r="Q153" s="27" t="s">
        <v>203</v>
      </c>
      <c r="R153" s="2"/>
      <c r="S153" s="22"/>
      <c r="T153" s="2" t="str">
        <f>+'[1]EWR-154.240'!$J$4</f>
        <v>Henry Yu</v>
      </c>
      <c r="U153" s="2"/>
      <c r="V153" s="25">
        <f>+'[1]EWR-154.240'!$F$12</f>
        <v>1293041.6666666667</v>
      </c>
      <c r="W153" s="28">
        <f t="shared" si="21"/>
        <v>0.68597944123997034</v>
      </c>
      <c r="X153" s="2"/>
      <c r="Y153" s="29">
        <f t="shared" si="27"/>
        <v>1.0435294117647058</v>
      </c>
      <c r="Z153" s="3" t="str">
        <f t="shared" si="25"/>
        <v>FAIL</v>
      </c>
      <c r="AA153" s="3"/>
      <c r="AB153" s="2"/>
      <c r="AC153" s="30">
        <v>2017</v>
      </c>
      <c r="AD153" s="30" t="s">
        <v>288</v>
      </c>
      <c r="AE153" s="30" t="s">
        <v>289</v>
      </c>
      <c r="AF153">
        <v>42901</v>
      </c>
      <c r="AG153" t="s">
        <v>206</v>
      </c>
      <c r="AH153">
        <v>850000</v>
      </c>
      <c r="AI153">
        <v>887000</v>
      </c>
      <c r="AK153">
        <v>4.3529411764705879E-2</v>
      </c>
      <c r="AL153" t="s">
        <v>18</v>
      </c>
      <c r="AM153">
        <v>3</v>
      </c>
      <c r="AN153" t="s">
        <v>27</v>
      </c>
      <c r="AO153">
        <v>2</v>
      </c>
      <c r="AP153" t="s">
        <v>20</v>
      </c>
      <c r="AQ153" s="7" t="s">
        <v>203</v>
      </c>
      <c r="AR153" s="34"/>
      <c r="AT153" t="s">
        <v>562</v>
      </c>
      <c r="AV153">
        <v>1293041.6666666667</v>
      </c>
      <c r="AW153">
        <v>0.68597944123997034</v>
      </c>
      <c r="AY153">
        <v>1.0435294117647058</v>
      </c>
      <c r="AZ153" t="s">
        <v>18</v>
      </c>
      <c r="BC153">
        <v>850000</v>
      </c>
      <c r="BD153">
        <v>887000</v>
      </c>
      <c r="BE153">
        <v>-37000</v>
      </c>
      <c r="BQ153">
        <v>992000</v>
      </c>
      <c r="BR153">
        <v>1</v>
      </c>
    </row>
    <row r="154" spans="2:70" x14ac:dyDescent="0.2">
      <c r="C154" s="20">
        <v>2017</v>
      </c>
      <c r="D154" s="2" t="str">
        <f>+'[1]EWR-154.227'!$F$4</f>
        <v>EWR-154.227</v>
      </c>
      <c r="E154" s="22" t="str">
        <f>+'[1]EWR-154.227'!$F$5</f>
        <v>Terminal B CCTV at Baggage Areas</v>
      </c>
      <c r="F154" s="23">
        <f>+'[1]EWR-154.227'!$F$6</f>
        <v>42900</v>
      </c>
      <c r="G154" s="24" t="str">
        <f>+'[1]EWR-154.227'!$G$7</f>
        <v>VVP</v>
      </c>
      <c r="H154" s="25">
        <f>+'[1]EWR-154.227'!$F$7</f>
        <v>2900000</v>
      </c>
      <c r="I154" s="25">
        <f>+'[1]EWR-154.227'!$F$8</f>
        <v>1157000</v>
      </c>
      <c r="J154" s="25"/>
      <c r="K154" s="26">
        <f>+'[1]EWR-154.227'!$G$9</f>
        <v>-0.6010344827586207</v>
      </c>
      <c r="L154" s="3" t="str">
        <f>+'[1]EWR-154.227'!$F$11</f>
        <v>FAIL</v>
      </c>
      <c r="M154" s="2">
        <f>+'[1]EWR-154.227'!$H$12</f>
        <v>5</v>
      </c>
      <c r="N154" s="27" t="s">
        <v>27</v>
      </c>
      <c r="O154" s="2">
        <v>2</v>
      </c>
      <c r="P154" s="27" t="s">
        <v>20</v>
      </c>
      <c r="Q154" s="27" t="s">
        <v>226</v>
      </c>
      <c r="R154" s="2"/>
      <c r="S154" s="22"/>
      <c r="T154" s="2" t="str">
        <f>+'[1]EWR-154.227'!$J$4</f>
        <v>Nathan Demaisip</v>
      </c>
      <c r="U154" s="2"/>
      <c r="V154" s="25">
        <f>+'[1]EWR-154.227'!$F$12</f>
        <v>1910376.6</v>
      </c>
      <c r="W154" s="28">
        <f t="shared" si="21"/>
        <v>0.60563974663425002</v>
      </c>
      <c r="X154" s="2"/>
      <c r="Y154" s="29">
        <f t="shared" si="27"/>
        <v>0.3989655172413793</v>
      </c>
      <c r="Z154" s="3" t="str">
        <f t="shared" si="25"/>
        <v>FAIL</v>
      </c>
      <c r="AA154" s="3"/>
      <c r="AB154" s="2"/>
      <c r="AC154" s="30">
        <v>2017</v>
      </c>
      <c r="AD154" s="30" t="s">
        <v>290</v>
      </c>
      <c r="AE154" s="30" t="s">
        <v>291</v>
      </c>
      <c r="AF154">
        <v>42900</v>
      </c>
      <c r="AG154" t="s">
        <v>179</v>
      </c>
      <c r="AH154">
        <v>2900000</v>
      </c>
      <c r="AI154">
        <v>1157000</v>
      </c>
      <c r="AK154">
        <v>-0.6010344827586207</v>
      </c>
      <c r="AL154" t="s">
        <v>26</v>
      </c>
      <c r="AM154">
        <v>5</v>
      </c>
      <c r="AN154" t="s">
        <v>27</v>
      </c>
      <c r="AO154">
        <v>2</v>
      </c>
      <c r="AP154" t="s">
        <v>20</v>
      </c>
      <c r="AQ154" s="7" t="s">
        <v>226</v>
      </c>
      <c r="AR154" s="34"/>
      <c r="AT154" t="s">
        <v>563</v>
      </c>
      <c r="AV154">
        <v>1910376.6</v>
      </c>
      <c r="AW154">
        <v>0.60563974663425002</v>
      </c>
      <c r="AY154">
        <v>0.3989655172413793</v>
      </c>
      <c r="AZ154" t="s">
        <v>26</v>
      </c>
      <c r="BC154">
        <v>2900000</v>
      </c>
      <c r="BD154">
        <v>1157000</v>
      </c>
      <c r="BE154">
        <v>1743000</v>
      </c>
      <c r="BQ154">
        <v>1179765</v>
      </c>
      <c r="BR154">
        <v>6</v>
      </c>
    </row>
    <row r="155" spans="2:70" x14ac:dyDescent="0.2">
      <c r="C155" s="20">
        <v>2017</v>
      </c>
      <c r="D155" s="2" t="str">
        <f>+'[1]LGA-774.235'!$F$4</f>
        <v>LGA-774.235</v>
      </c>
      <c r="E155" s="22" t="str">
        <f>+'[1]LGA-774.235'!$F$5</f>
        <v>Emergency Generators at Various Locations</v>
      </c>
      <c r="F155" s="23">
        <f>+'[1]LGA-774.235'!$F$6</f>
        <v>42894</v>
      </c>
      <c r="G155" s="24" t="str">
        <f>+'[1]LGA-774.235'!$G$7</f>
        <v>VVP</v>
      </c>
      <c r="H155" s="25">
        <f>+'[1]LGA-774.235'!$F$7</f>
        <v>6445000</v>
      </c>
      <c r="I155" s="25">
        <f>+'[1]LGA-774.235'!$F$8</f>
        <v>7166666</v>
      </c>
      <c r="J155" s="25"/>
      <c r="K155" s="26">
        <f>+'[1]LGA-774.235'!$G$9</f>
        <v>0.11197300232738557</v>
      </c>
      <c r="L155" s="3" t="str">
        <f>+'[1]LGA-774.235'!$F$11</f>
        <v>FAIL</v>
      </c>
      <c r="M155" s="2">
        <f>+'[1]LGA-774.235'!$H$12</f>
        <v>11</v>
      </c>
      <c r="N155" s="27" t="s">
        <v>19</v>
      </c>
      <c r="O155" s="2">
        <v>2</v>
      </c>
      <c r="P155" s="27" t="s">
        <v>20</v>
      </c>
      <c r="Q155" s="27" t="s">
        <v>226</v>
      </c>
      <c r="R155" s="2"/>
      <c r="S155" s="22"/>
      <c r="T155" s="2" t="str">
        <f>+'[1]LGA-774.235'!$J$4</f>
        <v>Joe Lucin</v>
      </c>
      <c r="U155" s="2"/>
      <c r="V155" s="25">
        <f>+'[1]LGA-774.235'!$F$12</f>
        <v>9302985.2727272734</v>
      </c>
      <c r="W155" s="28">
        <f t="shared" si="21"/>
        <v>0.77036196338070873</v>
      </c>
      <c r="X155" s="2"/>
      <c r="Y155" s="29">
        <f t="shared" si="27"/>
        <v>1.1119730023273855</v>
      </c>
      <c r="Z155" s="3" t="str">
        <f t="shared" si="25"/>
        <v>FAIL</v>
      </c>
      <c r="AA155" s="3"/>
      <c r="AB155" s="2"/>
      <c r="AC155" s="30">
        <v>2017</v>
      </c>
      <c r="AD155" s="30" t="s">
        <v>292</v>
      </c>
      <c r="AE155" s="30" t="s">
        <v>293</v>
      </c>
      <c r="AF155">
        <v>42894</v>
      </c>
      <c r="AG155" t="s">
        <v>179</v>
      </c>
      <c r="AH155">
        <v>6445000</v>
      </c>
      <c r="AI155">
        <v>7166666</v>
      </c>
      <c r="AK155">
        <v>0.11197300232738557</v>
      </c>
      <c r="AL155" t="s">
        <v>26</v>
      </c>
      <c r="AM155">
        <v>11</v>
      </c>
      <c r="AN155" t="s">
        <v>19</v>
      </c>
      <c r="AO155">
        <v>2</v>
      </c>
      <c r="AP155" t="s">
        <v>20</v>
      </c>
      <c r="AQ155" s="7" t="s">
        <v>226</v>
      </c>
      <c r="AR155" s="34"/>
      <c r="AT155" t="s">
        <v>567</v>
      </c>
      <c r="AV155">
        <v>9302985.2727272734</v>
      </c>
      <c r="AW155">
        <v>0.77036196338070873</v>
      </c>
      <c r="AY155">
        <v>1.1119730023273855</v>
      </c>
      <c r="AZ155" t="s">
        <v>26</v>
      </c>
      <c r="BC155">
        <v>6445000</v>
      </c>
      <c r="BD155">
        <v>7166666</v>
      </c>
      <c r="BE155">
        <v>-721666</v>
      </c>
      <c r="BQ155">
        <v>7536916</v>
      </c>
      <c r="BR155">
        <v>1</v>
      </c>
    </row>
    <row r="156" spans="2:70" x14ac:dyDescent="0.2">
      <c r="C156" s="20">
        <v>2017</v>
      </c>
      <c r="D156" s="2" t="str">
        <f>+'[1]EWR-154.271'!$F$4</f>
        <v>EWR-154.271</v>
      </c>
      <c r="E156" s="22" t="str">
        <f>+'[1]EWR-154.271'!$F$5</f>
        <v>Central Heating and Refrigeration Plant South Substation Roof Replacement</v>
      </c>
      <c r="F156" s="23">
        <f>+'[1]EWR-154.271'!$F$6</f>
        <v>42893</v>
      </c>
      <c r="G156" s="24" t="str">
        <f>+'[1]EWR-154.271'!$G$7</f>
        <v>MWBE</v>
      </c>
      <c r="H156" s="25">
        <f>+'[1]EWR-154.271'!$F$7</f>
        <v>650000</v>
      </c>
      <c r="I156" s="25">
        <f>+'[1]EWR-154.271'!$F$8</f>
        <v>865508</v>
      </c>
      <c r="J156" s="25"/>
      <c r="K156" s="26">
        <f>+'[1]EWR-154.271'!$G$9</f>
        <v>0.3315507692307692</v>
      </c>
      <c r="L156" s="3" t="str">
        <f>+'[1]EWR-154.271'!$F$11</f>
        <v>FAIL</v>
      </c>
      <c r="M156" s="2">
        <f>+'[1]EWR-154.271'!$H$12</f>
        <v>3</v>
      </c>
      <c r="N156" s="27" t="s">
        <v>27</v>
      </c>
      <c r="O156" s="2">
        <v>2</v>
      </c>
      <c r="P156" s="27" t="s">
        <v>20</v>
      </c>
      <c r="Q156" s="27" t="s">
        <v>203</v>
      </c>
      <c r="R156" s="2"/>
      <c r="S156" s="22"/>
      <c r="T156" s="2" t="str">
        <f>+'[1]EWR-154.271'!$J$4</f>
        <v>Henry Yu</v>
      </c>
      <c r="U156" s="2"/>
      <c r="V156" s="25">
        <f>+'[1]EWR-154.271'!$F$12</f>
        <v>893242.66666666663</v>
      </c>
      <c r="W156" s="28">
        <f t="shared" si="21"/>
        <v>0.96895058005887169</v>
      </c>
      <c r="X156" s="2"/>
      <c r="Y156" s="29">
        <f t="shared" si="27"/>
        <v>1.3315507692307693</v>
      </c>
      <c r="Z156" s="3" t="str">
        <f t="shared" si="25"/>
        <v>FAIL</v>
      </c>
      <c r="AA156" s="3"/>
      <c r="AB156" s="2"/>
      <c r="AC156" s="30">
        <v>2017</v>
      </c>
      <c r="AD156" s="30" t="s">
        <v>294</v>
      </c>
      <c r="AE156" s="30" t="s">
        <v>295</v>
      </c>
      <c r="AF156">
        <v>42893</v>
      </c>
      <c r="AG156" t="s">
        <v>206</v>
      </c>
      <c r="AH156">
        <v>650000</v>
      </c>
      <c r="AI156">
        <v>865508</v>
      </c>
      <c r="AK156">
        <v>0.3315507692307692</v>
      </c>
      <c r="AL156" t="s">
        <v>26</v>
      </c>
      <c r="AM156">
        <v>3</v>
      </c>
      <c r="AN156" t="s">
        <v>27</v>
      </c>
      <c r="AO156">
        <v>2</v>
      </c>
      <c r="AP156" t="s">
        <v>20</v>
      </c>
      <c r="AQ156" s="7" t="s">
        <v>203</v>
      </c>
      <c r="AR156" s="34"/>
      <c r="AT156" t="s">
        <v>562</v>
      </c>
      <c r="AV156">
        <v>893242.66666666663</v>
      </c>
      <c r="AW156">
        <v>0.96895058005887169</v>
      </c>
      <c r="AY156">
        <v>1.3315507692307693</v>
      </c>
      <c r="AZ156" t="s">
        <v>26</v>
      </c>
      <c r="BC156">
        <v>650000</v>
      </c>
      <c r="BD156">
        <v>865508</v>
      </c>
      <c r="BE156">
        <v>-215508</v>
      </c>
      <c r="BQ156">
        <v>895220</v>
      </c>
      <c r="BR156">
        <v>1</v>
      </c>
    </row>
    <row r="157" spans="2:70" x14ac:dyDescent="0.2">
      <c r="C157" s="20">
        <v>2017</v>
      </c>
      <c r="D157" s="2" t="str">
        <f>+'[1]EWR-154.264'!$F$4</f>
        <v>EWR-154.264</v>
      </c>
      <c r="E157" s="22" t="str">
        <f>+'[1]EWR-154.264'!$F$5</f>
        <v>Rehab CTA Frontage Bridges N18 and N20 Longitudinal Joints</v>
      </c>
      <c r="F157" s="23">
        <f>+'[1]EWR-154.264'!$F$6</f>
        <v>42893</v>
      </c>
      <c r="G157" s="24" t="str">
        <f>+'[1]EWR-154.264'!$G$7</f>
        <v>MWBE</v>
      </c>
      <c r="H157" s="25">
        <f>+'[1]EWR-154.264'!$F$7</f>
        <v>1070000</v>
      </c>
      <c r="I157" s="25">
        <f>+'[1]EWR-154.264'!$F$8</f>
        <v>758000</v>
      </c>
      <c r="J157" s="25"/>
      <c r="K157" s="26">
        <f>+'[1]EWR-154.264'!$G$9</f>
        <v>-0.29158878504672897</v>
      </c>
      <c r="L157" s="3" t="str">
        <f>+'[1]EWR-154.264'!$F$11</f>
        <v>FAIL</v>
      </c>
      <c r="M157" s="2">
        <f>+'[1]EWR-154.264'!$H$12</f>
        <v>5</v>
      </c>
      <c r="N157" s="27" t="s">
        <v>27</v>
      </c>
      <c r="O157" s="2">
        <v>2</v>
      </c>
      <c r="P157" s="27" t="s">
        <v>20</v>
      </c>
      <c r="Q157" s="27" t="s">
        <v>193</v>
      </c>
      <c r="R157" s="2"/>
      <c r="S157" s="22"/>
      <c r="T157" s="2" t="str">
        <f>+'[1]EWR-154.264'!$J$4</f>
        <v>Henry Yu</v>
      </c>
      <c r="U157" s="2"/>
      <c r="V157" s="25">
        <f>+'[1]EWR-154.264'!$F$12</f>
        <v>946984.4</v>
      </c>
      <c r="W157" s="28">
        <f t="shared" si="21"/>
        <v>0.80043557211713301</v>
      </c>
      <c r="X157" s="2"/>
      <c r="Y157" s="29">
        <f t="shared" si="27"/>
        <v>0.70841121495327097</v>
      </c>
      <c r="Z157" s="3" t="str">
        <f t="shared" si="25"/>
        <v>FAIL</v>
      </c>
      <c r="AA157" s="3"/>
      <c r="AB157" s="2"/>
      <c r="AC157" s="30">
        <v>2017</v>
      </c>
      <c r="AD157" s="30" t="s">
        <v>296</v>
      </c>
      <c r="AE157" s="30" t="s">
        <v>297</v>
      </c>
      <c r="AF157">
        <v>42893</v>
      </c>
      <c r="AG157" t="s">
        <v>206</v>
      </c>
      <c r="AH157">
        <v>1070000</v>
      </c>
      <c r="AI157">
        <v>758000</v>
      </c>
      <c r="AK157">
        <v>-0.29158878504672897</v>
      </c>
      <c r="AL157" t="s">
        <v>26</v>
      </c>
      <c r="AM157">
        <v>5</v>
      </c>
      <c r="AN157" t="s">
        <v>27</v>
      </c>
      <c r="AO157">
        <v>2</v>
      </c>
      <c r="AP157" t="s">
        <v>20</v>
      </c>
      <c r="AQ157" s="7" t="s">
        <v>193</v>
      </c>
      <c r="AR157" s="34"/>
      <c r="AT157" t="s">
        <v>562</v>
      </c>
      <c r="AV157">
        <v>946984.4</v>
      </c>
      <c r="AW157">
        <v>0.80043557211713301</v>
      </c>
      <c r="AY157">
        <v>0.70841121495327097</v>
      </c>
      <c r="AZ157" t="s">
        <v>26</v>
      </c>
      <c r="BC157">
        <v>1070000</v>
      </c>
      <c r="BD157">
        <v>758000</v>
      </c>
      <c r="BE157">
        <v>312000</v>
      </c>
      <c r="BQ157">
        <v>789000</v>
      </c>
      <c r="BR157">
        <v>5</v>
      </c>
    </row>
    <row r="158" spans="2:70" x14ac:dyDescent="0.2">
      <c r="C158" s="20">
        <v>2017</v>
      </c>
      <c r="D158" s="2" t="str">
        <f>+'[1]GWB-924.159B'!$F$4</f>
        <v>GWB-924.159B</v>
      </c>
      <c r="E158" s="22" t="str">
        <f>+'[1]GWB-924.159B'!$F$5</f>
        <v>NJ Admin Bldg HW/CW Piping Replacement</v>
      </c>
      <c r="F158" s="23">
        <f>+'[1]GWB-924.159B'!$F$6</f>
        <v>42892</v>
      </c>
      <c r="G158" s="24" t="str">
        <f>+'[1]GWB-924.159B'!$G$7</f>
        <v>Public</v>
      </c>
      <c r="H158" s="25">
        <f>+'[1]GWB-924.159B'!$F$7</f>
        <v>771000</v>
      </c>
      <c r="I158" s="25">
        <f>+'[1]GWB-924.159B'!$F$8</f>
        <v>946600</v>
      </c>
      <c r="J158" s="25"/>
      <c r="K158" s="26">
        <f>+'[1]GWB-924.159B'!$G$9</f>
        <v>0.22775616083009079</v>
      </c>
      <c r="L158" s="3" t="str">
        <f>+'[1]GWB-924.159B'!$F$11</f>
        <v>FAIL</v>
      </c>
      <c r="M158" s="2">
        <f>+'[1]GWB-924.159B'!$H$12</f>
        <v>2</v>
      </c>
      <c r="N158" s="27" t="s">
        <v>27</v>
      </c>
      <c r="O158" s="2">
        <v>2</v>
      </c>
      <c r="P158" s="27" t="s">
        <v>28</v>
      </c>
      <c r="Q158" s="27" t="s">
        <v>190</v>
      </c>
      <c r="R158" s="2"/>
      <c r="S158" s="22"/>
      <c r="T158" s="2" t="str">
        <f>+'[1]GWB-924.159B'!$J$4</f>
        <v>Reddy Gunda</v>
      </c>
      <c r="U158" s="2"/>
      <c r="V158" s="25">
        <f>+'[1]GWB-924.159B'!$F$12</f>
        <v>1049156</v>
      </c>
      <c r="W158" s="28">
        <f t="shared" ref="W158:W221" si="28">+I158/V158</f>
        <v>0.90224904589975186</v>
      </c>
      <c r="X158" s="2"/>
      <c r="Y158" s="29">
        <f t="shared" si="27"/>
        <v>1.2277561608300909</v>
      </c>
      <c r="Z158" s="3" t="str">
        <f t="shared" si="25"/>
        <v>FAIL</v>
      </c>
      <c r="AA158" s="3"/>
      <c r="AB158" s="2"/>
      <c r="AC158" s="30">
        <v>2017</v>
      </c>
      <c r="AD158" s="30" t="s">
        <v>298</v>
      </c>
      <c r="AE158" s="30" t="s">
        <v>299</v>
      </c>
      <c r="AF158">
        <v>42892</v>
      </c>
      <c r="AG158" t="s">
        <v>17</v>
      </c>
      <c r="AH158">
        <v>771000</v>
      </c>
      <c r="AI158">
        <v>946600</v>
      </c>
      <c r="AK158">
        <v>0.22775616083009079</v>
      </c>
      <c r="AL158" t="s">
        <v>26</v>
      </c>
      <c r="AM158">
        <v>2</v>
      </c>
      <c r="AN158" t="s">
        <v>27</v>
      </c>
      <c r="AO158">
        <v>2</v>
      </c>
      <c r="AP158" t="s">
        <v>28</v>
      </c>
      <c r="AQ158" s="7" t="s">
        <v>190</v>
      </c>
      <c r="AR158" s="34"/>
      <c r="AT158" t="s">
        <v>559</v>
      </c>
      <c r="AV158">
        <v>1049156</v>
      </c>
      <c r="AW158">
        <v>0.90224904589975186</v>
      </c>
      <c r="AY158">
        <v>1.2277561608300909</v>
      </c>
      <c r="AZ158" t="s">
        <v>26</v>
      </c>
      <c r="BC158">
        <v>771000</v>
      </c>
      <c r="BD158">
        <v>946600</v>
      </c>
      <c r="BE158">
        <v>-175600</v>
      </c>
      <c r="BQ158">
        <v>1151712</v>
      </c>
      <c r="BR158">
        <v>1</v>
      </c>
    </row>
    <row r="159" spans="2:70" x14ac:dyDescent="0.2">
      <c r="C159" s="20">
        <v>2017</v>
      </c>
      <c r="D159" s="2" t="str">
        <f>+'[1]EWR-924.233'!$F$4</f>
        <v>EWR-924.233</v>
      </c>
      <c r="E159" s="22" t="str">
        <f>+'[1]EWR-924.233'!$F$5</f>
        <v>Priority Repair of Bridges N14, N15, N18, N19, N21, N42, N43</v>
      </c>
      <c r="F159" s="23">
        <f>+'[1]EWR-924.233'!$F$6</f>
        <v>42886</v>
      </c>
      <c r="G159" s="24" t="str">
        <f>+'[1]EWR-924.233'!$G$7</f>
        <v>Public</v>
      </c>
      <c r="H159" s="25">
        <f>+'[1]EWR-924.233'!$F$7</f>
        <v>1140000</v>
      </c>
      <c r="I159" s="25">
        <f>+'[1]EWR-924.233'!$F$8</f>
        <v>904780</v>
      </c>
      <c r="J159" s="25"/>
      <c r="K159" s="26">
        <f>+'[1]EWR-924.233'!$G$9</f>
        <v>-0.20633333333333334</v>
      </c>
      <c r="L159" s="3" t="str">
        <f>+'[1]EWR-924.233'!$F$11</f>
        <v>GOOD</v>
      </c>
      <c r="M159" s="2">
        <f>+'[1]EWR-924.233'!$H$12</f>
        <v>9</v>
      </c>
      <c r="N159" s="27" t="s">
        <v>27</v>
      </c>
      <c r="O159" s="2">
        <v>2</v>
      </c>
      <c r="P159" s="27" t="s">
        <v>20</v>
      </c>
      <c r="Q159" s="27" t="s">
        <v>193</v>
      </c>
      <c r="R159" s="2"/>
      <c r="S159" s="22"/>
      <c r="T159" s="2" t="str">
        <f>+'[1]EWR-924.233'!$J$4</f>
        <v>Henry Yu</v>
      </c>
      <c r="U159" s="2"/>
      <c r="V159" s="25">
        <f>+'[1]EWR-924.233'!$F$12</f>
        <v>1622587.4444444445</v>
      </c>
      <c r="W159" s="28">
        <f t="shared" si="28"/>
        <v>0.55761555600461732</v>
      </c>
      <c r="X159" s="2"/>
      <c r="Y159" s="29">
        <f t="shared" si="27"/>
        <v>0.79366666666666663</v>
      </c>
      <c r="Z159" s="3" t="str">
        <f t="shared" si="25"/>
        <v>FAIL</v>
      </c>
      <c r="AA159" s="3"/>
      <c r="AB159" s="2"/>
      <c r="AC159" s="30">
        <v>2017</v>
      </c>
      <c r="AD159" s="30" t="s">
        <v>300</v>
      </c>
      <c r="AE159" s="30" t="s">
        <v>301</v>
      </c>
      <c r="AF159">
        <v>42886</v>
      </c>
      <c r="AG159" t="s">
        <v>17</v>
      </c>
      <c r="AH159">
        <v>1140000</v>
      </c>
      <c r="AI159">
        <v>904780</v>
      </c>
      <c r="AK159">
        <v>-0.20633333333333334</v>
      </c>
      <c r="AL159" t="s">
        <v>18</v>
      </c>
      <c r="AM159">
        <v>9</v>
      </c>
      <c r="AN159" t="s">
        <v>27</v>
      </c>
      <c r="AO159">
        <v>2</v>
      </c>
      <c r="AP159" t="s">
        <v>20</v>
      </c>
      <c r="AQ159" s="7" t="s">
        <v>193</v>
      </c>
      <c r="AR159" s="34"/>
      <c r="AT159" t="s">
        <v>562</v>
      </c>
      <c r="AV159">
        <v>1622587.4444444445</v>
      </c>
      <c r="AW159">
        <v>0.55761555600461732</v>
      </c>
      <c r="AY159">
        <v>0.79366666666666663</v>
      </c>
      <c r="AZ159" t="s">
        <v>26</v>
      </c>
      <c r="BC159">
        <v>1140000</v>
      </c>
      <c r="BD159">
        <v>904780</v>
      </c>
      <c r="BE159">
        <v>235220</v>
      </c>
      <c r="BQ159">
        <v>942757</v>
      </c>
      <c r="BR159">
        <v>3</v>
      </c>
    </row>
    <row r="160" spans="2:70" x14ac:dyDescent="0.2">
      <c r="C160" s="20">
        <v>2017</v>
      </c>
      <c r="D160" s="2" t="str">
        <f>+'[1]JFK-154.019'!$F$4</f>
        <v>JFK-154.019</v>
      </c>
      <c r="E160" s="22" t="str">
        <f>+'[1]JFK-154.019'!$F$5</f>
        <v>Install Gate/Check Valves for Exist Stormwater Outfalls 2-3-4-5-6</v>
      </c>
      <c r="F160" s="23">
        <f>+'[1]JFK-154.019'!$F$6</f>
        <v>42880</v>
      </c>
      <c r="G160" s="24" t="str">
        <f>+'[1]JFK-154.019'!$G$7</f>
        <v>Public</v>
      </c>
      <c r="H160" s="25">
        <f>+'[1]JFK-154.019'!$F$7</f>
        <v>2850000</v>
      </c>
      <c r="I160" s="25">
        <f>+'[1]JFK-154.019'!$F$8</f>
        <v>1808548</v>
      </c>
      <c r="J160" s="25"/>
      <c r="K160" s="26">
        <f>+'[1]JFK-154.019'!$G$9</f>
        <v>-0.36542175438596491</v>
      </c>
      <c r="L160" s="3" t="str">
        <f>+'[1]JFK-154.019'!$F$11</f>
        <v>FAIL</v>
      </c>
      <c r="M160" s="2">
        <f>+'[1]JFK-154.019'!$H$12</f>
        <v>11</v>
      </c>
      <c r="N160" s="27" t="s">
        <v>19</v>
      </c>
      <c r="O160" s="2">
        <v>2</v>
      </c>
      <c r="P160" s="27" t="s">
        <v>20</v>
      </c>
      <c r="Q160" s="27" t="s">
        <v>196</v>
      </c>
      <c r="R160" s="2"/>
      <c r="S160" s="22"/>
      <c r="T160" s="2" t="str">
        <f>+'[1]JFK-154.019'!$J$4</f>
        <v>Wen Chang</v>
      </c>
      <c r="U160" s="2"/>
      <c r="V160" s="25">
        <f>+'[1]JFK-154.019'!$F$12</f>
        <v>2549938.9090909092</v>
      </c>
      <c r="W160" s="28">
        <f t="shared" si="28"/>
        <v>0.70925150149764726</v>
      </c>
      <c r="X160" s="2"/>
      <c r="Y160" s="29">
        <f t="shared" si="27"/>
        <v>0.63457824561403509</v>
      </c>
      <c r="Z160" s="3" t="str">
        <f t="shared" si="25"/>
        <v>FAIL</v>
      </c>
      <c r="AA160" s="3"/>
      <c r="AB160" s="2"/>
      <c r="AC160" s="30">
        <v>2017</v>
      </c>
      <c r="AD160" s="30" t="s">
        <v>302</v>
      </c>
      <c r="AE160" s="30" t="s">
        <v>303</v>
      </c>
      <c r="AF160">
        <v>42880</v>
      </c>
      <c r="AG160" t="s">
        <v>17</v>
      </c>
      <c r="AH160">
        <v>2850000</v>
      </c>
      <c r="AI160">
        <v>1808548</v>
      </c>
      <c r="AK160">
        <v>-0.36542175438596491</v>
      </c>
      <c r="AL160" t="s">
        <v>26</v>
      </c>
      <c r="AM160">
        <v>11</v>
      </c>
      <c r="AN160" t="s">
        <v>19</v>
      </c>
      <c r="AO160">
        <v>2</v>
      </c>
      <c r="AP160" t="s">
        <v>20</v>
      </c>
      <c r="AQ160" s="7" t="s">
        <v>196</v>
      </c>
      <c r="AR160" s="34"/>
      <c r="AT160" t="s">
        <v>564</v>
      </c>
      <c r="AV160">
        <v>2549938.9090909092</v>
      </c>
      <c r="AW160">
        <v>0.70925150149764726</v>
      </c>
      <c r="AY160">
        <v>0.63457824561403509</v>
      </c>
      <c r="AZ160" t="s">
        <v>26</v>
      </c>
      <c r="BC160">
        <v>2850000</v>
      </c>
      <c r="BD160">
        <v>1808548</v>
      </c>
      <c r="BE160">
        <v>1041452</v>
      </c>
      <c r="BQ160">
        <v>1922775</v>
      </c>
      <c r="BR160">
        <v>10</v>
      </c>
    </row>
    <row r="161" spans="2:70" x14ac:dyDescent="0.2">
      <c r="C161" s="20">
        <v>2017</v>
      </c>
      <c r="D161" s="2" t="str">
        <f>+'[1]PAT-024.031'!$F$4</f>
        <v>PAT-024.031</v>
      </c>
      <c r="E161" s="22" t="str">
        <f>+'[1]PAT-024.031'!$F$5</f>
        <v>Replacement of Substation 7</v>
      </c>
      <c r="F161" s="23">
        <f>+'[1]PAT-024.031'!$F$6</f>
        <v>42873</v>
      </c>
      <c r="G161" s="24" t="str">
        <f>+'[1]PAT-024.031'!$G$7</f>
        <v>VVP</v>
      </c>
      <c r="H161" s="25">
        <f>+'[1]PAT-024.031'!$F$7</f>
        <v>29400000</v>
      </c>
      <c r="I161" s="25">
        <f>+'[1]PAT-024.031'!$F$8</f>
        <v>40981000</v>
      </c>
      <c r="J161" s="25"/>
      <c r="K161" s="26">
        <f>+'[1]PAT-024.031'!$G$9</f>
        <v>0.39391156462585036</v>
      </c>
      <c r="L161" s="3" t="str">
        <f>+'[1]PAT-024.031'!$F$11</f>
        <v>FAIL</v>
      </c>
      <c r="M161" s="2">
        <f>+'[1]PAT-024.031'!$H$12</f>
        <v>2</v>
      </c>
      <c r="N161" s="27" t="s">
        <v>27</v>
      </c>
      <c r="O161" s="2">
        <v>2</v>
      </c>
      <c r="P161" s="27" t="s">
        <v>47</v>
      </c>
      <c r="Q161" s="27" t="s">
        <v>203</v>
      </c>
      <c r="R161" s="2"/>
      <c r="S161" s="22"/>
      <c r="T161" s="2" t="str">
        <f>+'[1]PAT-024.031'!$J$4</f>
        <v>Nathan Demaisip</v>
      </c>
      <c r="U161" s="2"/>
      <c r="V161" s="25">
        <f>+'[1]PAT-024.031'!$F$12</f>
        <v>43199000</v>
      </c>
      <c r="W161" s="28">
        <f t="shared" si="28"/>
        <v>0.9486562188939559</v>
      </c>
      <c r="X161" s="2"/>
      <c r="Y161" s="29">
        <f t="shared" si="27"/>
        <v>1.3939115646258504</v>
      </c>
      <c r="Z161" s="3" t="str">
        <f t="shared" si="25"/>
        <v>FAIL</v>
      </c>
      <c r="AA161" s="3"/>
      <c r="AB161" s="2"/>
      <c r="AC161" s="30">
        <v>2017</v>
      </c>
      <c r="AD161" s="30" t="s">
        <v>304</v>
      </c>
      <c r="AE161" s="30" t="s">
        <v>305</v>
      </c>
      <c r="AF161">
        <v>42873</v>
      </c>
      <c r="AG161" t="s">
        <v>179</v>
      </c>
      <c r="AH161">
        <v>29400000</v>
      </c>
      <c r="AI161">
        <v>40981000</v>
      </c>
      <c r="AK161">
        <v>0.39391156462585036</v>
      </c>
      <c r="AL161" t="s">
        <v>26</v>
      </c>
      <c r="AM161">
        <v>2</v>
      </c>
      <c r="AN161" t="s">
        <v>27</v>
      </c>
      <c r="AO161">
        <v>2</v>
      </c>
      <c r="AP161" t="s">
        <v>47</v>
      </c>
      <c r="AQ161" s="7" t="s">
        <v>203</v>
      </c>
      <c r="AR161" s="34"/>
      <c r="AT161" t="s">
        <v>563</v>
      </c>
      <c r="AV161">
        <v>43199000</v>
      </c>
      <c r="AW161">
        <v>0.9486562188939559</v>
      </c>
      <c r="AY161">
        <v>1.3939115646258504</v>
      </c>
      <c r="AZ161" t="s">
        <v>26</v>
      </c>
      <c r="BC161">
        <v>29400000</v>
      </c>
      <c r="BD161">
        <v>40981000</v>
      </c>
      <c r="BE161">
        <v>-11581000</v>
      </c>
      <c r="BQ161">
        <v>45417000</v>
      </c>
      <c r="BR161">
        <v>1</v>
      </c>
    </row>
    <row r="162" spans="2:70" x14ac:dyDescent="0.2">
      <c r="C162" s="20">
        <v>2017</v>
      </c>
      <c r="D162" s="2" t="str">
        <f>+'[1]MFP-924.641'!$F$4</f>
        <v>MFP-924.641</v>
      </c>
      <c r="E162" s="22" t="str">
        <f>+'[1]MFP-924.641'!$F$5</f>
        <v>NY &amp; NJ Marine Terminals - Multi-Facility Fender System Rehab via WO</v>
      </c>
      <c r="F162" s="23">
        <f>+'[1]MFP-924.641'!$F$6</f>
        <v>42872</v>
      </c>
      <c r="G162" s="24" t="str">
        <f>+'[1]MFP-924.641'!$G$7</f>
        <v>Public</v>
      </c>
      <c r="H162" s="25">
        <f>+'[1]MFP-924.641'!$F$7</f>
        <v>5000000</v>
      </c>
      <c r="I162" s="25">
        <f>+'[1]MFP-924.641'!$F$8</f>
        <v>5210665</v>
      </c>
      <c r="J162" s="25">
        <v>5210665</v>
      </c>
      <c r="K162" s="26">
        <f>+'[1]MFP-924.641'!$G$9</f>
        <v>4.2132999999999997E-2</v>
      </c>
      <c r="L162" s="3" t="str">
        <f>+'[1]MFP-924.641'!$F$11</f>
        <v>GOOD</v>
      </c>
      <c r="M162" s="2">
        <f>+'[1]MFP-924.641'!$H$12</f>
        <v>9</v>
      </c>
      <c r="N162" s="27" t="s">
        <v>35</v>
      </c>
      <c r="O162" s="2">
        <v>2</v>
      </c>
      <c r="P162" s="27" t="s">
        <v>38</v>
      </c>
      <c r="Q162" s="27" t="s">
        <v>193</v>
      </c>
      <c r="R162" s="2"/>
      <c r="S162" s="22"/>
      <c r="T162" s="2" t="str">
        <f>+'[1]MFP-924.641'!$J$4</f>
        <v>Ed Minall</v>
      </c>
      <c r="U162" s="2"/>
      <c r="V162" s="25">
        <f>+'[1]MFP-924.641'!$F$12</f>
        <v>7226667.222222222</v>
      </c>
      <c r="W162" s="28">
        <f t="shared" si="28"/>
        <v>0.72103292427483667</v>
      </c>
      <c r="X162" s="2"/>
      <c r="Y162" s="29">
        <f t="shared" si="27"/>
        <v>1.042133</v>
      </c>
      <c r="Z162" s="3" t="str">
        <f t="shared" si="25"/>
        <v>FAIL</v>
      </c>
      <c r="AA162" s="3"/>
      <c r="AB162" s="2"/>
      <c r="AC162" s="30">
        <v>2017</v>
      </c>
      <c r="AD162" s="30" t="s">
        <v>306</v>
      </c>
      <c r="AE162" s="30" t="s">
        <v>307</v>
      </c>
      <c r="AF162">
        <v>42872</v>
      </c>
      <c r="AG162" t="s">
        <v>17</v>
      </c>
      <c r="AH162">
        <v>5000000</v>
      </c>
      <c r="AI162">
        <v>5210665</v>
      </c>
      <c r="AJ162">
        <v>5210665</v>
      </c>
      <c r="AK162">
        <v>4.2132999999999997E-2</v>
      </c>
      <c r="AL162" t="s">
        <v>18</v>
      </c>
      <c r="AM162">
        <v>9</v>
      </c>
      <c r="AN162" t="s">
        <v>35</v>
      </c>
      <c r="AO162">
        <v>2</v>
      </c>
      <c r="AP162" t="s">
        <v>38</v>
      </c>
      <c r="AQ162" s="7" t="s">
        <v>193</v>
      </c>
      <c r="AR162" s="34"/>
      <c r="AT162" t="s">
        <v>575</v>
      </c>
      <c r="AV162">
        <v>7226667.222222222</v>
      </c>
      <c r="AW162">
        <v>0.72103292427483667</v>
      </c>
      <c r="AY162">
        <v>1.042133</v>
      </c>
      <c r="AZ162" t="s">
        <v>18</v>
      </c>
      <c r="BC162">
        <v>5000000</v>
      </c>
      <c r="BD162">
        <v>5210665</v>
      </c>
      <c r="BE162">
        <v>-210665</v>
      </c>
      <c r="BQ162">
        <v>6078068</v>
      </c>
      <c r="BR162">
        <v>1</v>
      </c>
    </row>
    <row r="163" spans="2:70" x14ac:dyDescent="0.2">
      <c r="C163" s="20">
        <v>2017</v>
      </c>
      <c r="D163" s="2" t="str">
        <f>+'[1]EP-924.643'!$F$4</f>
        <v>EP-924.643</v>
      </c>
      <c r="E163" s="22" t="str">
        <f>+'[1]EP-924.643'!$F$5</f>
        <v>Priority Marine Rehab via Work Order</v>
      </c>
      <c r="F163" s="23">
        <f>+'[1]EP-924.643'!$F$6</f>
        <v>42871</v>
      </c>
      <c r="G163" s="24" t="str">
        <f>+'[1]EP-924.643'!$G$7</f>
        <v>Public</v>
      </c>
      <c r="H163" s="25">
        <f>+'[1]EP-924.643'!$F$7</f>
        <v>9000000</v>
      </c>
      <c r="I163" s="25">
        <f>+'[1]EP-924.643'!$F$8</f>
        <v>10805265</v>
      </c>
      <c r="J163" s="25">
        <v>10805265</v>
      </c>
      <c r="K163" s="26">
        <f>+'[1]EP-924.643'!$G$9</f>
        <v>0.20058500000000001</v>
      </c>
      <c r="L163" s="3" t="str">
        <f>+'[1]EP-924.643'!$F$11</f>
        <v>FAIL</v>
      </c>
      <c r="M163" s="2">
        <f>+'[1]EP-924.643'!$H$12</f>
        <v>2</v>
      </c>
      <c r="N163" s="27" t="s">
        <v>27</v>
      </c>
      <c r="O163" s="2">
        <v>2</v>
      </c>
      <c r="P163" s="27" t="s">
        <v>38</v>
      </c>
      <c r="Q163" s="27" t="s">
        <v>193</v>
      </c>
      <c r="R163" s="2"/>
      <c r="S163" s="22"/>
      <c r="T163" s="2" t="str">
        <f>+'[1]EP-924.643'!$J$4</f>
        <v>Ed Minall</v>
      </c>
      <c r="U163" s="2"/>
      <c r="V163" s="25">
        <f>+'[1]EP-924.643'!$F$12</f>
        <v>13051670</v>
      </c>
      <c r="W163" s="28">
        <f t="shared" si="28"/>
        <v>0.82788371143309625</v>
      </c>
      <c r="X163" s="2"/>
      <c r="Y163" s="29">
        <f t="shared" si="27"/>
        <v>1.200585</v>
      </c>
      <c r="Z163" s="3" t="str">
        <f t="shared" si="25"/>
        <v>FAIL</v>
      </c>
      <c r="AA163" s="3"/>
      <c r="AB163" s="2"/>
      <c r="AC163" s="30">
        <v>2017</v>
      </c>
      <c r="AD163" s="30" t="s">
        <v>308</v>
      </c>
      <c r="AE163" s="30" t="s">
        <v>309</v>
      </c>
      <c r="AF163">
        <v>42871</v>
      </c>
      <c r="AG163" t="s">
        <v>17</v>
      </c>
      <c r="AH163">
        <v>9000000</v>
      </c>
      <c r="AI163">
        <v>10805265</v>
      </c>
      <c r="AJ163">
        <v>10805265</v>
      </c>
      <c r="AK163">
        <v>0.20058500000000001</v>
      </c>
      <c r="AL163" t="s">
        <v>26</v>
      </c>
      <c r="AM163">
        <v>2</v>
      </c>
      <c r="AN163" t="s">
        <v>27</v>
      </c>
      <c r="AO163">
        <v>2</v>
      </c>
      <c r="AP163" t="s">
        <v>38</v>
      </c>
      <c r="AQ163" s="7" t="s">
        <v>193</v>
      </c>
      <c r="AR163" s="34"/>
      <c r="AT163" t="s">
        <v>575</v>
      </c>
      <c r="AV163">
        <v>13051670</v>
      </c>
      <c r="AW163">
        <v>0.82788371143309625</v>
      </c>
      <c r="AY163">
        <v>1.200585</v>
      </c>
      <c r="AZ163" t="s">
        <v>26</v>
      </c>
      <c r="BC163">
        <v>9000000</v>
      </c>
      <c r="BD163">
        <v>10805265</v>
      </c>
      <c r="BE163">
        <v>-1805265</v>
      </c>
      <c r="BQ163">
        <v>15298075</v>
      </c>
      <c r="BR163">
        <v>1</v>
      </c>
    </row>
    <row r="164" spans="2:70" x14ac:dyDescent="0.2">
      <c r="C164" s="20">
        <v>2017</v>
      </c>
      <c r="D164" s="2" t="str">
        <f>+'[1]LT-234.179'!$F$4</f>
        <v>LT-234.179</v>
      </c>
      <c r="E164" s="22" t="str">
        <f>+'[1]LT-234.179'!$F$5</f>
        <v>Waterside Buffer Zone Protection</v>
      </c>
      <c r="F164" s="23">
        <f>+'[1]LT-234.179'!$F$6</f>
        <v>42851</v>
      </c>
      <c r="G164" s="24" t="str">
        <f>+'[1]LT-234.179'!$G$7</f>
        <v>PQL</v>
      </c>
      <c r="H164" s="25">
        <f>+'[1]LT-234.179'!$F$7</f>
        <v>3589000</v>
      </c>
      <c r="I164" s="25">
        <f>+'[1]LT-234.179'!$F$8</f>
        <v>3875045</v>
      </c>
      <c r="J164" s="25"/>
      <c r="K164" s="26">
        <f>+'[1]LT-234.179'!$G$9</f>
        <v>7.9700473669545829E-2</v>
      </c>
      <c r="L164" s="3" t="str">
        <f>+'[1]LT-234.179'!$F$11</f>
        <v>GOOD</v>
      </c>
      <c r="M164" s="2">
        <f>+'[1]LT-234.179'!$H$12</f>
        <v>3</v>
      </c>
      <c r="N164" s="27" t="s">
        <v>19</v>
      </c>
      <c r="O164" s="2">
        <v>2</v>
      </c>
      <c r="P164" s="27" t="s">
        <v>28</v>
      </c>
      <c r="Q164" s="27" t="s">
        <v>193</v>
      </c>
      <c r="R164" s="2"/>
      <c r="S164" s="22"/>
      <c r="T164" s="2" t="str">
        <f>+'[1]LT-234.179'!$J$4</f>
        <v>Nathan Demaisip</v>
      </c>
      <c r="U164" s="2"/>
      <c r="V164" s="25">
        <f>+'[1]LT-234.179'!$F$12</f>
        <v>4137147</v>
      </c>
      <c r="W164" s="28">
        <f t="shared" si="28"/>
        <v>0.93664667946292457</v>
      </c>
      <c r="X164" s="2"/>
      <c r="Y164" s="29">
        <f t="shared" si="27"/>
        <v>1.0797004736695459</v>
      </c>
      <c r="Z164" s="3" t="str">
        <f t="shared" si="25"/>
        <v>FAIL</v>
      </c>
      <c r="AA164" s="3"/>
      <c r="AB164" s="2"/>
      <c r="AC164" s="30">
        <v>2017</v>
      </c>
      <c r="AD164" s="30" t="s">
        <v>310</v>
      </c>
      <c r="AE164" s="30" t="s">
        <v>311</v>
      </c>
      <c r="AF164">
        <v>42851</v>
      </c>
      <c r="AG164" t="s">
        <v>50</v>
      </c>
      <c r="AH164">
        <v>3589000</v>
      </c>
      <c r="AI164">
        <v>3875045</v>
      </c>
      <c r="AK164">
        <v>7.9700473669545829E-2</v>
      </c>
      <c r="AL164" t="s">
        <v>18</v>
      </c>
      <c r="AM164">
        <v>3</v>
      </c>
      <c r="AN164" t="s">
        <v>19</v>
      </c>
      <c r="AO164">
        <v>2</v>
      </c>
      <c r="AP164" t="s">
        <v>28</v>
      </c>
      <c r="AQ164" s="7" t="s">
        <v>193</v>
      </c>
      <c r="AR164" s="34"/>
      <c r="AT164" t="s">
        <v>563</v>
      </c>
      <c r="AV164">
        <v>4137147</v>
      </c>
      <c r="AW164">
        <v>0.93664667946292457</v>
      </c>
      <c r="AY164">
        <v>1.0797004736695459</v>
      </c>
      <c r="AZ164" t="s">
        <v>18</v>
      </c>
      <c r="BC164">
        <v>3589000</v>
      </c>
      <c r="BD164">
        <v>3875045</v>
      </c>
      <c r="BE164">
        <v>-286045</v>
      </c>
      <c r="BQ164">
        <v>4090800</v>
      </c>
      <c r="BR164">
        <v>1</v>
      </c>
    </row>
    <row r="165" spans="2:70" x14ac:dyDescent="0.2">
      <c r="C165" s="20">
        <v>2017</v>
      </c>
      <c r="D165" s="2" t="str">
        <f>+'[1]GWB-924.176'!$F$4</f>
        <v>GWB-924.176</v>
      </c>
      <c r="E165" s="22" t="str">
        <f>+'[1]GWB-924.176'!$F$5</f>
        <v>Upper Level Sidewalk Repairs via Work Order</v>
      </c>
      <c r="F165" s="23">
        <f>+'[1]GWB-924.176'!$F$6</f>
        <v>42846</v>
      </c>
      <c r="G165" s="24" t="str">
        <f>+'[1]GWB-924.176'!$G$7</f>
        <v>Public</v>
      </c>
      <c r="H165" s="25">
        <f>+'[1]GWB-924.176'!$F$7</f>
        <v>2060000</v>
      </c>
      <c r="I165" s="25">
        <f>+'[1]GWB-924.176'!$F$8</f>
        <v>2614625</v>
      </c>
      <c r="J165" s="25"/>
      <c r="K165" s="26">
        <f>+'[1]GWB-924.176'!$G$9</f>
        <v>0.26923543689320389</v>
      </c>
      <c r="L165" s="3" t="str">
        <f>+'[1]GWB-924.176'!$F$11</f>
        <v>FAIL</v>
      </c>
      <c r="M165" s="2">
        <f>+'[1]GWB-924.176'!$H$12</f>
        <v>5</v>
      </c>
      <c r="N165" s="27" t="s">
        <v>35</v>
      </c>
      <c r="O165" s="2">
        <v>2</v>
      </c>
      <c r="P165" s="27" t="s">
        <v>28</v>
      </c>
      <c r="Q165" s="27" t="s">
        <v>193</v>
      </c>
      <c r="R165" s="2"/>
      <c r="S165" s="22"/>
      <c r="T165" s="2" t="str">
        <f>+'[1]GWB-924.176'!$J$4</f>
        <v>Reddy Gunda</v>
      </c>
      <c r="U165" s="2"/>
      <c r="V165" s="25">
        <f>+'[1]GWB-924.176'!$F$12</f>
        <v>3640145</v>
      </c>
      <c r="W165" s="28">
        <f t="shared" si="28"/>
        <v>0.71827495882718961</v>
      </c>
      <c r="X165" s="2"/>
      <c r="Y165" s="29">
        <f t="shared" si="27"/>
        <v>1.2692354368932039</v>
      </c>
      <c r="Z165" s="3" t="str">
        <f t="shared" si="25"/>
        <v>FAIL</v>
      </c>
      <c r="AA165" s="3"/>
      <c r="AB165" s="2"/>
      <c r="AC165" s="30">
        <v>2017</v>
      </c>
      <c r="AD165" s="30" t="s">
        <v>312</v>
      </c>
      <c r="AE165" s="30" t="s">
        <v>313</v>
      </c>
      <c r="AF165">
        <v>42846</v>
      </c>
      <c r="AG165" t="s">
        <v>17</v>
      </c>
      <c r="AH165">
        <v>2060000</v>
      </c>
      <c r="AI165">
        <v>2614625</v>
      </c>
      <c r="AK165">
        <v>0.26923543689320389</v>
      </c>
      <c r="AL165" t="s">
        <v>26</v>
      </c>
      <c r="AM165">
        <v>5</v>
      </c>
      <c r="AN165" t="s">
        <v>35</v>
      </c>
      <c r="AO165">
        <v>2</v>
      </c>
      <c r="AP165" t="s">
        <v>28</v>
      </c>
      <c r="AQ165" s="7" t="s">
        <v>193</v>
      </c>
      <c r="AR165" s="34"/>
      <c r="AT165" t="s">
        <v>559</v>
      </c>
      <c r="AV165">
        <v>3640145</v>
      </c>
      <c r="AW165">
        <v>0.71827495882718961</v>
      </c>
      <c r="AY165">
        <v>1.2692354368932039</v>
      </c>
      <c r="AZ165" t="s">
        <v>26</v>
      </c>
      <c r="BC165">
        <v>2060000</v>
      </c>
      <c r="BD165">
        <v>2614625</v>
      </c>
      <c r="BE165">
        <v>-554625</v>
      </c>
      <c r="BQ165">
        <v>2847400</v>
      </c>
      <c r="BR165">
        <v>1</v>
      </c>
    </row>
    <row r="166" spans="2:70" x14ac:dyDescent="0.2">
      <c r="C166" s="20">
        <v>2017</v>
      </c>
      <c r="D166" s="2" t="str">
        <f>+'[1]MFP-924.645A'!$F$4</f>
        <v>MFP-924.645A</v>
      </c>
      <c r="E166" s="22" t="str">
        <f>+'[1]MFP-924.645A'!$F$5</f>
        <v>NJ Paving and Utility Rehab by Work Order</v>
      </c>
      <c r="F166" s="23">
        <f>+'[1]MFP-924.645A'!$F$6</f>
        <v>42845</v>
      </c>
      <c r="G166" s="24" t="str">
        <f>+'[1]MFP-924.645A'!$G$7</f>
        <v>MWBE</v>
      </c>
      <c r="H166" s="25">
        <f>+'[1]MFP-924.645A'!$F$7</f>
        <v>2625000</v>
      </c>
      <c r="I166" s="25">
        <f>+'[1]MFP-924.645A'!$F$8</f>
        <v>2472675</v>
      </c>
      <c r="J166" s="25"/>
      <c r="K166" s="26">
        <f>+'[1]MFP-924.645A'!$G$9</f>
        <v>-5.8028571428571429E-2</v>
      </c>
      <c r="L166" s="3" t="str">
        <f>+'[1]MFP-924.645A'!$F$11</f>
        <v>GOOD</v>
      </c>
      <c r="M166" s="2">
        <f>+'[1]MFP-924.645A'!$H$12</f>
        <v>6</v>
      </c>
      <c r="N166" s="27" t="s">
        <v>27</v>
      </c>
      <c r="O166" s="2">
        <v>2</v>
      </c>
      <c r="P166" s="27" t="s">
        <v>38</v>
      </c>
      <c r="Q166" s="27" t="s">
        <v>196</v>
      </c>
      <c r="R166" s="2"/>
      <c r="S166" s="22"/>
      <c r="T166" s="2" t="str">
        <f>+'[1]MFP-924.645A'!$J$4</f>
        <v>Ed Minall</v>
      </c>
      <c r="U166" s="2"/>
      <c r="V166" s="25">
        <f>+'[1]MFP-924.645A'!$F$12</f>
        <v>2725976.1666666665</v>
      </c>
      <c r="W166" s="28">
        <f t="shared" si="28"/>
        <v>0.90707873026769559</v>
      </c>
      <c r="X166" s="2"/>
      <c r="Y166" s="29">
        <f t="shared" si="27"/>
        <v>0.94197142857142857</v>
      </c>
      <c r="Z166" s="3" t="str">
        <f t="shared" si="25"/>
        <v>FAIL</v>
      </c>
      <c r="AA166" s="3"/>
      <c r="AB166" s="2"/>
      <c r="AC166" s="30">
        <v>2017</v>
      </c>
      <c r="AD166" s="30" t="s">
        <v>314</v>
      </c>
      <c r="AE166" s="30" t="s">
        <v>315</v>
      </c>
      <c r="AF166">
        <v>42845</v>
      </c>
      <c r="AG166" t="s">
        <v>206</v>
      </c>
      <c r="AH166">
        <v>2625000</v>
      </c>
      <c r="AI166">
        <v>2472675</v>
      </c>
      <c r="AK166">
        <v>-5.8028571428571429E-2</v>
      </c>
      <c r="AL166" t="s">
        <v>18</v>
      </c>
      <c r="AM166">
        <v>6</v>
      </c>
      <c r="AN166" t="s">
        <v>27</v>
      </c>
      <c r="AO166">
        <v>2</v>
      </c>
      <c r="AP166" t="s">
        <v>38</v>
      </c>
      <c r="AQ166" s="7" t="s">
        <v>196</v>
      </c>
      <c r="AR166" s="34"/>
      <c r="AT166" t="s">
        <v>575</v>
      </c>
      <c r="AV166">
        <v>2725976.1666666665</v>
      </c>
      <c r="AW166">
        <v>0.90707873026769559</v>
      </c>
      <c r="AY166">
        <v>0.94197142857142857</v>
      </c>
      <c r="AZ166" t="s">
        <v>18</v>
      </c>
      <c r="BC166">
        <v>2625000</v>
      </c>
      <c r="BD166">
        <v>2472675</v>
      </c>
      <c r="BE166">
        <v>152325</v>
      </c>
      <c r="BQ166">
        <v>2533850</v>
      </c>
      <c r="BR166">
        <v>4</v>
      </c>
    </row>
    <row r="167" spans="2:70" x14ac:dyDescent="0.2">
      <c r="C167" s="20">
        <v>2017</v>
      </c>
      <c r="D167" s="2" t="str">
        <f>+'[1]PN-654.558'!$F$4</f>
        <v>PN-654.558</v>
      </c>
      <c r="E167" s="22" t="str">
        <f>+'[1]PN-654.558'!$F$5</f>
        <v>Berths 26, 28, 32, 34 Dredging</v>
      </c>
      <c r="F167" s="23">
        <f>+'[1]PN-654.558'!$F$6</f>
        <v>42845</v>
      </c>
      <c r="G167" s="24" t="str">
        <f>+'[1]PN-654.558'!$G$7</f>
        <v>Public</v>
      </c>
      <c r="H167" s="25">
        <f>+'[1]PN-654.558'!$F$7</f>
        <v>1520000</v>
      </c>
      <c r="I167" s="25">
        <f>+'[1]PN-654.558'!$F$8</f>
        <v>994200</v>
      </c>
      <c r="J167" s="25"/>
      <c r="K167" s="26">
        <f>+'[1]PN-654.558'!$G$9</f>
        <v>-0.34592105263157896</v>
      </c>
      <c r="L167" s="3" t="str">
        <f>+'[1]PN-654.558'!$F$11</f>
        <v>GOOD</v>
      </c>
      <c r="M167" s="2">
        <f>+'[1]PN-654.558'!$H$12</f>
        <v>4</v>
      </c>
      <c r="N167" s="27" t="s">
        <v>27</v>
      </c>
      <c r="O167" s="2">
        <v>2</v>
      </c>
      <c r="P167" s="27" t="s">
        <v>38</v>
      </c>
      <c r="Q167" s="27" t="s">
        <v>221</v>
      </c>
      <c r="R167" s="2"/>
      <c r="S167" s="22"/>
      <c r="T167" s="2" t="str">
        <f>+'[1]PN-654.558'!$J$4</f>
        <v>Ed Minall</v>
      </c>
      <c r="U167" s="2"/>
      <c r="V167" s="25">
        <f>+'[1]PN-654.558'!$F$12</f>
        <v>1957750</v>
      </c>
      <c r="W167" s="28">
        <f t="shared" si="28"/>
        <v>0.50782786361895027</v>
      </c>
      <c r="X167" s="2"/>
      <c r="Y167" s="29">
        <f t="shared" si="27"/>
        <v>0.65407894736842109</v>
      </c>
      <c r="Z167" s="3" t="str">
        <f t="shared" si="25"/>
        <v>FAIL</v>
      </c>
      <c r="AA167" s="3"/>
      <c r="AB167" s="2"/>
      <c r="AC167" s="30">
        <v>2017</v>
      </c>
      <c r="AD167" s="30" t="s">
        <v>316</v>
      </c>
      <c r="AE167" s="30" t="s">
        <v>317</v>
      </c>
      <c r="AF167">
        <v>42845</v>
      </c>
      <c r="AG167" t="s">
        <v>17</v>
      </c>
      <c r="AH167">
        <v>1520000</v>
      </c>
      <c r="AI167">
        <v>994200</v>
      </c>
      <c r="AK167">
        <v>-0.34592105263157896</v>
      </c>
      <c r="AL167" t="s">
        <v>18</v>
      </c>
      <c r="AM167">
        <v>4</v>
      </c>
      <c r="AN167" t="s">
        <v>27</v>
      </c>
      <c r="AO167">
        <v>2</v>
      </c>
      <c r="AP167" t="s">
        <v>38</v>
      </c>
      <c r="AQ167" s="7" t="s">
        <v>221</v>
      </c>
      <c r="AR167" s="34"/>
      <c r="AT167" t="s">
        <v>575</v>
      </c>
      <c r="AV167">
        <v>1957750</v>
      </c>
      <c r="AW167">
        <v>0.50782786361895027</v>
      </c>
      <c r="AY167">
        <v>0.65407894736842109</v>
      </c>
      <c r="AZ167" t="s">
        <v>26</v>
      </c>
      <c r="BC167">
        <v>1520000</v>
      </c>
      <c r="BD167">
        <v>994200</v>
      </c>
      <c r="BE167">
        <v>525800</v>
      </c>
      <c r="BQ167">
        <v>1248000</v>
      </c>
      <c r="BR167">
        <v>3</v>
      </c>
    </row>
    <row r="168" spans="2:70" x14ac:dyDescent="0.2">
      <c r="C168" s="20">
        <v>2017</v>
      </c>
      <c r="D168" s="2" t="str">
        <f>+'[1]TEB-144.048'!$F$4</f>
        <v>TEB-144.048</v>
      </c>
      <c r="E168" s="22" t="str">
        <f>+'[1]TEB-144.048'!$F$5</f>
        <v>AOA Light Circuit Replacement</v>
      </c>
      <c r="F168" s="23">
        <f>+'[1]TEB-144.048'!$F$6</f>
        <v>42845</v>
      </c>
      <c r="G168" s="24" t="str">
        <f>+'[1]TEB-144.048'!$G$7</f>
        <v>PQL</v>
      </c>
      <c r="H168" s="25">
        <f>+'[1]TEB-144.048'!$F$7</f>
        <v>12630000</v>
      </c>
      <c r="I168" s="25">
        <f>+'[1]TEB-144.048'!$F$8</f>
        <v>10849023</v>
      </c>
      <c r="J168" s="25"/>
      <c r="K168" s="26">
        <f>+'[1]TEB-144.048'!$G$9</f>
        <v>-0.14101163895486934</v>
      </c>
      <c r="L168" s="3" t="str">
        <f>+'[1]TEB-144.048'!$F$11</f>
        <v>GOOD</v>
      </c>
      <c r="M168" s="2">
        <f>+'[1]TEB-144.048'!$H$12</f>
        <v>2</v>
      </c>
      <c r="N168" s="27" t="s">
        <v>27</v>
      </c>
      <c r="O168" s="2">
        <v>2</v>
      </c>
      <c r="P168" s="27" t="s">
        <v>20</v>
      </c>
      <c r="Q168" s="27" t="s">
        <v>226</v>
      </c>
      <c r="R168" s="2"/>
      <c r="S168" s="22"/>
      <c r="T168" s="2" t="str">
        <f>+'[1]TEB-144.048'!$J$4</f>
        <v>Henry Yu</v>
      </c>
      <c r="U168" s="2"/>
      <c r="V168" s="25">
        <f>+'[1]TEB-144.048'!$F$12</f>
        <v>13424511.5</v>
      </c>
      <c r="W168" s="28">
        <f t="shared" si="28"/>
        <v>0.80815030029211865</v>
      </c>
      <c r="X168" s="2"/>
      <c r="Y168" s="29">
        <f t="shared" si="27"/>
        <v>0.85898836104513066</v>
      </c>
      <c r="Z168" s="3" t="str">
        <f t="shared" si="25"/>
        <v>FAIL</v>
      </c>
      <c r="AA168" s="3"/>
      <c r="AB168" s="2"/>
      <c r="AC168" s="30">
        <v>2017</v>
      </c>
      <c r="AD168" s="30" t="s">
        <v>318</v>
      </c>
      <c r="AE168" s="30" t="s">
        <v>240</v>
      </c>
      <c r="AF168">
        <v>42845</v>
      </c>
      <c r="AG168" t="s">
        <v>50</v>
      </c>
      <c r="AH168">
        <v>12630000</v>
      </c>
      <c r="AI168">
        <v>10849023</v>
      </c>
      <c r="AK168">
        <v>-0.14101163895486934</v>
      </c>
      <c r="AL168" t="s">
        <v>18</v>
      </c>
      <c r="AM168">
        <v>2</v>
      </c>
      <c r="AN168" t="s">
        <v>27</v>
      </c>
      <c r="AO168">
        <v>2</v>
      </c>
      <c r="AP168" t="s">
        <v>20</v>
      </c>
      <c r="AQ168" s="7" t="s">
        <v>226</v>
      </c>
      <c r="AR168" s="34"/>
      <c r="AT168" t="s">
        <v>562</v>
      </c>
      <c r="AV168">
        <v>13424511.5</v>
      </c>
      <c r="AW168">
        <v>0.80815030029211865</v>
      </c>
      <c r="AY168">
        <v>0.85898836104513066</v>
      </c>
      <c r="AZ168" t="s">
        <v>18</v>
      </c>
      <c r="BC168">
        <v>12630000</v>
      </c>
      <c r="BD168">
        <v>10849023</v>
      </c>
      <c r="BE168">
        <v>1780977</v>
      </c>
      <c r="BQ168">
        <v>16000000</v>
      </c>
      <c r="BR168">
        <v>2</v>
      </c>
    </row>
    <row r="169" spans="2:70" x14ac:dyDescent="0.2">
      <c r="C169" s="20">
        <v>2017</v>
      </c>
      <c r="D169" s="2" t="str">
        <f>+'[1]PAT-084.001'!$F$4</f>
        <v>PAT-084.001</v>
      </c>
      <c r="E169" s="22" t="str">
        <f>+'[1]PAT-084.001'!$F$5</f>
        <v>Replacement of Substation 9</v>
      </c>
      <c r="F169" s="23">
        <f>+'[1]PAT-084.001'!$F$6</f>
        <v>42844</v>
      </c>
      <c r="G169" s="24" t="str">
        <f>+'[1]PAT-084.001'!$G$7</f>
        <v>PQL</v>
      </c>
      <c r="H169" s="25">
        <f>+'[1]PAT-084.001'!$F$7</f>
        <v>30360000</v>
      </c>
      <c r="I169" s="25">
        <f>+'[1]PAT-084.001'!$F$8</f>
        <v>32920674</v>
      </c>
      <c r="J169" s="25"/>
      <c r="K169" s="26">
        <f>+'[1]PAT-084.001'!$G$9</f>
        <v>8.4343675889328062E-2</v>
      </c>
      <c r="L169" s="3" t="str">
        <f>+'[1]PAT-084.001'!$F$11</f>
        <v>GOOD</v>
      </c>
      <c r="M169" s="2">
        <f>+'[1]PAT-084.001'!$H$12</f>
        <v>3</v>
      </c>
      <c r="N169" s="27" t="s">
        <v>27</v>
      </c>
      <c r="O169" s="2">
        <v>2</v>
      </c>
      <c r="P169" s="27" t="s">
        <v>47</v>
      </c>
      <c r="Q169" s="27" t="s">
        <v>203</v>
      </c>
      <c r="R169" s="2"/>
      <c r="S169" s="22"/>
      <c r="T169" s="2" t="str">
        <f>+'[1]PAT-084.001'!$J$4</f>
        <v>Nathan Demaisip</v>
      </c>
      <c r="U169" s="2"/>
      <c r="V169" s="25">
        <f>+'[1]PAT-084.001'!$F$12</f>
        <v>41432104.666666664</v>
      </c>
      <c r="W169" s="28">
        <f t="shared" si="28"/>
        <v>0.79456919374133661</v>
      </c>
      <c r="X169" s="2"/>
      <c r="Y169" s="29">
        <f t="shared" si="27"/>
        <v>1.0843436758893281</v>
      </c>
      <c r="Z169" s="3" t="str">
        <f t="shared" si="25"/>
        <v>FAIL</v>
      </c>
      <c r="AA169" s="3"/>
      <c r="AB169" s="2"/>
      <c r="AC169" s="30">
        <v>2017</v>
      </c>
      <c r="AD169" s="30" t="s">
        <v>319</v>
      </c>
      <c r="AE169" s="30" t="s">
        <v>320</v>
      </c>
      <c r="AF169">
        <v>42844</v>
      </c>
      <c r="AG169" t="s">
        <v>50</v>
      </c>
      <c r="AH169">
        <v>30360000</v>
      </c>
      <c r="AI169">
        <v>32920674</v>
      </c>
      <c r="AK169">
        <v>8.4343675889328062E-2</v>
      </c>
      <c r="AL169" t="s">
        <v>18</v>
      </c>
      <c r="AM169">
        <v>3</v>
      </c>
      <c r="AN169" t="s">
        <v>27</v>
      </c>
      <c r="AO169">
        <v>2</v>
      </c>
      <c r="AP169" t="s">
        <v>47</v>
      </c>
      <c r="AQ169" s="7" t="s">
        <v>203</v>
      </c>
      <c r="AR169" s="34"/>
      <c r="AT169" t="s">
        <v>563</v>
      </c>
      <c r="AV169">
        <v>41432104.666666664</v>
      </c>
      <c r="AW169">
        <v>0.79456919374133661</v>
      </c>
      <c r="AY169">
        <v>1.0843436758893281</v>
      </c>
      <c r="AZ169" t="s">
        <v>18</v>
      </c>
      <c r="BC169">
        <v>30360000</v>
      </c>
      <c r="BD169">
        <v>32920674</v>
      </c>
      <c r="BE169">
        <v>-2560674</v>
      </c>
      <c r="BQ169">
        <v>43958640</v>
      </c>
      <c r="BR169">
        <v>1</v>
      </c>
    </row>
    <row r="170" spans="2:70" x14ac:dyDescent="0.2">
      <c r="C170" s="20">
        <v>2017</v>
      </c>
      <c r="D170" s="2" t="str">
        <f>+'[1]EWR-154.234'!$F$4</f>
        <v>EWR-154.234</v>
      </c>
      <c r="E170" s="22" t="str">
        <f>+'[1]EWR-154.234'!$F$5</f>
        <v>AOA Light Circuit Replacement</v>
      </c>
      <c r="F170" s="23">
        <f>+'[1]EWR-154.234'!$F$6</f>
        <v>42844</v>
      </c>
      <c r="G170" s="24" t="str">
        <f>+'[1]EWR-154.234'!$G$7</f>
        <v>PQL</v>
      </c>
      <c r="H170" s="25">
        <f>+'[1]EWR-154.234'!$F$7</f>
        <v>18870000</v>
      </c>
      <c r="I170" s="25">
        <f>+'[1]EWR-154.234'!$F$8</f>
        <v>19910000</v>
      </c>
      <c r="J170" s="25"/>
      <c r="K170" s="26">
        <f>+'[1]EWR-154.234'!$G$9</f>
        <v>5.5113937466878642E-2</v>
      </c>
      <c r="L170" s="3" t="str">
        <f>+'[1]EWR-154.234'!$F$11</f>
        <v>GOOD</v>
      </c>
      <c r="M170" s="2">
        <f>+'[1]EWR-154.234'!$H$12</f>
        <v>3</v>
      </c>
      <c r="N170" s="27" t="s">
        <v>27</v>
      </c>
      <c r="O170" s="2">
        <v>2</v>
      </c>
      <c r="P170" s="27" t="s">
        <v>20</v>
      </c>
      <c r="Q170" s="27" t="s">
        <v>226</v>
      </c>
      <c r="R170" s="2"/>
      <c r="S170" s="22"/>
      <c r="T170" s="2" t="str">
        <f>+'[1]EWR-154.234'!$J$4</f>
        <v>Henry Yu</v>
      </c>
      <c r="U170" s="2"/>
      <c r="V170" s="25">
        <f>+'[1]EWR-154.234'!$F$12</f>
        <v>21760702.666666668</v>
      </c>
      <c r="W170" s="28">
        <f t="shared" si="28"/>
        <v>0.91495207231972342</v>
      </c>
      <c r="X170" s="2"/>
      <c r="Y170" s="29">
        <f t="shared" si="27"/>
        <v>1.0551139374668785</v>
      </c>
      <c r="Z170" s="3" t="str">
        <f t="shared" si="25"/>
        <v>FAIL</v>
      </c>
      <c r="AA170" s="3"/>
      <c r="AB170" s="2"/>
      <c r="AC170" s="30">
        <v>2017</v>
      </c>
      <c r="AD170" s="30" t="s">
        <v>321</v>
      </c>
      <c r="AE170" s="30" t="s">
        <v>240</v>
      </c>
      <c r="AF170">
        <v>42844</v>
      </c>
      <c r="AG170" t="s">
        <v>50</v>
      </c>
      <c r="AH170">
        <v>18870000</v>
      </c>
      <c r="AI170">
        <v>19910000</v>
      </c>
      <c r="AK170">
        <v>5.5113937466878642E-2</v>
      </c>
      <c r="AL170" t="s">
        <v>18</v>
      </c>
      <c r="AM170">
        <v>3</v>
      </c>
      <c r="AN170" t="s">
        <v>27</v>
      </c>
      <c r="AO170">
        <v>2</v>
      </c>
      <c r="AP170" t="s">
        <v>20</v>
      </c>
      <c r="AQ170" s="7" t="s">
        <v>226</v>
      </c>
      <c r="AR170" s="34"/>
      <c r="AT170" t="s">
        <v>562</v>
      </c>
      <c r="AV170">
        <v>21760702.666666668</v>
      </c>
      <c r="AW170">
        <v>0.91495207231972342</v>
      </c>
      <c r="AY170">
        <v>1.0551139374668785</v>
      </c>
      <c r="AZ170" t="s">
        <v>18</v>
      </c>
      <c r="BC170">
        <v>18870000</v>
      </c>
      <c r="BD170">
        <v>19910000</v>
      </c>
      <c r="BE170">
        <v>-1040000</v>
      </c>
      <c r="BQ170">
        <v>20782135</v>
      </c>
      <c r="BR170">
        <v>1</v>
      </c>
    </row>
    <row r="171" spans="2:70" x14ac:dyDescent="0.2">
      <c r="B171" s="35">
        <f>(COUNTIF(L152:L171,"G*")/COUNTA(L152:L171))</f>
        <v>0.55000000000000004</v>
      </c>
      <c r="C171" s="20">
        <v>2017</v>
      </c>
      <c r="D171" s="2" t="str">
        <f>+'[1]MFP-924.634'!$F$4</f>
        <v>MFP-924.634</v>
      </c>
      <c r="E171" s="22" t="str">
        <f>+'[1]MFP-924.634'!$F$5</f>
        <v>NY Marine Terminals - Rail Rehab via Work Order</v>
      </c>
      <c r="F171" s="23">
        <f>+'[1]MFP-924.634'!$F$6</f>
        <v>42831</v>
      </c>
      <c r="G171" s="24" t="str">
        <f>+'[1]MFP-924.634'!$G$7</f>
        <v>Public</v>
      </c>
      <c r="H171" s="25">
        <f>+'[1]MFP-924.634'!$F$7</f>
        <v>1655000</v>
      </c>
      <c r="I171" s="25">
        <f>+'[1]MFP-924.634'!$F$8</f>
        <v>1398667</v>
      </c>
      <c r="J171" s="25"/>
      <c r="K171" s="26">
        <f>+'[1]MFP-924.634'!$G$9</f>
        <v>-0.15488398791540786</v>
      </c>
      <c r="L171" s="3" t="str">
        <f>+'[1]MFP-924.634'!$F$11</f>
        <v>GOOD</v>
      </c>
      <c r="M171" s="2">
        <f>+'[1]MFP-924.634'!$H$12</f>
        <v>3</v>
      </c>
      <c r="N171" s="27" t="s">
        <v>19</v>
      </c>
      <c r="O171" s="2">
        <v>2</v>
      </c>
      <c r="P171" s="27" t="s">
        <v>38</v>
      </c>
      <c r="Q171" s="27" t="s">
        <v>196</v>
      </c>
      <c r="R171" s="2"/>
      <c r="S171" s="22"/>
      <c r="T171" s="2" t="str">
        <f>+'[1]MFP-924.634'!$J$4</f>
        <v>Ed Minall</v>
      </c>
      <c r="U171" s="2"/>
      <c r="V171" s="25">
        <f>+'[1]MFP-924.634'!$F$12</f>
        <v>1576394</v>
      </c>
      <c r="W171" s="28">
        <f t="shared" si="28"/>
        <v>0.88725724660205507</v>
      </c>
      <c r="X171" s="2"/>
      <c r="Y171" s="29">
        <f t="shared" si="27"/>
        <v>0.84511601208459219</v>
      </c>
      <c r="Z171" s="3" t="str">
        <f t="shared" si="25"/>
        <v>FAIL</v>
      </c>
      <c r="AA171" s="3"/>
      <c r="AB171" s="2">
        <v>0.55000000000000004</v>
      </c>
      <c r="AC171" s="30">
        <v>2017</v>
      </c>
      <c r="AD171" s="30" t="s">
        <v>322</v>
      </c>
      <c r="AE171" s="30" t="s">
        <v>323</v>
      </c>
      <c r="AF171">
        <v>42831</v>
      </c>
      <c r="AG171" s="31" t="s">
        <v>17</v>
      </c>
      <c r="AH171" s="31">
        <v>1655000</v>
      </c>
      <c r="AI171" s="52">
        <v>1398667</v>
      </c>
      <c r="AK171" s="31">
        <v>-0.15488398791540786</v>
      </c>
      <c r="AL171" t="s">
        <v>18</v>
      </c>
      <c r="AM171">
        <v>3</v>
      </c>
      <c r="AN171" t="s">
        <v>19</v>
      </c>
      <c r="AO171">
        <v>2</v>
      </c>
      <c r="AP171" t="s">
        <v>38</v>
      </c>
      <c r="AQ171" s="7" t="s">
        <v>196</v>
      </c>
      <c r="AR171" s="34"/>
      <c r="AT171" t="s">
        <v>575</v>
      </c>
      <c r="AV171">
        <v>1576394</v>
      </c>
      <c r="AW171">
        <v>0.88725724660205507</v>
      </c>
      <c r="AY171">
        <v>0.84511601208459219</v>
      </c>
      <c r="AZ171" t="s">
        <v>26</v>
      </c>
      <c r="BC171">
        <v>1655000</v>
      </c>
      <c r="BD171">
        <v>1398667</v>
      </c>
      <c r="BE171">
        <v>256333</v>
      </c>
      <c r="BG171">
        <v>134865000</v>
      </c>
      <c r="BH171">
        <v>148008941</v>
      </c>
      <c r="BI171">
        <v>1.0974599859118377</v>
      </c>
      <c r="BQ171">
        <v>1551460</v>
      </c>
      <c r="BR171">
        <v>3</v>
      </c>
    </row>
    <row r="172" spans="2:70" ht="7.5" customHeight="1" x14ac:dyDescent="0.2">
      <c r="C172" s="20"/>
      <c r="G172" s="21"/>
      <c r="P172" s="3"/>
      <c r="Q172" s="3"/>
      <c r="T172" s="2"/>
      <c r="U172" s="2"/>
      <c r="V172" s="25"/>
      <c r="W172" s="28"/>
      <c r="AC172" s="30"/>
      <c r="AD172" s="30"/>
      <c r="AE172" s="30"/>
      <c r="AQ172" s="41"/>
      <c r="AR172" s="42"/>
    </row>
    <row r="173" spans="2:70" x14ac:dyDescent="0.2">
      <c r="C173" s="20">
        <v>2017</v>
      </c>
      <c r="D173" s="2" t="str">
        <f>+'[1]BT-254.123'!$F$4</f>
        <v>BT-254.123</v>
      </c>
      <c r="E173" s="22" t="str">
        <f>+'[1]BT-254.123'!$F$5</f>
        <v>PABT Supplemental Fire Alarm Systems</v>
      </c>
      <c r="F173" s="23">
        <f>+'[1]BT-254.123'!$F$6</f>
        <v>42823</v>
      </c>
      <c r="G173" s="24" t="str">
        <f>+'[1]BT-254.123'!$G$7</f>
        <v>Public</v>
      </c>
      <c r="H173" s="25">
        <f>+'[1]BT-254.123'!$F$7</f>
        <v>3700000</v>
      </c>
      <c r="I173" s="25">
        <f>+'[1]BT-254.123'!$F$8</f>
        <v>2490000</v>
      </c>
      <c r="J173" s="25">
        <v>3185240</v>
      </c>
      <c r="K173" s="26">
        <f>+'[1]BT-254.123'!$G$9</f>
        <v>-0.32702702702702702</v>
      </c>
      <c r="L173" s="3" t="str">
        <f>+'[1]BT-254.123'!$F$11</f>
        <v>GOOD</v>
      </c>
      <c r="M173" s="2">
        <f>+'[1]BT-254.123'!$H$12</f>
        <v>7</v>
      </c>
      <c r="N173" s="27" t="s">
        <v>19</v>
      </c>
      <c r="O173" s="2">
        <v>1</v>
      </c>
      <c r="P173" s="27" t="s">
        <v>28</v>
      </c>
      <c r="Q173" s="27" t="s">
        <v>226</v>
      </c>
      <c r="R173" s="2"/>
      <c r="S173" s="22" t="s">
        <v>546</v>
      </c>
      <c r="T173" s="2" t="str">
        <f>+'[1]BT-254.123'!$J$4</f>
        <v>Reddy Gunda</v>
      </c>
      <c r="U173" s="2"/>
      <c r="V173" s="25">
        <f>+'[1]BT-254.123'!$F$12</f>
        <v>3722260</v>
      </c>
      <c r="W173" s="28">
        <f t="shared" si="28"/>
        <v>0.66894843455320152</v>
      </c>
      <c r="X173" s="2"/>
      <c r="Y173" s="29">
        <f t="shared" ref="Y173:Y190" si="29">+I173/H173</f>
        <v>0.67297297297297298</v>
      </c>
      <c r="Z173" s="3" t="str">
        <f t="shared" si="25"/>
        <v>FAIL</v>
      </c>
      <c r="AA173" s="3"/>
      <c r="AB173" s="2"/>
      <c r="AC173" s="30">
        <v>2017</v>
      </c>
      <c r="AD173" s="30" t="s">
        <v>324</v>
      </c>
      <c r="AE173" s="30" t="s">
        <v>325</v>
      </c>
      <c r="AF173">
        <v>42823</v>
      </c>
      <c r="AG173" t="s">
        <v>17</v>
      </c>
      <c r="AH173">
        <v>3700000</v>
      </c>
      <c r="AI173">
        <v>2490000</v>
      </c>
      <c r="AJ173">
        <v>3185240</v>
      </c>
      <c r="AK173">
        <v>-0.32702702702702702</v>
      </c>
      <c r="AL173" t="s">
        <v>18</v>
      </c>
      <c r="AM173">
        <v>7</v>
      </c>
      <c r="AN173" t="s">
        <v>19</v>
      </c>
      <c r="AO173">
        <v>1</v>
      </c>
      <c r="AP173" t="s">
        <v>28</v>
      </c>
      <c r="AQ173" s="7" t="s">
        <v>226</v>
      </c>
      <c r="AR173" s="34"/>
      <c r="AS173" t="s">
        <v>546</v>
      </c>
      <c r="AT173" t="s">
        <v>559</v>
      </c>
      <c r="AV173">
        <v>3722260</v>
      </c>
      <c r="AW173">
        <v>0.66894843455320152</v>
      </c>
      <c r="AY173">
        <v>0.67297297297297298</v>
      </c>
      <c r="AZ173" t="s">
        <v>26</v>
      </c>
      <c r="BC173">
        <v>3700000</v>
      </c>
      <c r="BD173">
        <v>2490000</v>
      </c>
      <c r="BE173">
        <v>1210000</v>
      </c>
      <c r="BQ173">
        <v>3185420</v>
      </c>
      <c r="BR173">
        <v>4</v>
      </c>
    </row>
    <row r="174" spans="2:70" x14ac:dyDescent="0.2">
      <c r="C174" s="20">
        <v>2017</v>
      </c>
      <c r="D174" s="2" t="str">
        <f>+'[1]LGA-124.255'!$F$4</f>
        <v>LGA-124.255</v>
      </c>
      <c r="E174" s="22" t="str">
        <f>+'[1]LGA-124.255'!$F$5</f>
        <v>Rehab of Runway 22 Deck Wearing Course Panel 1A</v>
      </c>
      <c r="F174" s="23">
        <f>+'[1]LGA-124.255'!$F$6</f>
        <v>42815</v>
      </c>
      <c r="G174" s="24" t="str">
        <f>+'[1]LGA-124.255'!$G$7</f>
        <v>PQL</v>
      </c>
      <c r="H174" s="25">
        <f>+'[1]LGA-124.255'!$F$7</f>
        <v>3750000</v>
      </c>
      <c r="I174" s="25">
        <f>+'[1]LGA-124.255'!$F$8</f>
        <v>2468147</v>
      </c>
      <c r="J174" s="25"/>
      <c r="K174" s="26">
        <f>+'[1]LGA-124.255'!$G$9</f>
        <v>-0.34182746666666669</v>
      </c>
      <c r="L174" s="3" t="str">
        <f>+'[1]LGA-124.255'!$F$11</f>
        <v>FAIL</v>
      </c>
      <c r="M174" s="2">
        <f>+'[1]LGA-124.255'!$H$12</f>
        <v>3</v>
      </c>
      <c r="N174" s="27" t="s">
        <v>19</v>
      </c>
      <c r="O174" s="2">
        <v>1</v>
      </c>
      <c r="P174" s="27" t="s">
        <v>20</v>
      </c>
      <c r="Q174" s="27" t="s">
        <v>196</v>
      </c>
      <c r="R174" s="2"/>
      <c r="S174" s="22"/>
      <c r="T174" s="2" t="str">
        <f>+'[1]LGA-124.255'!$J$4</f>
        <v>Joe Lucin</v>
      </c>
      <c r="U174" s="2"/>
      <c r="V174" s="25">
        <f>+'[1]LGA-124.255'!$F$12</f>
        <v>2703874</v>
      </c>
      <c r="W174" s="28">
        <f t="shared" si="28"/>
        <v>0.91281879259166665</v>
      </c>
      <c r="X174" s="2"/>
      <c r="Y174" s="29">
        <f t="shared" si="29"/>
        <v>0.65817253333333336</v>
      </c>
      <c r="Z174" s="3" t="str">
        <f t="shared" si="25"/>
        <v>FAIL</v>
      </c>
      <c r="AA174" s="3"/>
      <c r="AB174" s="2"/>
      <c r="AC174" s="30">
        <v>2017</v>
      </c>
      <c r="AD174" s="30" t="s">
        <v>326</v>
      </c>
      <c r="AE174" s="30" t="s">
        <v>327</v>
      </c>
      <c r="AF174">
        <v>42815</v>
      </c>
      <c r="AG174" t="s">
        <v>50</v>
      </c>
      <c r="AH174">
        <v>3750000</v>
      </c>
      <c r="AI174">
        <v>2468147</v>
      </c>
      <c r="AK174">
        <v>-0.34182746666666669</v>
      </c>
      <c r="AL174" t="s">
        <v>26</v>
      </c>
      <c r="AM174">
        <v>3</v>
      </c>
      <c r="AN174" t="s">
        <v>19</v>
      </c>
      <c r="AO174">
        <v>1</v>
      </c>
      <c r="AP174" t="s">
        <v>20</v>
      </c>
      <c r="AQ174" s="7" t="s">
        <v>196</v>
      </c>
      <c r="AR174" s="34"/>
      <c r="AT174" t="s">
        <v>567</v>
      </c>
      <c r="AV174">
        <v>2703874</v>
      </c>
      <c r="AW174">
        <v>0.91281879259166665</v>
      </c>
      <c r="AY174">
        <v>0.65817253333333336</v>
      </c>
      <c r="AZ174" t="s">
        <v>26</v>
      </c>
      <c r="BC174">
        <v>3750000</v>
      </c>
      <c r="BD174">
        <v>2468147</v>
      </c>
      <c r="BE174">
        <v>1281853</v>
      </c>
      <c r="BQ174">
        <v>2475475</v>
      </c>
      <c r="BR174">
        <v>4</v>
      </c>
    </row>
    <row r="175" spans="2:70" x14ac:dyDescent="0.2">
      <c r="C175" s="20">
        <v>2017</v>
      </c>
      <c r="D175" s="2" t="str">
        <f>+'[1]MFP-072.016'!$F$4</f>
        <v>MFP-072.016</v>
      </c>
      <c r="E175" s="22" t="str">
        <f>+'[1]MFP-072.016'!$F$5</f>
        <v>NY Marine Terminals - Paving and Utilities by Work Order</v>
      </c>
      <c r="F175" s="23">
        <f>+'[1]MFP-072.016'!$F$6</f>
        <v>42810</v>
      </c>
      <c r="G175" s="24" t="str">
        <f>+'[1]MFP-072.016'!$G$7</f>
        <v>MWBE</v>
      </c>
      <c r="H175" s="25">
        <f>+'[1]MFP-072.016'!$F$7</f>
        <v>1425000</v>
      </c>
      <c r="I175" s="25">
        <f>+'[1]MFP-072.016'!$F$8</f>
        <v>1087425</v>
      </c>
      <c r="J175" s="25"/>
      <c r="K175" s="26">
        <f>+'[1]MFP-072.016'!$G$9</f>
        <v>-0.23689473684210527</v>
      </c>
      <c r="L175" s="3" t="str">
        <f>+'[1]MFP-072.016'!$F$11</f>
        <v>GOOD</v>
      </c>
      <c r="M175" s="2">
        <f>+'[1]MFP-072.016'!$H$12</f>
        <v>6</v>
      </c>
      <c r="N175" s="27" t="s">
        <v>19</v>
      </c>
      <c r="O175" s="2">
        <v>1</v>
      </c>
      <c r="P175" s="27" t="s">
        <v>38</v>
      </c>
      <c r="Q175" s="27" t="s">
        <v>196</v>
      </c>
      <c r="R175" s="2"/>
      <c r="S175" s="22"/>
      <c r="T175" s="2" t="str">
        <f>+'[1]MFP-072.016'!$J$4</f>
        <v>Ed Minall</v>
      </c>
      <c r="U175" s="2"/>
      <c r="V175" s="25">
        <f>+'[1]MFP-072.016'!$F$12</f>
        <v>2085729.3333333333</v>
      </c>
      <c r="W175" s="28">
        <f t="shared" si="28"/>
        <v>0.52136438924321915</v>
      </c>
      <c r="X175" s="2"/>
      <c r="Y175" s="29">
        <f t="shared" si="29"/>
        <v>0.76310526315789473</v>
      </c>
      <c r="Z175" s="3" t="str">
        <f t="shared" si="25"/>
        <v>FAIL</v>
      </c>
      <c r="AA175" s="3"/>
      <c r="AB175" s="2"/>
      <c r="AC175" s="30">
        <v>2017</v>
      </c>
      <c r="AD175" s="30" t="s">
        <v>328</v>
      </c>
      <c r="AE175" s="30" t="s">
        <v>329</v>
      </c>
      <c r="AF175">
        <v>42810</v>
      </c>
      <c r="AG175" t="s">
        <v>206</v>
      </c>
      <c r="AH175">
        <v>1425000</v>
      </c>
      <c r="AI175">
        <v>1087425</v>
      </c>
      <c r="AK175">
        <v>-0.23689473684210527</v>
      </c>
      <c r="AL175" t="s">
        <v>18</v>
      </c>
      <c r="AM175">
        <v>6</v>
      </c>
      <c r="AN175" t="s">
        <v>19</v>
      </c>
      <c r="AO175">
        <v>1</v>
      </c>
      <c r="AP175" t="s">
        <v>38</v>
      </c>
      <c r="AQ175" s="7" t="s">
        <v>196</v>
      </c>
      <c r="AR175" s="34"/>
      <c r="AT175" t="s">
        <v>575</v>
      </c>
      <c r="AV175">
        <v>2085729.3333333333</v>
      </c>
      <c r="AW175">
        <v>0.52136438924321915</v>
      </c>
      <c r="AY175">
        <v>0.76310526315789473</v>
      </c>
      <c r="AZ175" t="s">
        <v>26</v>
      </c>
      <c r="BC175">
        <v>1425000</v>
      </c>
      <c r="BD175">
        <v>1087425</v>
      </c>
      <c r="BE175">
        <v>337575</v>
      </c>
      <c r="BQ175">
        <v>1668410</v>
      </c>
      <c r="BR175">
        <v>2</v>
      </c>
    </row>
    <row r="176" spans="2:70" x14ac:dyDescent="0.2">
      <c r="C176" s="20">
        <v>2017</v>
      </c>
      <c r="D176" s="2" t="str">
        <f>+'[1]GWB-244.263'!$F$4</f>
        <v>GWB-244.263</v>
      </c>
      <c r="E176" s="22" t="str">
        <f>+'[1]GWB-244.263'!$F$5</f>
        <v>Replacement of Automatic Transfer Switches</v>
      </c>
      <c r="F176" s="23">
        <f>+'[1]GWB-244.263'!$F$6</f>
        <v>42789</v>
      </c>
      <c r="G176" s="24" t="str">
        <f>+'[1]GWB-244.263'!$G$7</f>
        <v>MWBE</v>
      </c>
      <c r="H176" s="25">
        <f>+'[1]GWB-244.263'!$F$7</f>
        <v>240000</v>
      </c>
      <c r="I176" s="25">
        <f>+'[1]GWB-244.263'!$F$8</f>
        <v>97300</v>
      </c>
      <c r="J176" s="25"/>
      <c r="K176" s="26">
        <f>+'[1]GWB-244.263'!$G$9</f>
        <v>-0.59458333333333335</v>
      </c>
      <c r="L176" s="3" t="str">
        <f>+'[1]GWB-244.263'!$F$11</f>
        <v>FAIL</v>
      </c>
      <c r="M176" s="2">
        <f>+'[1]GWB-244.263'!$H$12</f>
        <v>6</v>
      </c>
      <c r="N176" s="27" t="s">
        <v>27</v>
      </c>
      <c r="O176" s="2">
        <v>1</v>
      </c>
      <c r="P176" s="27" t="s">
        <v>28</v>
      </c>
      <c r="Q176" s="27" t="s">
        <v>226</v>
      </c>
      <c r="R176" s="2"/>
      <c r="S176" s="22"/>
      <c r="T176" s="2" t="str">
        <f>+'[1]GWB-244.263'!$J$4</f>
        <v>Reddy Gunda</v>
      </c>
      <c r="U176" s="2"/>
      <c r="V176" s="25">
        <f>+'[1]GWB-244.263'!$F$12</f>
        <v>209936.66666666666</v>
      </c>
      <c r="W176" s="28">
        <f t="shared" si="28"/>
        <v>0.46347311093821947</v>
      </c>
      <c r="X176" s="2"/>
      <c r="Y176" s="29">
        <f t="shared" si="29"/>
        <v>0.40541666666666665</v>
      </c>
      <c r="Z176" s="3" t="str">
        <f t="shared" si="25"/>
        <v>FAIL</v>
      </c>
      <c r="AA176" s="3"/>
      <c r="AB176" s="2"/>
      <c r="AC176" s="30">
        <v>2017</v>
      </c>
      <c r="AD176" s="30" t="s">
        <v>330</v>
      </c>
      <c r="AE176" s="30" t="s">
        <v>331</v>
      </c>
      <c r="AF176">
        <v>42789</v>
      </c>
      <c r="AG176" t="s">
        <v>206</v>
      </c>
      <c r="AH176">
        <v>240000</v>
      </c>
      <c r="AI176">
        <v>97300</v>
      </c>
      <c r="AK176">
        <v>-0.59458333333333335</v>
      </c>
      <c r="AL176" t="s">
        <v>26</v>
      </c>
      <c r="AM176">
        <v>6</v>
      </c>
      <c r="AN176" t="s">
        <v>27</v>
      </c>
      <c r="AO176">
        <v>1</v>
      </c>
      <c r="AP176" t="s">
        <v>28</v>
      </c>
      <c r="AQ176" s="7" t="s">
        <v>226</v>
      </c>
      <c r="AR176" s="34"/>
      <c r="AT176" t="s">
        <v>559</v>
      </c>
      <c r="AV176">
        <v>209936.66666666666</v>
      </c>
      <c r="AW176">
        <v>0.46347311093821947</v>
      </c>
      <c r="AY176">
        <v>0.40541666666666665</v>
      </c>
      <c r="AZ176" t="s">
        <v>26</v>
      </c>
      <c r="BC176">
        <v>240000</v>
      </c>
      <c r="BD176">
        <v>97300</v>
      </c>
      <c r="BE176">
        <v>142700</v>
      </c>
      <c r="BQ176">
        <v>142000</v>
      </c>
      <c r="BR176">
        <v>5</v>
      </c>
    </row>
    <row r="177" spans="2:70" x14ac:dyDescent="0.2">
      <c r="C177" s="20">
        <v>2017</v>
      </c>
      <c r="D177" s="2" t="str">
        <f>+'[1]GWB-244.048'!$F$4</f>
        <v>GWB-244.048</v>
      </c>
      <c r="E177" s="22" t="str">
        <f>+'[1]GWB-244.048'!$F$5</f>
        <v>Replacement of Suspender Ropes and Rehab of Main Cables &amp; Strands</v>
      </c>
      <c r="F177" s="23">
        <f>+'[1]GWB-244.048'!$F$6</f>
        <v>42789</v>
      </c>
      <c r="G177" s="24" t="str">
        <f>+'[1]GWB-244.048'!$G$7</f>
        <v>PQL</v>
      </c>
      <c r="H177" s="25">
        <f>+'[1]GWB-244.048'!$F$7</f>
        <v>479900000</v>
      </c>
      <c r="I177" s="25">
        <f>+'[1]GWB-244.048'!$F$8</f>
        <v>451841280</v>
      </c>
      <c r="J177" s="25"/>
      <c r="K177" s="26">
        <f>+'[1]GWB-244.048'!$G$9</f>
        <v>-5.8467847468222547E-2</v>
      </c>
      <c r="L177" s="3" t="str">
        <f>+'[1]GWB-244.048'!$F$11</f>
        <v>GOOD</v>
      </c>
      <c r="M177" s="2">
        <f>+'[1]GWB-244.048'!$H$12</f>
        <v>5</v>
      </c>
      <c r="N177" s="27" t="s">
        <v>35</v>
      </c>
      <c r="O177" s="2">
        <v>1</v>
      </c>
      <c r="P177" s="27" t="s">
        <v>28</v>
      </c>
      <c r="Q177" s="27" t="s">
        <v>193</v>
      </c>
      <c r="R177" s="2"/>
      <c r="S177" s="22"/>
      <c r="T177" s="2" t="str">
        <f>+'[1]GWB-244.048'!$J$4</f>
        <v>Reddy Gunda</v>
      </c>
      <c r="U177" s="2"/>
      <c r="V177" s="25">
        <f>+'[1]GWB-244.048'!$F$12</f>
        <v>521895915.39999998</v>
      </c>
      <c r="W177" s="28">
        <f t="shared" si="28"/>
        <v>0.86576895251937824</v>
      </c>
      <c r="X177" s="2"/>
      <c r="Y177" s="29">
        <f t="shared" si="29"/>
        <v>0.94153215253177747</v>
      </c>
      <c r="Z177" s="3" t="str">
        <f t="shared" si="25"/>
        <v>FAIL</v>
      </c>
      <c r="AA177" s="3"/>
      <c r="AB177" s="2"/>
      <c r="AC177" s="30">
        <v>2017</v>
      </c>
      <c r="AD177" s="30" t="s">
        <v>332</v>
      </c>
      <c r="AE177" s="30" t="s">
        <v>333</v>
      </c>
      <c r="AF177">
        <v>42789</v>
      </c>
      <c r="AG177" t="s">
        <v>50</v>
      </c>
      <c r="AH177">
        <v>479900000</v>
      </c>
      <c r="AI177">
        <v>451841280</v>
      </c>
      <c r="AK177">
        <v>-5.8467847468222547E-2</v>
      </c>
      <c r="AL177" t="s">
        <v>18</v>
      </c>
      <c r="AM177">
        <v>5</v>
      </c>
      <c r="AN177" t="s">
        <v>35</v>
      </c>
      <c r="AO177">
        <v>1</v>
      </c>
      <c r="AP177" t="s">
        <v>28</v>
      </c>
      <c r="AQ177" s="7" t="s">
        <v>193</v>
      </c>
      <c r="AR177" s="34"/>
      <c r="AT177" t="s">
        <v>559</v>
      </c>
      <c r="AV177">
        <v>521895915.39999998</v>
      </c>
      <c r="AW177">
        <v>0.86576895251937824</v>
      </c>
      <c r="AY177">
        <v>0.94153215253177747</v>
      </c>
      <c r="AZ177" t="s">
        <v>18</v>
      </c>
      <c r="BC177">
        <v>479900000</v>
      </c>
      <c r="BD177">
        <v>451841280</v>
      </c>
      <c r="BE177">
        <v>28058720</v>
      </c>
      <c r="BQ177">
        <v>479645000</v>
      </c>
      <c r="BR177">
        <v>3</v>
      </c>
    </row>
    <row r="178" spans="2:70" x14ac:dyDescent="0.2">
      <c r="C178" s="20">
        <v>2017</v>
      </c>
      <c r="D178" s="2" t="str">
        <f>+'[1]LGA-124.250'!$F$4</f>
        <v>LGA-124.250</v>
      </c>
      <c r="E178" s="22" t="str">
        <f>+'[1]LGA-124.250'!$F$5</f>
        <v>Rehab Taxiways B, AA, BB, and Associated Taxiways</v>
      </c>
      <c r="F178" s="23">
        <f>+'[1]LGA-124.250'!$F$6</f>
        <v>42787</v>
      </c>
      <c r="G178" s="24" t="str">
        <f>+'[1]LGA-124.250'!$G$7</f>
        <v>PQL</v>
      </c>
      <c r="H178" s="25">
        <f>+'[1]LGA-124.250'!$F$7</f>
        <v>10393000</v>
      </c>
      <c r="I178" s="25">
        <f>+'[1]LGA-124.250'!$F$8</f>
        <v>7903950</v>
      </c>
      <c r="J178" s="25"/>
      <c r="K178" s="26">
        <f>+'[1]LGA-124.250'!$G$9</f>
        <v>-0.2394929279322621</v>
      </c>
      <c r="L178" s="3" t="str">
        <f>+'[1]LGA-124.250'!$F$11</f>
        <v>FAIL</v>
      </c>
      <c r="M178" s="2">
        <f>+'[1]LGA-124.250'!$H$12</f>
        <v>3</v>
      </c>
      <c r="N178" s="27" t="s">
        <v>19</v>
      </c>
      <c r="O178" s="2">
        <v>1</v>
      </c>
      <c r="P178" s="27" t="s">
        <v>20</v>
      </c>
      <c r="Q178" s="27" t="s">
        <v>196</v>
      </c>
      <c r="R178" s="2"/>
      <c r="S178" s="22" t="s">
        <v>535</v>
      </c>
      <c r="T178" s="2" t="str">
        <f>+'[1]LGA-124.250'!$J$4</f>
        <v>Joe Lucin</v>
      </c>
      <c r="U178" s="2"/>
      <c r="V178" s="25">
        <f>+'[1]LGA-124.250'!$F$12</f>
        <v>8914650</v>
      </c>
      <c r="W178" s="28">
        <f t="shared" si="28"/>
        <v>0.88662482542780707</v>
      </c>
      <c r="X178" s="2"/>
      <c r="Y178" s="29">
        <f t="shared" si="29"/>
        <v>0.76050707206773793</v>
      </c>
      <c r="Z178" s="3" t="str">
        <f t="shared" si="25"/>
        <v>FAIL</v>
      </c>
      <c r="AA178" s="3"/>
      <c r="AB178" s="2"/>
      <c r="AC178" s="30">
        <v>2017</v>
      </c>
      <c r="AD178" s="30" t="s">
        <v>334</v>
      </c>
      <c r="AE178" s="30" t="s">
        <v>335</v>
      </c>
      <c r="AF178">
        <v>42787</v>
      </c>
      <c r="AG178" t="s">
        <v>50</v>
      </c>
      <c r="AH178">
        <v>10393000</v>
      </c>
      <c r="AI178">
        <v>7903950</v>
      </c>
      <c r="AK178">
        <v>-0.2394929279322621</v>
      </c>
      <c r="AL178" t="s">
        <v>26</v>
      </c>
      <c r="AM178">
        <v>3</v>
      </c>
      <c r="AN178" t="s">
        <v>19</v>
      </c>
      <c r="AO178">
        <v>1</v>
      </c>
      <c r="AP178" t="s">
        <v>20</v>
      </c>
      <c r="AQ178" s="7" t="s">
        <v>196</v>
      </c>
      <c r="AR178" s="34"/>
      <c r="AS178" t="s">
        <v>535</v>
      </c>
      <c r="AT178" t="s">
        <v>567</v>
      </c>
      <c r="AV178">
        <v>8914650</v>
      </c>
      <c r="AW178">
        <v>0.88662482542780707</v>
      </c>
      <c r="AY178">
        <v>0.76050707206773793</v>
      </c>
      <c r="AZ178" t="s">
        <v>26</v>
      </c>
      <c r="BC178">
        <v>10393000</v>
      </c>
      <c r="BD178">
        <v>7903950</v>
      </c>
      <c r="BE178">
        <v>2489050</v>
      </c>
      <c r="BQ178">
        <v>9176000</v>
      </c>
      <c r="BR178">
        <v>4</v>
      </c>
    </row>
    <row r="179" spans="2:70" x14ac:dyDescent="0.2">
      <c r="C179" s="20">
        <v>2017</v>
      </c>
      <c r="D179" s="2" t="str">
        <f>+'[1]TEB-144.045'!$F$4</f>
        <v>TEB-144.045</v>
      </c>
      <c r="E179" s="22" t="str">
        <f>+'[1]TEB-144.045'!$F$5</f>
        <v>Storm Drainage System Rehab Phase 1</v>
      </c>
      <c r="F179" s="23">
        <f>+'[1]TEB-144.045'!$F$6</f>
        <v>42780</v>
      </c>
      <c r="G179" s="24" t="str">
        <f>+'[1]TEB-144.045'!$G$7</f>
        <v>Public</v>
      </c>
      <c r="H179" s="25">
        <f>+'[1]TEB-144.045'!$F$7</f>
        <v>2580000</v>
      </c>
      <c r="I179" s="25">
        <f>+'[1]TEB-144.045'!$F$8</f>
        <v>1386000</v>
      </c>
      <c r="J179" s="25">
        <v>1707400</v>
      </c>
      <c r="K179" s="26">
        <f>+'[1]TEB-144.045'!$G$9</f>
        <v>-0.46279069767441861</v>
      </c>
      <c r="L179" s="3" t="str">
        <f>+'[1]TEB-144.045'!$F$11</f>
        <v>GOOD</v>
      </c>
      <c r="M179" s="2">
        <f>+'[1]TEB-144.045'!$H$12</f>
        <v>16</v>
      </c>
      <c r="N179" s="27" t="s">
        <v>27</v>
      </c>
      <c r="O179" s="2">
        <v>1</v>
      </c>
      <c r="P179" s="27" t="s">
        <v>20</v>
      </c>
      <c r="Q179" s="27" t="s">
        <v>196</v>
      </c>
      <c r="R179" s="2"/>
      <c r="S179" s="22" t="s">
        <v>547</v>
      </c>
      <c r="T179" s="2" t="str">
        <f>+'[1]EWR-924.375'!$J$4</f>
        <v>Henry Yu</v>
      </c>
      <c r="U179" s="2"/>
      <c r="V179" s="25">
        <f>+'[1]TEB-144.045'!$F$12</f>
        <v>2364957.25</v>
      </c>
      <c r="W179" s="28">
        <f t="shared" si="28"/>
        <v>0.58605710526057075</v>
      </c>
      <c r="X179" s="2"/>
      <c r="Y179" s="29">
        <f t="shared" si="29"/>
        <v>0.53720930232558139</v>
      </c>
      <c r="Z179" s="3" t="str">
        <f t="shared" si="25"/>
        <v>FAIL</v>
      </c>
      <c r="AA179" s="3"/>
      <c r="AB179" s="2"/>
      <c r="AC179" s="30">
        <v>2017</v>
      </c>
      <c r="AD179" s="30" t="s">
        <v>336</v>
      </c>
      <c r="AE179" s="30" t="s">
        <v>337</v>
      </c>
      <c r="AF179">
        <v>42780</v>
      </c>
      <c r="AG179" t="s">
        <v>17</v>
      </c>
      <c r="AH179">
        <v>2580000</v>
      </c>
      <c r="AI179">
        <v>1386000</v>
      </c>
      <c r="AJ179">
        <v>1707400</v>
      </c>
      <c r="AK179">
        <v>-0.46279069767441861</v>
      </c>
      <c r="AL179" t="s">
        <v>18</v>
      </c>
      <c r="AM179">
        <v>16</v>
      </c>
      <c r="AN179" t="s">
        <v>27</v>
      </c>
      <c r="AO179">
        <v>1</v>
      </c>
      <c r="AP179" t="s">
        <v>20</v>
      </c>
      <c r="AQ179" s="7" t="s">
        <v>196</v>
      </c>
      <c r="AR179" s="34"/>
      <c r="AS179" t="s">
        <v>547</v>
      </c>
      <c r="AT179" t="s">
        <v>562</v>
      </c>
      <c r="AV179">
        <v>2364957.25</v>
      </c>
      <c r="AW179">
        <v>0.58605710526057075</v>
      </c>
      <c r="AY179">
        <v>0.53720930232558139</v>
      </c>
      <c r="AZ179" t="s">
        <v>26</v>
      </c>
      <c r="BC179">
        <v>2580000</v>
      </c>
      <c r="BD179">
        <v>1386000</v>
      </c>
      <c r="BE179">
        <v>1194000</v>
      </c>
      <c r="BQ179">
        <v>1707400</v>
      </c>
      <c r="BR179">
        <v>10</v>
      </c>
    </row>
    <row r="180" spans="2:70" x14ac:dyDescent="0.2">
      <c r="C180" s="20">
        <v>2017</v>
      </c>
      <c r="D180" s="2" t="str">
        <f>+'[1]EWR-924.375'!$F$4</f>
        <v>EWR-924.375</v>
      </c>
      <c r="E180" s="22" t="str">
        <f>+'[1]EWR-924.375'!$F$5</f>
        <v>Peripheral Ditch Containment Boom Anchor Walls</v>
      </c>
      <c r="F180" s="23">
        <f>+'[1]EWR-924.375'!$F$6</f>
        <v>42774</v>
      </c>
      <c r="G180" s="24" t="str">
        <f>+'[1]EWR-924.375'!$G$7</f>
        <v>Public</v>
      </c>
      <c r="H180" s="25">
        <f>+'[1]EWR-924.375'!$F$7</f>
        <v>970000</v>
      </c>
      <c r="I180" s="25">
        <f>+'[1]EWR-924.375'!$F$8</f>
        <v>756482</v>
      </c>
      <c r="J180" s="25"/>
      <c r="K180" s="26">
        <f>+'[1]EWR-924.375'!$G$9</f>
        <v>-0.22012164948453608</v>
      </c>
      <c r="L180" s="3" t="str">
        <f>+'[1]EWR-924.375'!$F$11</f>
        <v>GOOD</v>
      </c>
      <c r="M180" s="2">
        <f>+'[1]EWR-924.375'!$H$12</f>
        <v>9</v>
      </c>
      <c r="N180" s="27" t="s">
        <v>27</v>
      </c>
      <c r="O180" s="2">
        <v>1</v>
      </c>
      <c r="P180" s="27" t="s">
        <v>20</v>
      </c>
      <c r="Q180" s="27" t="s">
        <v>193</v>
      </c>
      <c r="R180" s="2"/>
      <c r="S180" s="22"/>
      <c r="T180" s="2" t="str">
        <f>+'[1]EWR-924.375'!$J$4</f>
        <v>Henry Yu</v>
      </c>
      <c r="U180" s="2"/>
      <c r="V180" s="25">
        <f>+'[1]EWR-924.375'!$F$12</f>
        <v>967156.77777777775</v>
      </c>
      <c r="W180" s="28">
        <f t="shared" si="28"/>
        <v>0.78217101651105403</v>
      </c>
      <c r="X180" s="2"/>
      <c r="Y180" s="29">
        <f t="shared" si="29"/>
        <v>0.77987835051546395</v>
      </c>
      <c r="Z180" s="3" t="str">
        <f t="shared" si="25"/>
        <v>FAIL</v>
      </c>
      <c r="AA180" s="3"/>
      <c r="AB180" s="2"/>
      <c r="AC180" s="30">
        <v>2017</v>
      </c>
      <c r="AD180" s="30" t="s">
        <v>338</v>
      </c>
      <c r="AE180" s="30" t="s">
        <v>339</v>
      </c>
      <c r="AF180">
        <v>42774</v>
      </c>
      <c r="AG180" t="s">
        <v>17</v>
      </c>
      <c r="AH180">
        <v>970000</v>
      </c>
      <c r="AI180">
        <v>756482</v>
      </c>
      <c r="AK180">
        <v>-0.22012164948453608</v>
      </c>
      <c r="AL180" t="s">
        <v>18</v>
      </c>
      <c r="AM180">
        <v>9</v>
      </c>
      <c r="AN180" t="s">
        <v>27</v>
      </c>
      <c r="AO180">
        <v>1</v>
      </c>
      <c r="AP180" t="s">
        <v>20</v>
      </c>
      <c r="AQ180" s="7" t="s">
        <v>193</v>
      </c>
      <c r="AR180" s="34"/>
      <c r="AT180" t="s">
        <v>562</v>
      </c>
      <c r="AV180">
        <v>967156.77777777775</v>
      </c>
      <c r="AW180">
        <v>0.78217101651105403</v>
      </c>
      <c r="AY180">
        <v>0.77987835051546395</v>
      </c>
      <c r="AZ180" t="s">
        <v>26</v>
      </c>
      <c r="BC180">
        <v>970000</v>
      </c>
      <c r="BD180">
        <v>756482</v>
      </c>
      <c r="BE180">
        <v>213518</v>
      </c>
      <c r="BQ180">
        <v>792963</v>
      </c>
      <c r="BR180">
        <v>8</v>
      </c>
    </row>
    <row r="181" spans="2:70" x14ac:dyDescent="0.2">
      <c r="C181" s="20">
        <v>2017</v>
      </c>
      <c r="D181" s="2" t="str">
        <f>+'[1]GWB-924.170'!$F$4</f>
        <v>GWB-924.170</v>
      </c>
      <c r="E181" s="22" t="str">
        <f>+'[1]GWB-924.170'!$F$5</f>
        <v>Maintenance Pavement Repairs via Work Order</v>
      </c>
      <c r="F181" s="23">
        <f>+'[1]GWB-924.170'!$F$6</f>
        <v>42773</v>
      </c>
      <c r="G181" s="24" t="str">
        <f>+'[1]GWB-924.170'!$G$7</f>
        <v>PQL</v>
      </c>
      <c r="H181" s="25">
        <f>+'[1]GWB-924.170'!$F$7</f>
        <v>1965000</v>
      </c>
      <c r="I181" s="25">
        <f>+'[1]GWB-924.170'!$F$8</f>
        <v>1450000</v>
      </c>
      <c r="J181" s="25"/>
      <c r="K181" s="26">
        <f>+'[1]GWB-924.170'!$G$9</f>
        <v>-0.26208651399491095</v>
      </c>
      <c r="L181" s="3" t="str">
        <f>+'[1]GWB-924.170'!$F$11</f>
        <v>GOOD</v>
      </c>
      <c r="M181" s="2">
        <f>+'[1]GWB-924.170'!$H$12</f>
        <v>6</v>
      </c>
      <c r="N181" s="27" t="s">
        <v>35</v>
      </c>
      <c r="O181" s="2">
        <v>1</v>
      </c>
      <c r="P181" s="27" t="s">
        <v>28</v>
      </c>
      <c r="Q181" s="27" t="s">
        <v>196</v>
      </c>
      <c r="R181" s="2"/>
      <c r="S181" s="22" t="s">
        <v>548</v>
      </c>
      <c r="T181" s="2" t="str">
        <f>+'[1]GWB-924.170'!$J$4</f>
        <v>Reddy Gunda</v>
      </c>
      <c r="U181" s="2"/>
      <c r="V181" s="25">
        <f>+'[1]GWB-924.170'!$F$12</f>
        <v>2564821.6666666665</v>
      </c>
      <c r="W181" s="28">
        <f t="shared" si="28"/>
        <v>0.56534144999035019</v>
      </c>
      <c r="X181" s="2"/>
      <c r="Y181" s="29">
        <f t="shared" si="29"/>
        <v>0.7379134860050891</v>
      </c>
      <c r="Z181" s="3" t="str">
        <f t="shared" si="25"/>
        <v>FAIL</v>
      </c>
      <c r="AA181" s="3"/>
      <c r="AB181" s="2"/>
      <c r="AC181" s="30">
        <v>2017</v>
      </c>
      <c r="AD181" s="30" t="s">
        <v>340</v>
      </c>
      <c r="AE181" s="30" t="s">
        <v>49</v>
      </c>
      <c r="AF181">
        <v>42773</v>
      </c>
      <c r="AG181" t="s">
        <v>50</v>
      </c>
      <c r="AH181">
        <v>1965000</v>
      </c>
      <c r="AI181">
        <v>1450000</v>
      </c>
      <c r="AK181">
        <v>-0.26208651399491095</v>
      </c>
      <c r="AL181" t="s">
        <v>18</v>
      </c>
      <c r="AM181">
        <v>6</v>
      </c>
      <c r="AN181" t="s">
        <v>35</v>
      </c>
      <c r="AO181">
        <v>1</v>
      </c>
      <c r="AP181" t="s">
        <v>28</v>
      </c>
      <c r="AQ181" s="7" t="s">
        <v>196</v>
      </c>
      <c r="AR181" s="34"/>
      <c r="AS181" t="s">
        <v>548</v>
      </c>
      <c r="AT181" t="s">
        <v>559</v>
      </c>
      <c r="AV181">
        <v>2564821.6666666665</v>
      </c>
      <c r="AW181">
        <v>0.56534144999035019</v>
      </c>
      <c r="AY181">
        <v>0.7379134860050891</v>
      </c>
      <c r="AZ181" t="s">
        <v>26</v>
      </c>
      <c r="BC181">
        <v>1965000</v>
      </c>
      <c r="BD181">
        <v>1450000</v>
      </c>
      <c r="BE181">
        <v>515000</v>
      </c>
      <c r="BQ181">
        <v>2280000</v>
      </c>
      <c r="BR181">
        <v>2</v>
      </c>
    </row>
    <row r="182" spans="2:70" x14ac:dyDescent="0.2">
      <c r="C182" s="20">
        <v>2017</v>
      </c>
      <c r="D182" s="2" t="str">
        <f>+'[1]JFK-124.009'!$F$4</f>
        <v>JFK-124.009</v>
      </c>
      <c r="E182" s="22" t="str">
        <f>+'[1]JFK-124.009'!$F$5</f>
        <v>Bldg 14 Roof Replacement, East Wing</v>
      </c>
      <c r="F182" s="23">
        <f>+'[1]JFK-124.009'!$F$6</f>
        <v>42768</v>
      </c>
      <c r="G182" s="24" t="str">
        <f>+'[1]JFK-124.009'!$G$7</f>
        <v>Public</v>
      </c>
      <c r="H182" s="25">
        <f>+'[1]JFK-124.009'!$F$7</f>
        <v>4800000</v>
      </c>
      <c r="I182" s="25">
        <f>+'[1]JFK-124.009'!$F$8</f>
        <v>3901193</v>
      </c>
      <c r="J182" s="25">
        <v>3901193</v>
      </c>
      <c r="K182" s="26">
        <f>+'[1]JFK-124.009'!$G$9</f>
        <v>-0.18725145833333334</v>
      </c>
      <c r="L182" s="3" t="str">
        <f>+'[1]JFK-124.009'!$F$11</f>
        <v>GOOD</v>
      </c>
      <c r="M182" s="2">
        <f>+'[1]JFK-124.009'!$H$12</f>
        <v>14</v>
      </c>
      <c r="N182" s="27" t="s">
        <v>19</v>
      </c>
      <c r="O182" s="2">
        <v>1</v>
      </c>
      <c r="P182" s="27" t="s">
        <v>20</v>
      </c>
      <c r="Q182" s="27" t="s">
        <v>203</v>
      </c>
      <c r="R182" s="2"/>
      <c r="S182" s="22"/>
      <c r="T182" s="2" t="str">
        <f>+'[1]JFK-124.009'!$J$4</f>
        <v>Henry Yu</v>
      </c>
      <c r="U182" s="2"/>
      <c r="V182" s="25">
        <f>+'[1]JFK-124.009'!$F$12</f>
        <v>5044696</v>
      </c>
      <c r="W182" s="28">
        <f t="shared" si="28"/>
        <v>0.77332568701860327</v>
      </c>
      <c r="X182" s="2"/>
      <c r="Y182" s="29">
        <f t="shared" si="29"/>
        <v>0.81274854166666666</v>
      </c>
      <c r="Z182" s="3" t="str">
        <f t="shared" si="25"/>
        <v>FAIL</v>
      </c>
      <c r="AA182" s="3"/>
      <c r="AB182" s="2"/>
      <c r="AC182" s="30">
        <v>2017</v>
      </c>
      <c r="AD182" s="30" t="s">
        <v>341</v>
      </c>
      <c r="AE182" s="30" t="s">
        <v>342</v>
      </c>
      <c r="AF182">
        <v>42768</v>
      </c>
      <c r="AG182" t="s">
        <v>17</v>
      </c>
      <c r="AH182">
        <v>4800000</v>
      </c>
      <c r="AI182">
        <v>3901193</v>
      </c>
      <c r="AJ182">
        <v>3901193</v>
      </c>
      <c r="AK182">
        <v>-0.18725145833333334</v>
      </c>
      <c r="AL182" t="s">
        <v>18</v>
      </c>
      <c r="AM182">
        <v>14</v>
      </c>
      <c r="AN182" t="s">
        <v>19</v>
      </c>
      <c r="AO182">
        <v>1</v>
      </c>
      <c r="AP182" t="s">
        <v>20</v>
      </c>
      <c r="AQ182" s="7" t="s">
        <v>203</v>
      </c>
      <c r="AR182" s="34"/>
      <c r="AT182" t="s">
        <v>562</v>
      </c>
      <c r="AV182">
        <v>5044696</v>
      </c>
      <c r="AW182">
        <v>0.77332568701860327</v>
      </c>
      <c r="AY182">
        <v>0.81274854166666666</v>
      </c>
      <c r="AZ182" t="s">
        <v>26</v>
      </c>
      <c r="BC182">
        <v>4800000</v>
      </c>
      <c r="BD182">
        <v>3901193</v>
      </c>
      <c r="BE182">
        <v>898807</v>
      </c>
      <c r="BQ182">
        <v>3980000</v>
      </c>
      <c r="BR182">
        <v>8</v>
      </c>
    </row>
    <row r="183" spans="2:70" x14ac:dyDescent="0.2">
      <c r="C183" s="20">
        <v>2017</v>
      </c>
      <c r="D183" s="2" t="str">
        <f>+'[1]MFP-924.645 Void'!$F$4</f>
        <v>MFP-924.645</v>
      </c>
      <c r="E183" s="22" t="str">
        <f>+'[1]MFP-924.645 Void'!$F$5</f>
        <v>NJ Paving and Utility Rehab by Work Order</v>
      </c>
      <c r="F183" s="23">
        <f>+'[1]MFP-924.645 Void'!$F$6</f>
        <v>42766</v>
      </c>
      <c r="G183" s="24"/>
      <c r="H183" s="25"/>
      <c r="I183" s="25"/>
      <c r="J183" s="25"/>
      <c r="K183" s="26"/>
      <c r="L183" s="3"/>
      <c r="M183" s="2"/>
      <c r="N183" s="27"/>
      <c r="O183" s="2"/>
      <c r="P183" s="27"/>
      <c r="Q183" s="27" t="s">
        <v>196</v>
      </c>
      <c r="R183" s="2"/>
      <c r="S183" s="22" t="s">
        <v>549</v>
      </c>
      <c r="T183" s="2" t="str">
        <f>+'[1]MFP-924.645 Void'!$J$4</f>
        <v>Ed Minall</v>
      </c>
      <c r="U183" s="2"/>
      <c r="V183" s="25"/>
      <c r="W183" s="28"/>
      <c r="X183" s="2"/>
      <c r="Y183" s="29"/>
      <c r="Z183" s="3"/>
      <c r="AA183" s="3"/>
      <c r="AB183" s="2"/>
      <c r="AC183" s="30">
        <v>2017</v>
      </c>
      <c r="AD183" s="30" t="s">
        <v>600</v>
      </c>
      <c r="AE183" s="30" t="s">
        <v>315</v>
      </c>
      <c r="AF183">
        <v>42766</v>
      </c>
      <c r="AQ183" s="7" t="s">
        <v>196</v>
      </c>
      <c r="AR183" s="34"/>
      <c r="AS183" t="s">
        <v>549</v>
      </c>
      <c r="AT183" t="s">
        <v>575</v>
      </c>
      <c r="BC183">
        <v>0</v>
      </c>
      <c r="BD183">
        <v>0</v>
      </c>
      <c r="BE183">
        <v>0</v>
      </c>
      <c r="BQ183" t="s">
        <v>539</v>
      </c>
      <c r="BR183" t="s">
        <v>539</v>
      </c>
    </row>
    <row r="184" spans="2:70" x14ac:dyDescent="0.2">
      <c r="C184" s="20">
        <v>2017</v>
      </c>
      <c r="D184" s="2" t="str">
        <f>+'[1]JFK-154.022'!$F$4</f>
        <v>JFK-154.022</v>
      </c>
      <c r="E184" s="22" t="str">
        <f>+'[1]JFK-154.022'!$F$5</f>
        <v>Vehicle Gates Security Upgrade</v>
      </c>
      <c r="F184" s="23">
        <f>+'[1]JFK-154.022'!$F$6</f>
        <v>42765</v>
      </c>
      <c r="G184" s="24" t="str">
        <f>+'[1]JFK-154.022'!$G$7</f>
        <v>VVP</v>
      </c>
      <c r="H184" s="25">
        <f>+'[1]JFK-154.022'!$F$7</f>
        <v>6500000</v>
      </c>
      <c r="I184" s="25">
        <f>+'[1]JFK-154.022'!$F$8</f>
        <v>5987000</v>
      </c>
      <c r="J184" s="25"/>
      <c r="K184" s="26">
        <f>+'[1]JFK-154.022'!$G$9</f>
        <v>-7.8923076923076929E-2</v>
      </c>
      <c r="L184" s="3" t="str">
        <f>+'[1]JFK-154.022'!$F$11</f>
        <v>GOOD</v>
      </c>
      <c r="M184" s="2">
        <f>+'[1]JFK-154.022'!$H$12</f>
        <v>5</v>
      </c>
      <c r="N184" s="27" t="s">
        <v>19</v>
      </c>
      <c r="O184" s="2">
        <v>1</v>
      </c>
      <c r="P184" s="27" t="s">
        <v>20</v>
      </c>
      <c r="Q184" s="27" t="s">
        <v>196</v>
      </c>
      <c r="R184" s="2"/>
      <c r="S184" s="22"/>
      <c r="T184" s="2" t="str">
        <f>+'[1]JFK-154.022'!$J$4</f>
        <v>Nathan Demaisip</v>
      </c>
      <c r="U184" s="2"/>
      <c r="V184" s="25">
        <f>+'[1]JFK-154.022'!$F$12</f>
        <v>7176261</v>
      </c>
      <c r="W184" s="28">
        <f t="shared" si="28"/>
        <v>0.83427846339479572</v>
      </c>
      <c r="X184" s="2"/>
      <c r="Y184" s="29">
        <f t="shared" si="29"/>
        <v>0.92107692307692313</v>
      </c>
      <c r="Z184" s="3" t="str">
        <f t="shared" si="25"/>
        <v>FAIL</v>
      </c>
      <c r="AA184" s="3"/>
      <c r="AB184" s="2"/>
      <c r="AC184" s="30">
        <v>2017</v>
      </c>
      <c r="AD184" s="30" t="s">
        <v>343</v>
      </c>
      <c r="AE184" s="30" t="s">
        <v>344</v>
      </c>
      <c r="AF184">
        <v>42765</v>
      </c>
      <c r="AG184" t="s">
        <v>179</v>
      </c>
      <c r="AH184">
        <v>6500000</v>
      </c>
      <c r="AI184">
        <v>5987000</v>
      </c>
      <c r="AK184">
        <v>-7.8923076923076929E-2</v>
      </c>
      <c r="AL184" t="s">
        <v>18</v>
      </c>
      <c r="AM184">
        <v>5</v>
      </c>
      <c r="AN184" t="s">
        <v>19</v>
      </c>
      <c r="AO184">
        <v>1</v>
      </c>
      <c r="AP184" t="s">
        <v>20</v>
      </c>
      <c r="AQ184" s="7" t="s">
        <v>196</v>
      </c>
      <c r="AR184" s="34"/>
      <c r="AT184" t="s">
        <v>563</v>
      </c>
      <c r="AV184">
        <v>7176261</v>
      </c>
      <c r="AW184">
        <v>0.83427846339479572</v>
      </c>
      <c r="AY184">
        <v>0.92107692307692313</v>
      </c>
      <c r="AZ184" t="s">
        <v>18</v>
      </c>
      <c r="BC184">
        <v>6500000</v>
      </c>
      <c r="BD184">
        <v>5987000</v>
      </c>
      <c r="BE184">
        <v>513000</v>
      </c>
      <c r="BQ184">
        <v>6682950</v>
      </c>
      <c r="BR184">
        <v>2</v>
      </c>
    </row>
    <row r="185" spans="2:70" x14ac:dyDescent="0.2">
      <c r="C185" s="20">
        <v>2017</v>
      </c>
      <c r="D185" s="2" t="str">
        <f>+'[1]LGA-103.015'!$F$4</f>
        <v>LGA-103.015</v>
      </c>
      <c r="E185" s="22" t="str">
        <f>+'[1]LGA-103.015'!$F$5</f>
        <v>Pump House 6 Substation</v>
      </c>
      <c r="F185" s="23">
        <f>+'[1]LGA-103.015'!$F$6</f>
        <v>42761</v>
      </c>
      <c r="G185" s="24" t="str">
        <f>+'[1]LGA-103.015'!$G$7</f>
        <v>Public</v>
      </c>
      <c r="H185" s="25">
        <f>+'[1]LGA-103.015'!$F$7</f>
        <v>5100000</v>
      </c>
      <c r="I185" s="25">
        <f>+'[1]LGA-103.015'!$F$8</f>
        <v>4640176</v>
      </c>
      <c r="J185" s="25"/>
      <c r="K185" s="26">
        <f>+'[1]LGA-103.015'!$G$9</f>
        <v>-9.0161568627450978E-2</v>
      </c>
      <c r="L185" s="3" t="str">
        <f>+'[1]LGA-103.015'!$F$11</f>
        <v>GOOD</v>
      </c>
      <c r="M185" s="2">
        <f>+'[1]LGA-103.015'!$H$12</f>
        <v>7</v>
      </c>
      <c r="N185" s="27" t="s">
        <v>19</v>
      </c>
      <c r="O185" s="2">
        <v>1</v>
      </c>
      <c r="P185" s="27" t="s">
        <v>20</v>
      </c>
      <c r="Q185" s="27" t="s">
        <v>226</v>
      </c>
      <c r="R185" s="2"/>
      <c r="S185" s="22"/>
      <c r="T185" s="2" t="str">
        <f>+'[1]LGA-103.015'!$J$4</f>
        <v>Joe Lucin</v>
      </c>
      <c r="U185" s="2"/>
      <c r="V185" s="25">
        <f>+'[1]LGA-103.015'!$F$12</f>
        <v>5666320.8571428573</v>
      </c>
      <c r="W185" s="28">
        <f t="shared" si="28"/>
        <v>0.81890456205823248</v>
      </c>
      <c r="X185" s="2"/>
      <c r="Y185" s="29">
        <f t="shared" si="29"/>
        <v>0.90983843137254905</v>
      </c>
      <c r="Z185" s="3" t="str">
        <f t="shared" ref="Z185:Z248" si="30">(IF(Y185&lt;$Y$3,"FAIL",IF(Y185&gt;$Y$4,"FAIL","GOOD")))</f>
        <v>FAIL</v>
      </c>
      <c r="AA185" s="3"/>
      <c r="AB185" s="2"/>
      <c r="AC185" s="30">
        <v>2017</v>
      </c>
      <c r="AD185" s="30" t="s">
        <v>345</v>
      </c>
      <c r="AE185" s="30" t="s">
        <v>346</v>
      </c>
      <c r="AF185">
        <v>42761</v>
      </c>
      <c r="AG185" t="s">
        <v>17</v>
      </c>
      <c r="AH185">
        <v>5100000</v>
      </c>
      <c r="AI185">
        <v>4640176</v>
      </c>
      <c r="AK185">
        <v>-9.0161568627450978E-2</v>
      </c>
      <c r="AL185" t="s">
        <v>18</v>
      </c>
      <c r="AM185">
        <v>7</v>
      </c>
      <c r="AN185" t="s">
        <v>19</v>
      </c>
      <c r="AO185">
        <v>1</v>
      </c>
      <c r="AP185" t="s">
        <v>20</v>
      </c>
      <c r="AQ185" s="7" t="s">
        <v>226</v>
      </c>
      <c r="AR185" s="34"/>
      <c r="AT185" t="s">
        <v>567</v>
      </c>
      <c r="AV185">
        <v>5666320.8571428573</v>
      </c>
      <c r="AW185">
        <v>0.81890456205823248</v>
      </c>
      <c r="AY185">
        <v>0.90983843137254905</v>
      </c>
      <c r="AZ185" t="s">
        <v>18</v>
      </c>
      <c r="BC185">
        <v>5100000</v>
      </c>
      <c r="BD185">
        <v>4640176</v>
      </c>
      <c r="BE185">
        <v>459824</v>
      </c>
      <c r="BQ185">
        <v>4702400</v>
      </c>
      <c r="BR185">
        <v>4</v>
      </c>
    </row>
    <row r="186" spans="2:70" x14ac:dyDescent="0.2">
      <c r="C186" s="20">
        <v>2017</v>
      </c>
      <c r="D186" s="2" t="str">
        <f>+'[1]EWR-154.392'!$F$4</f>
        <v>EWR-154.392</v>
      </c>
      <c r="E186" s="22" t="str">
        <f>+'[1]EWR-154.392'!$F$5</f>
        <v xml:space="preserve">Terminal A Redev - Bridges N57, N58, N59 and Utilities </v>
      </c>
      <c r="F186" s="23">
        <f>+'[1]EWR-154.392'!$F$6</f>
        <v>42759</v>
      </c>
      <c r="G186" s="24" t="str">
        <f>+'[1]EWR-154.392'!$G$7</f>
        <v>PQL</v>
      </c>
      <c r="H186" s="25">
        <f>+'[1]EWR-154.392'!$F$7</f>
        <v>69800000</v>
      </c>
      <c r="I186" s="25">
        <f>+'[1]EWR-154.392'!$F$8</f>
        <v>67107000</v>
      </c>
      <c r="J186" s="25"/>
      <c r="K186" s="26">
        <f>+'[1]EWR-154.392'!$G$9</f>
        <v>-3.8581661891117482E-2</v>
      </c>
      <c r="L186" s="3" t="str">
        <f>+'[1]EWR-154.392'!$F$11</f>
        <v>GOOD</v>
      </c>
      <c r="M186" s="2">
        <f>+'[1]EWR-154.392'!$H$12</f>
        <v>9</v>
      </c>
      <c r="N186" s="27" t="s">
        <v>27</v>
      </c>
      <c r="O186" s="2">
        <v>1</v>
      </c>
      <c r="P186" s="27" t="s">
        <v>20</v>
      </c>
      <c r="Q186" s="27" t="s">
        <v>196</v>
      </c>
      <c r="R186" s="2"/>
      <c r="S186" s="22"/>
      <c r="T186" s="2" t="str">
        <f>+'[1]EWR-154.392'!$J$4</f>
        <v>Henry Yu</v>
      </c>
      <c r="U186" s="2"/>
      <c r="V186" s="25">
        <f>+'[1]EWR-154.392'!$F$12</f>
        <v>74580198.444444448</v>
      </c>
      <c r="W186" s="28">
        <f t="shared" si="28"/>
        <v>0.89979647949031261</v>
      </c>
      <c r="X186" s="2"/>
      <c r="Y186" s="29">
        <f t="shared" si="29"/>
        <v>0.96141833810888255</v>
      </c>
      <c r="Z186" s="3" t="str">
        <f t="shared" si="30"/>
        <v>FAIL</v>
      </c>
      <c r="AA186" s="3"/>
      <c r="AB186" s="2"/>
      <c r="AC186" s="30">
        <v>2017</v>
      </c>
      <c r="AD186" s="30" t="s">
        <v>347</v>
      </c>
      <c r="AE186" s="30" t="s">
        <v>348</v>
      </c>
      <c r="AF186">
        <v>42759</v>
      </c>
      <c r="AG186" t="s">
        <v>50</v>
      </c>
      <c r="AH186">
        <v>69800000</v>
      </c>
      <c r="AI186">
        <v>67107000</v>
      </c>
      <c r="AK186">
        <v>-3.8581661891117482E-2</v>
      </c>
      <c r="AL186" t="s">
        <v>18</v>
      </c>
      <c r="AM186">
        <v>9</v>
      </c>
      <c r="AN186" t="s">
        <v>27</v>
      </c>
      <c r="AO186">
        <v>1</v>
      </c>
      <c r="AP186" t="s">
        <v>20</v>
      </c>
      <c r="AQ186" s="7" t="s">
        <v>196</v>
      </c>
      <c r="AR186" s="34"/>
      <c r="AT186" t="s">
        <v>562</v>
      </c>
      <c r="AV186">
        <v>74580198.444444448</v>
      </c>
      <c r="AW186">
        <v>0.89979647949031261</v>
      </c>
      <c r="AY186">
        <v>0.96141833810888255</v>
      </c>
      <c r="AZ186" t="s">
        <v>18</v>
      </c>
      <c r="BC186">
        <v>69800000</v>
      </c>
      <c r="BD186">
        <v>67107000</v>
      </c>
      <c r="BE186">
        <v>2693000</v>
      </c>
      <c r="BQ186">
        <v>67536474</v>
      </c>
      <c r="BR186">
        <v>3</v>
      </c>
    </row>
    <row r="187" spans="2:70" x14ac:dyDescent="0.2">
      <c r="C187" s="20">
        <v>2017</v>
      </c>
      <c r="D187" s="2" t="str">
        <f>+'[1]HT-924.089'!$F$4</f>
        <v>HT-924.089</v>
      </c>
      <c r="E187" s="22" t="str">
        <f>+'[1]HT-924.089'!$F$5</f>
        <v>NJ Service Building 1 and 2 Priority Repairs</v>
      </c>
      <c r="F187" s="23">
        <f>+'[1]HT-924.089'!$F$6</f>
        <v>42753</v>
      </c>
      <c r="G187" s="24" t="str">
        <f>+'[1]HT-924.089'!$G$7</f>
        <v>MWBE</v>
      </c>
      <c r="H187" s="25">
        <f>+'[1]HT-924.089'!$F$7</f>
        <v>1410000</v>
      </c>
      <c r="I187" s="25">
        <f>+'[1]HT-924.089'!$F$8</f>
        <v>1399756</v>
      </c>
      <c r="J187" s="25"/>
      <c r="K187" s="26">
        <f>+'[1]HT-924.089'!$G$9</f>
        <v>-7.2652482269503545E-3</v>
      </c>
      <c r="L187" s="3" t="str">
        <f>+'[1]HT-924.089'!$F$11</f>
        <v>GOOD</v>
      </c>
      <c r="M187" s="2">
        <f>+'[1]HT-924.089'!$H$12</f>
        <v>3</v>
      </c>
      <c r="N187" s="27" t="s">
        <v>27</v>
      </c>
      <c r="O187" s="2">
        <v>1</v>
      </c>
      <c r="P187" s="27" t="s">
        <v>28</v>
      </c>
      <c r="Q187" s="27" t="s">
        <v>203</v>
      </c>
      <c r="R187" s="2"/>
      <c r="S187" s="22"/>
      <c r="T187" s="2" t="str">
        <f>+'[1]HT-924.089'!$J$4</f>
        <v>Reddy Gunda</v>
      </c>
      <c r="U187" s="2"/>
      <c r="V187" s="25">
        <f>+'[1]HT-924.089'!$F$12</f>
        <v>2214692</v>
      </c>
      <c r="W187" s="28">
        <f t="shared" si="28"/>
        <v>0.63203190330754799</v>
      </c>
      <c r="X187" s="2"/>
      <c r="Y187" s="29">
        <f t="shared" si="29"/>
        <v>0.9927347517730496</v>
      </c>
      <c r="Z187" s="3" t="str">
        <f t="shared" si="30"/>
        <v>FAIL</v>
      </c>
      <c r="AA187" s="3"/>
      <c r="AB187" s="2"/>
      <c r="AC187" s="30">
        <v>2017</v>
      </c>
      <c r="AD187" s="30" t="s">
        <v>349</v>
      </c>
      <c r="AE187" s="30" t="s">
        <v>350</v>
      </c>
      <c r="AF187">
        <v>42753</v>
      </c>
      <c r="AG187" t="s">
        <v>206</v>
      </c>
      <c r="AH187">
        <v>1410000</v>
      </c>
      <c r="AI187">
        <v>1399756</v>
      </c>
      <c r="AK187">
        <v>-7.2652482269503545E-3</v>
      </c>
      <c r="AL187" t="s">
        <v>18</v>
      </c>
      <c r="AM187">
        <v>3</v>
      </c>
      <c r="AN187" t="s">
        <v>27</v>
      </c>
      <c r="AO187">
        <v>1</v>
      </c>
      <c r="AP187" t="s">
        <v>28</v>
      </c>
      <c r="AQ187" s="7" t="s">
        <v>203</v>
      </c>
      <c r="AR187" s="34"/>
      <c r="AT187" t="s">
        <v>559</v>
      </c>
      <c r="AV187">
        <v>2214692</v>
      </c>
      <c r="AW187">
        <v>0.63203190330754799</v>
      </c>
      <c r="AY187">
        <v>0.9927347517730496</v>
      </c>
      <c r="AZ187" t="s">
        <v>18</v>
      </c>
      <c r="BC187">
        <v>1410000</v>
      </c>
      <c r="BD187">
        <v>1399756</v>
      </c>
      <c r="BE187">
        <v>10244</v>
      </c>
      <c r="BQ187">
        <v>2393720</v>
      </c>
      <c r="BR187">
        <v>2</v>
      </c>
    </row>
    <row r="188" spans="2:70" x14ac:dyDescent="0.2">
      <c r="C188" s="20">
        <v>2017</v>
      </c>
      <c r="D188" s="2" t="str">
        <f>+'[1]MFP-924.644'!$F$4</f>
        <v>MFP-924.644</v>
      </c>
      <c r="E188" s="22" t="str">
        <f>+'[1]MFP-924.644'!$F$5</f>
        <v>NJ Marine Terminals Railroad Rehab via Work Order</v>
      </c>
      <c r="F188" s="23">
        <f>+'[1]MFP-924.644'!$F$6</f>
        <v>42752</v>
      </c>
      <c r="G188" s="24" t="str">
        <f>+'[1]MFP-924.644'!$G$7</f>
        <v>Public</v>
      </c>
      <c r="H188" s="25">
        <f>+'[1]MFP-924.644'!$F$7</f>
        <v>4200000</v>
      </c>
      <c r="I188" s="25">
        <f>+'[1]MFP-924.644'!$F$8</f>
        <v>3987114</v>
      </c>
      <c r="J188" s="25"/>
      <c r="K188" s="26">
        <f>+'[1]MFP-924.644'!$G$9</f>
        <v>-5.0687142857142854E-2</v>
      </c>
      <c r="L188" s="3" t="str">
        <f>+'[1]MFP-924.644'!$F$11</f>
        <v>GOOD</v>
      </c>
      <c r="M188" s="2">
        <f>+'[1]MFP-924.644'!$H$12</f>
        <v>3</v>
      </c>
      <c r="N188" s="27" t="s">
        <v>27</v>
      </c>
      <c r="O188" s="2">
        <v>1</v>
      </c>
      <c r="P188" s="27" t="s">
        <v>38</v>
      </c>
      <c r="Q188" s="27" t="s">
        <v>196</v>
      </c>
      <c r="R188" s="2"/>
      <c r="S188" s="22"/>
      <c r="T188" s="2" t="str">
        <f>+'[1]MFP-924.644'!$J$4</f>
        <v>Ed Minall</v>
      </c>
      <c r="U188" s="2"/>
      <c r="V188" s="25">
        <f>+'[1]MFP-924.644'!$F$12</f>
        <v>4163509.6666666665</v>
      </c>
      <c r="W188" s="28">
        <f t="shared" si="28"/>
        <v>0.95763293932546811</v>
      </c>
      <c r="X188" s="2"/>
      <c r="Y188" s="29">
        <f t="shared" si="29"/>
        <v>0.94931285714285718</v>
      </c>
      <c r="Z188" s="3" t="str">
        <f t="shared" si="30"/>
        <v>FAIL</v>
      </c>
      <c r="AA188" s="3"/>
      <c r="AB188" s="2"/>
      <c r="AC188" s="30">
        <v>2017</v>
      </c>
      <c r="AD188" s="30" t="s">
        <v>351</v>
      </c>
      <c r="AE188" s="30" t="s">
        <v>352</v>
      </c>
      <c r="AF188">
        <v>42752</v>
      </c>
      <c r="AG188" t="s">
        <v>17</v>
      </c>
      <c r="AH188">
        <v>4200000</v>
      </c>
      <c r="AI188">
        <v>3987114</v>
      </c>
      <c r="AK188">
        <v>-5.0687142857142854E-2</v>
      </c>
      <c r="AL188" t="s">
        <v>18</v>
      </c>
      <c r="AM188">
        <v>3</v>
      </c>
      <c r="AN188" t="s">
        <v>27</v>
      </c>
      <c r="AO188">
        <v>1</v>
      </c>
      <c r="AP188" t="s">
        <v>38</v>
      </c>
      <c r="AQ188" s="7" t="s">
        <v>196</v>
      </c>
      <c r="AR188" s="34"/>
      <c r="AT188" t="s">
        <v>575</v>
      </c>
      <c r="AV188">
        <v>4163509.6666666665</v>
      </c>
      <c r="AW188">
        <v>0.95763293932546811</v>
      </c>
      <c r="AY188">
        <v>0.94931285714285718</v>
      </c>
      <c r="AZ188" t="s">
        <v>18</v>
      </c>
      <c r="BC188">
        <v>4200000</v>
      </c>
      <c r="BD188">
        <v>3987114</v>
      </c>
      <c r="BE188">
        <v>212886</v>
      </c>
      <c r="BQ188">
        <v>4217900</v>
      </c>
      <c r="BR188">
        <v>2</v>
      </c>
    </row>
    <row r="189" spans="2:70" x14ac:dyDescent="0.2">
      <c r="C189" s="20">
        <v>2017</v>
      </c>
      <c r="D189" s="2" t="str">
        <f>+'[1]JFK-1067'!$F$4</f>
        <v>JFK-1067</v>
      </c>
      <c r="E189" s="22" t="str">
        <f>+'[1]JFK-1067'!$F$5</f>
        <v>Asphalt Pavement Repairs via Work Order</v>
      </c>
      <c r="F189" s="23">
        <f>+'[1]JFK-1067'!$F$6</f>
        <v>42746</v>
      </c>
      <c r="G189" s="24" t="str">
        <f>+'[1]JFK-1067'!$G$7</f>
        <v>PQL</v>
      </c>
      <c r="H189" s="25">
        <f>+'[1]JFK-1067'!$F$7</f>
        <v>12071025</v>
      </c>
      <c r="I189" s="25">
        <f>+'[1]JFK-1067'!$F$8</f>
        <v>9977777</v>
      </c>
      <c r="J189" s="25"/>
      <c r="K189" s="26">
        <f>+'[1]JFK-1067'!$G$9</f>
        <v>-0.17341095723022693</v>
      </c>
      <c r="L189" s="3" t="str">
        <f>+'[1]JFK-1067'!$F$11</f>
        <v>FAIL</v>
      </c>
      <c r="M189" s="2">
        <f>+'[1]JFK-1067'!$H$12</f>
        <v>3</v>
      </c>
      <c r="N189" s="27" t="s">
        <v>19</v>
      </c>
      <c r="O189" s="2">
        <v>1</v>
      </c>
      <c r="P189" s="27" t="s">
        <v>20</v>
      </c>
      <c r="Q189" s="27" t="s">
        <v>196</v>
      </c>
      <c r="R189" s="2"/>
      <c r="S189" s="22"/>
      <c r="T189" s="2" t="str">
        <f>+'[1]JFK-1067'!$J$4</f>
        <v>Henry Yu</v>
      </c>
      <c r="U189" s="2"/>
      <c r="V189" s="25">
        <f>+'[1]JFK-1067'!$F$12</f>
        <v>10361867</v>
      </c>
      <c r="W189" s="28">
        <f t="shared" si="28"/>
        <v>0.96293235572315294</v>
      </c>
      <c r="X189" s="2"/>
      <c r="Y189" s="29">
        <f t="shared" si="29"/>
        <v>0.82658904276977307</v>
      </c>
      <c r="Z189" s="3" t="str">
        <f t="shared" si="30"/>
        <v>FAIL</v>
      </c>
      <c r="AA189" s="3"/>
      <c r="AB189" s="2"/>
      <c r="AC189" s="30">
        <v>2017</v>
      </c>
      <c r="AD189" s="30" t="s">
        <v>353</v>
      </c>
      <c r="AE189" s="30" t="s">
        <v>354</v>
      </c>
      <c r="AF189">
        <v>42746</v>
      </c>
      <c r="AG189" t="s">
        <v>50</v>
      </c>
      <c r="AH189">
        <v>12071025</v>
      </c>
      <c r="AI189">
        <v>9977777</v>
      </c>
      <c r="AK189">
        <v>-0.17341095723022693</v>
      </c>
      <c r="AL189" t="s">
        <v>26</v>
      </c>
      <c r="AM189">
        <v>3</v>
      </c>
      <c r="AN189" t="s">
        <v>19</v>
      </c>
      <c r="AO189">
        <v>1</v>
      </c>
      <c r="AP189" t="s">
        <v>20</v>
      </c>
      <c r="AQ189" s="7" t="s">
        <v>196</v>
      </c>
      <c r="AR189" s="34"/>
      <c r="AT189" t="s">
        <v>562</v>
      </c>
      <c r="AV189">
        <v>10361867</v>
      </c>
      <c r="AW189">
        <v>0.96293235572315294</v>
      </c>
      <c r="AY189">
        <v>0.82658904276977307</v>
      </c>
      <c r="AZ189" t="s">
        <v>26</v>
      </c>
      <c r="BC189">
        <v>12071025</v>
      </c>
      <c r="BD189">
        <v>9977777</v>
      </c>
      <c r="BE189">
        <v>2093248</v>
      </c>
      <c r="BQ189">
        <v>10436923</v>
      </c>
      <c r="BR189">
        <v>4</v>
      </c>
    </row>
    <row r="190" spans="2:70" x14ac:dyDescent="0.2">
      <c r="B190" s="35">
        <f>(COUNTIF(L173:L190,"G*")/COUNTA(L173:L190))</f>
        <v>0.76470588235294112</v>
      </c>
      <c r="C190" s="20">
        <v>2017</v>
      </c>
      <c r="D190" s="2" t="str">
        <f>+'[1]JFK-124.016'!$F$4</f>
        <v>JFK-124.016</v>
      </c>
      <c r="E190" s="22" t="str">
        <f>+'[1]JFK-124.016'!$F$5</f>
        <v>Rehab Taxiway Q, QG and Restricted Vehicle Service Road</v>
      </c>
      <c r="F190" s="23">
        <f>+'[1]JFK-124.016'!$F$6</f>
        <v>42739</v>
      </c>
      <c r="G190" s="24" t="str">
        <f>+'[1]JFK-124.016'!$G$7</f>
        <v>PQL</v>
      </c>
      <c r="H190" s="25">
        <f>+'[1]JFK-124.016'!$F$7</f>
        <v>28695000</v>
      </c>
      <c r="I190" s="25">
        <f>+'[1]JFK-124.016'!$F$8</f>
        <v>31768035</v>
      </c>
      <c r="J190" s="25"/>
      <c r="K190" s="26">
        <f>+'[1]JFK-124.016'!$G$9</f>
        <v>0.10709304756926294</v>
      </c>
      <c r="L190" s="3" t="str">
        <f>+'[1]JFK-124.016'!$F$11</f>
        <v>GOOD</v>
      </c>
      <c r="M190" s="2">
        <f>+'[1]JFK-124.016'!$H$12</f>
        <v>2</v>
      </c>
      <c r="N190" s="27" t="s">
        <v>19</v>
      </c>
      <c r="O190" s="2">
        <v>1</v>
      </c>
      <c r="P190" s="27" t="s">
        <v>20</v>
      </c>
      <c r="Q190" s="27" t="s">
        <v>196</v>
      </c>
      <c r="R190" s="2"/>
      <c r="S190" s="22"/>
      <c r="T190" s="2" t="str">
        <f>+'[1]JFK-124.016'!$J$4</f>
        <v>Henry Yu</v>
      </c>
      <c r="U190" s="2"/>
      <c r="V190" s="25">
        <f>+'[1]JFK-124.016'!$F$12</f>
        <v>33299542.5</v>
      </c>
      <c r="W190" s="28">
        <f t="shared" si="28"/>
        <v>0.95400815191379884</v>
      </c>
      <c r="X190" s="2"/>
      <c r="Y190" s="29">
        <f t="shared" si="29"/>
        <v>1.1070930475692629</v>
      </c>
      <c r="Z190" s="3" t="str">
        <f t="shared" si="30"/>
        <v>FAIL</v>
      </c>
      <c r="AA190" s="3"/>
      <c r="AB190" s="2">
        <v>0.76470588235294112</v>
      </c>
      <c r="AC190" s="30">
        <v>2017</v>
      </c>
      <c r="AD190" s="30" t="s">
        <v>355</v>
      </c>
      <c r="AE190" s="30" t="s">
        <v>356</v>
      </c>
      <c r="AF190">
        <v>42739</v>
      </c>
      <c r="AG190" s="31" t="s">
        <v>50</v>
      </c>
      <c r="AH190" s="31">
        <v>28695000</v>
      </c>
      <c r="AI190" s="52">
        <v>31768035</v>
      </c>
      <c r="AK190" s="31">
        <v>0.10709304756926294</v>
      </c>
      <c r="AL190" s="31" t="s">
        <v>18</v>
      </c>
      <c r="AM190" s="52">
        <v>2</v>
      </c>
      <c r="AN190" t="s">
        <v>19</v>
      </c>
      <c r="AO190">
        <v>1</v>
      </c>
      <c r="AP190" t="s">
        <v>20</v>
      </c>
      <c r="AQ190" s="7" t="s">
        <v>196</v>
      </c>
      <c r="AR190" s="34"/>
      <c r="AT190" t="s">
        <v>562</v>
      </c>
      <c r="AV190">
        <v>33299542.5</v>
      </c>
      <c r="AW190">
        <v>0.95400815191379884</v>
      </c>
      <c r="AY190">
        <v>1.1070930475692629</v>
      </c>
      <c r="AZ190" t="s">
        <v>26</v>
      </c>
      <c r="BC190">
        <v>28695000</v>
      </c>
      <c r="BD190">
        <v>31768035</v>
      </c>
      <c r="BE190">
        <v>-3073035</v>
      </c>
      <c r="BG190">
        <v>637499025</v>
      </c>
      <c r="BH190">
        <v>598248635</v>
      </c>
      <c r="BI190">
        <v>0.93843066661945096</v>
      </c>
      <c r="BK190">
        <v>1118635025</v>
      </c>
      <c r="BL190">
        <v>1037674716</v>
      </c>
      <c r="BM190">
        <v>0.92762580538723971</v>
      </c>
      <c r="BQ190">
        <v>34831050</v>
      </c>
      <c r="BR190">
        <v>1</v>
      </c>
    </row>
    <row r="191" spans="2:70" ht="7.5" customHeight="1" x14ac:dyDescent="0.2">
      <c r="C191" s="20"/>
      <c r="G191" s="21"/>
      <c r="P191" s="3"/>
      <c r="Q191" s="3"/>
      <c r="T191" s="2"/>
      <c r="U191" s="2"/>
      <c r="V191" s="25"/>
      <c r="W191" s="28"/>
      <c r="AC191" s="30"/>
      <c r="AD191" s="30"/>
      <c r="AE191" s="30"/>
      <c r="AQ191" s="41"/>
      <c r="AR191" s="3"/>
    </row>
    <row r="192" spans="2:70" x14ac:dyDescent="0.2">
      <c r="C192" s="20">
        <v>2016</v>
      </c>
      <c r="D192" s="2" t="str">
        <f>+'[1]PAT-084.039'!$F$4</f>
        <v>PAT-084.039</v>
      </c>
      <c r="E192" s="22" t="str">
        <f>+'[1]PAT-084.039'!$F$5</f>
        <v>Event Detection Systems for Tunnels E and F</v>
      </c>
      <c r="F192" s="23">
        <f>+'[1]PAT-084.039'!$F$6</f>
        <v>42731</v>
      </c>
      <c r="G192" s="24" t="str">
        <f>+'[1]PAT-084.039'!$G$7</f>
        <v>PQL</v>
      </c>
      <c r="H192" s="25">
        <f>+'[1]PAT-084.039'!$F$7</f>
        <v>18500000</v>
      </c>
      <c r="I192" s="25">
        <f>+'[1]PAT-084.039'!$F$8</f>
        <v>15978000</v>
      </c>
      <c r="J192" s="25">
        <v>15978000</v>
      </c>
      <c r="K192" s="26">
        <f>+'[1]PAT-084.039'!$G$9</f>
        <v>-0.13632432432432431</v>
      </c>
      <c r="L192" s="3" t="str">
        <f>+'[1]PAT-084.039'!$F$11</f>
        <v>GOOD</v>
      </c>
      <c r="M192" s="2">
        <f>+'[1]PAT-084.039'!$H$12</f>
        <v>2</v>
      </c>
      <c r="N192" s="27" t="s">
        <v>35</v>
      </c>
      <c r="O192" s="2">
        <v>4</v>
      </c>
      <c r="P192" s="27" t="s">
        <v>47</v>
      </c>
      <c r="Q192" s="27"/>
      <c r="R192" s="2"/>
      <c r="S192" s="22" t="s">
        <v>550</v>
      </c>
      <c r="T192" s="2" t="str">
        <f>+'[1]PAT-084.039'!$J$4</f>
        <v>Nathan Demaisip</v>
      </c>
      <c r="U192" s="2"/>
      <c r="V192" s="25">
        <f>+'[1]PAT-084.039'!$F$12</f>
        <v>17726500</v>
      </c>
      <c r="W192" s="28">
        <f t="shared" si="28"/>
        <v>0.90136236707753925</v>
      </c>
      <c r="X192" s="2"/>
      <c r="Y192" s="29">
        <f t="shared" ref="Y192:Y205" si="31">+I192/H192</f>
        <v>0.86367567567567571</v>
      </c>
      <c r="Z192" s="3" t="str">
        <f t="shared" si="30"/>
        <v>FAIL</v>
      </c>
      <c r="AA192" s="3"/>
      <c r="AB192" s="2"/>
      <c r="AC192" s="30">
        <v>2016</v>
      </c>
      <c r="AD192" s="30" t="s">
        <v>357</v>
      </c>
      <c r="AE192" s="30" t="s">
        <v>358</v>
      </c>
      <c r="AF192">
        <v>42731</v>
      </c>
      <c r="AG192" t="s">
        <v>50</v>
      </c>
      <c r="AH192">
        <v>18500000</v>
      </c>
      <c r="AI192">
        <v>15978000</v>
      </c>
      <c r="AJ192">
        <v>15978000</v>
      </c>
      <c r="AK192">
        <v>-0.13632432432432431</v>
      </c>
      <c r="AL192" t="s">
        <v>18</v>
      </c>
      <c r="AM192">
        <v>2</v>
      </c>
      <c r="AN192" t="s">
        <v>35</v>
      </c>
      <c r="AO192">
        <v>4</v>
      </c>
      <c r="AP192" t="s">
        <v>47</v>
      </c>
      <c r="AR192" s="34"/>
      <c r="AS192" t="s">
        <v>550</v>
      </c>
      <c r="AT192" t="s">
        <v>563</v>
      </c>
      <c r="AV192">
        <v>17726500</v>
      </c>
      <c r="AW192">
        <v>0.90136236707753925</v>
      </c>
      <c r="AY192">
        <v>0.86367567567567571</v>
      </c>
      <c r="AZ192" t="s">
        <v>18</v>
      </c>
      <c r="BC192">
        <v>18500000</v>
      </c>
      <c r="BD192">
        <v>15978000</v>
      </c>
      <c r="BE192">
        <v>2522000</v>
      </c>
      <c r="BQ192">
        <v>19475000</v>
      </c>
      <c r="BR192">
        <v>2</v>
      </c>
    </row>
    <row r="193" spans="2:70" x14ac:dyDescent="0.2">
      <c r="C193" s="20">
        <v>2016</v>
      </c>
      <c r="D193" s="2" t="str">
        <f>+'[1]EWR-924.288'!$F$4</f>
        <v>EWR-924.288</v>
      </c>
      <c r="E193" s="22" t="str">
        <f>+'[1]EWR-924.288'!$F$5</f>
        <v>Fuel Farm Roadway Drainage Improvements</v>
      </c>
      <c r="F193" s="23">
        <f>+'[1]EWR-924.288'!$F$6</f>
        <v>42725</v>
      </c>
      <c r="G193" s="24" t="str">
        <f>+'[1]EWR-924.288'!$G$7</f>
        <v>MWBE</v>
      </c>
      <c r="H193" s="25">
        <f>+'[1]EWR-924.288'!$F$7</f>
        <v>600000</v>
      </c>
      <c r="I193" s="25">
        <f>+'[1]EWR-924.288'!$F$8</f>
        <v>421111</v>
      </c>
      <c r="J193" s="25">
        <v>421111</v>
      </c>
      <c r="K193" s="26">
        <f>+'[1]EWR-924.288'!$G$9</f>
        <v>-0.29814833333333335</v>
      </c>
      <c r="L193" s="3" t="str">
        <f>+'[1]EWR-924.288'!$F$11</f>
        <v>GOOD</v>
      </c>
      <c r="M193" s="2">
        <f>+'[1]EWR-924.288'!$H$12</f>
        <v>8</v>
      </c>
      <c r="N193" s="27" t="s">
        <v>27</v>
      </c>
      <c r="O193" s="2">
        <v>4</v>
      </c>
      <c r="P193" s="27" t="s">
        <v>20</v>
      </c>
      <c r="Q193" s="27"/>
      <c r="R193" s="2"/>
      <c r="S193" s="22"/>
      <c r="T193" s="2" t="str">
        <f>+'[1]EWR-924.288'!$J$4</f>
        <v>Henry Yu</v>
      </c>
      <c r="U193" s="2"/>
      <c r="V193" s="25">
        <f>+'[1]EWR-924.288'!$F$12</f>
        <v>662973.5</v>
      </c>
      <c r="W193" s="28">
        <f t="shared" si="28"/>
        <v>0.63518526758611016</v>
      </c>
      <c r="X193" s="2"/>
      <c r="Y193" s="29">
        <f t="shared" si="31"/>
        <v>0.70185166666666665</v>
      </c>
      <c r="Z193" s="3" t="str">
        <f t="shared" si="30"/>
        <v>FAIL</v>
      </c>
      <c r="AA193" s="3"/>
      <c r="AB193" s="2"/>
      <c r="AC193" s="30">
        <v>2016</v>
      </c>
      <c r="AD193" s="30" t="s">
        <v>359</v>
      </c>
      <c r="AE193" s="30" t="s">
        <v>360</v>
      </c>
      <c r="AF193">
        <v>42725</v>
      </c>
      <c r="AG193" t="s">
        <v>206</v>
      </c>
      <c r="AH193">
        <v>600000</v>
      </c>
      <c r="AI193">
        <v>421111</v>
      </c>
      <c r="AJ193">
        <v>421111</v>
      </c>
      <c r="AK193">
        <v>-0.29814833333333335</v>
      </c>
      <c r="AL193" t="s">
        <v>18</v>
      </c>
      <c r="AM193">
        <v>8</v>
      </c>
      <c r="AN193" t="s">
        <v>27</v>
      </c>
      <c r="AO193">
        <v>4</v>
      </c>
      <c r="AP193" t="s">
        <v>20</v>
      </c>
      <c r="AR193" s="34"/>
      <c r="AT193" t="s">
        <v>562</v>
      </c>
      <c r="AV193">
        <v>662973.5</v>
      </c>
      <c r="AW193">
        <v>0.63518526758611016</v>
      </c>
      <c r="AY193">
        <v>0.70185166666666665</v>
      </c>
      <c r="AZ193" t="s">
        <v>26</v>
      </c>
      <c r="BC193">
        <v>600000</v>
      </c>
      <c r="BD193">
        <v>421111</v>
      </c>
      <c r="BE193">
        <v>178889</v>
      </c>
      <c r="BQ193">
        <v>463700</v>
      </c>
      <c r="BR193">
        <v>4</v>
      </c>
    </row>
    <row r="194" spans="2:70" x14ac:dyDescent="0.2">
      <c r="C194" s="20">
        <v>2016</v>
      </c>
      <c r="D194" s="2" t="str">
        <f>+'[1]PAT-534.316 Void'!$F$4</f>
        <v>PAT-534.316</v>
      </c>
      <c r="E194" s="22" t="str">
        <f>+'[1]PAT-534.316 Void'!$F$5</f>
        <v>Journal Square Transport Center - Hardening phase 2</v>
      </c>
      <c r="F194" s="23">
        <f>+'[1]PAT-534.316 Void'!$F$6</f>
        <v>42719</v>
      </c>
      <c r="G194" s="24"/>
      <c r="H194" s="25"/>
      <c r="I194" s="25"/>
      <c r="J194" s="25"/>
      <c r="K194" s="26"/>
      <c r="L194" s="3"/>
      <c r="M194" s="2"/>
      <c r="N194" s="27"/>
      <c r="O194" s="2"/>
      <c r="P194" s="27"/>
      <c r="Q194" s="27"/>
      <c r="R194" s="2"/>
      <c r="S194" s="22" t="s">
        <v>551</v>
      </c>
      <c r="T194" s="2" t="str">
        <f>+'[1]PAT-534.316 Void'!$J$4</f>
        <v>Nathan Demaisip</v>
      </c>
      <c r="U194" s="2"/>
      <c r="V194" s="25"/>
      <c r="W194" s="28"/>
      <c r="X194" s="2"/>
      <c r="Y194" s="29"/>
      <c r="Z194" s="3"/>
      <c r="AA194" s="3"/>
      <c r="AB194" s="2"/>
      <c r="AC194" s="30">
        <v>2016</v>
      </c>
      <c r="AD194" s="30" t="s">
        <v>601</v>
      </c>
      <c r="AE194" s="30" t="s">
        <v>602</v>
      </c>
      <c r="AF194">
        <v>42719</v>
      </c>
      <c r="AR194" s="34"/>
      <c r="AS194" t="s">
        <v>551</v>
      </c>
      <c r="AT194" t="s">
        <v>563</v>
      </c>
      <c r="BC194">
        <v>0</v>
      </c>
      <c r="BD194">
        <v>0</v>
      </c>
      <c r="BE194">
        <v>0</v>
      </c>
      <c r="BQ194" t="s">
        <v>539</v>
      </c>
      <c r="BR194" t="s">
        <v>539</v>
      </c>
    </row>
    <row r="195" spans="2:70" x14ac:dyDescent="0.2">
      <c r="C195" s="20">
        <v>2016</v>
      </c>
      <c r="D195" s="2" t="str">
        <f>+'[1]PN-654.551'!$F$4</f>
        <v>PN-654.551</v>
      </c>
      <c r="E195" s="22" t="str">
        <f>+'[1]PN-654.551'!$F$5</f>
        <v>Tyler Street Pavement Rehab</v>
      </c>
      <c r="F195" s="23">
        <f>+'[1]PN-654.551'!$F$6</f>
        <v>42719</v>
      </c>
      <c r="G195" s="24" t="str">
        <f>+'[1]PN-654.551'!$G$7</f>
        <v>MWBE</v>
      </c>
      <c r="H195" s="25">
        <f>+'[1]PN-654.551'!$F$7</f>
        <v>1460000</v>
      </c>
      <c r="I195" s="25">
        <f>+'[1]PN-654.551'!$F$8</f>
        <v>1457020</v>
      </c>
      <c r="J195" s="25"/>
      <c r="K195" s="26">
        <f>+'[1]PN-654.551'!$G$9</f>
        <v>-2.0410958904109591E-3</v>
      </c>
      <c r="L195" s="3" t="str">
        <f>+'[1]PN-654.551'!$F$11</f>
        <v>GOOD</v>
      </c>
      <c r="M195" s="2">
        <f>+'[1]PN-654.551'!$H$12</f>
        <v>7</v>
      </c>
      <c r="N195" s="27" t="s">
        <v>27</v>
      </c>
      <c r="O195" s="2">
        <v>4</v>
      </c>
      <c r="P195" s="27" t="s">
        <v>38</v>
      </c>
      <c r="Q195" s="27"/>
      <c r="R195" s="2"/>
      <c r="S195" s="22"/>
      <c r="T195" s="2" t="str">
        <f>+'[1]PN-654.551'!$J$4</f>
        <v>Ed Minall</v>
      </c>
      <c r="U195" s="2"/>
      <c r="V195" s="25">
        <f>+'[1]PN-654.551'!$F$12</f>
        <v>1609377.2857142857</v>
      </c>
      <c r="W195" s="28">
        <f t="shared" si="28"/>
        <v>0.90533152973718944</v>
      </c>
      <c r="X195" s="2"/>
      <c r="Y195" s="29">
        <f t="shared" si="31"/>
        <v>0.9979589041095891</v>
      </c>
      <c r="Z195" s="3" t="str">
        <f t="shared" si="30"/>
        <v>FAIL</v>
      </c>
      <c r="AA195" s="3"/>
      <c r="AB195" s="2"/>
      <c r="AC195" s="30">
        <v>2016</v>
      </c>
      <c r="AD195" s="30" t="s">
        <v>361</v>
      </c>
      <c r="AE195" s="30" t="s">
        <v>362</v>
      </c>
      <c r="AF195">
        <v>42719</v>
      </c>
      <c r="AG195" t="s">
        <v>206</v>
      </c>
      <c r="AH195">
        <v>1460000</v>
      </c>
      <c r="AI195">
        <v>1457020</v>
      </c>
      <c r="AK195">
        <v>-2.0410958904109591E-3</v>
      </c>
      <c r="AL195" t="s">
        <v>18</v>
      </c>
      <c r="AM195">
        <v>7</v>
      </c>
      <c r="AN195" t="s">
        <v>27</v>
      </c>
      <c r="AO195">
        <v>4</v>
      </c>
      <c r="AP195" t="s">
        <v>38</v>
      </c>
      <c r="AR195" s="34"/>
      <c r="AT195" t="s">
        <v>575</v>
      </c>
      <c r="AV195">
        <v>1609377.2857142857</v>
      </c>
      <c r="AW195">
        <v>0.90533152973718944</v>
      </c>
      <c r="AY195">
        <v>0.9979589041095891</v>
      </c>
      <c r="AZ195" t="s">
        <v>18</v>
      </c>
      <c r="BC195">
        <v>1460000</v>
      </c>
      <c r="BD195">
        <v>1457020</v>
      </c>
      <c r="BE195">
        <v>2980</v>
      </c>
      <c r="BQ195">
        <v>1461533</v>
      </c>
      <c r="BR195">
        <v>2</v>
      </c>
    </row>
    <row r="196" spans="2:70" x14ac:dyDescent="0.2">
      <c r="C196" s="20">
        <v>2016</v>
      </c>
      <c r="D196" s="2" t="str">
        <f>+'[1]PJ-664.503'!$F$4</f>
        <v>PJ-664.503</v>
      </c>
      <c r="E196" s="22" t="str">
        <f>+'[1]PJ-664.503'!$F$5</f>
        <v>Greenville Yard Phase 1</v>
      </c>
      <c r="F196" s="23">
        <f>+'[1]PJ-664.503'!$F$6</f>
        <v>42718</v>
      </c>
      <c r="G196" s="24" t="str">
        <f>+'[1]PJ-664.503'!$G$7</f>
        <v>Public</v>
      </c>
      <c r="H196" s="25">
        <f>+'[1]PJ-664.503'!$F$7</f>
        <v>61900000</v>
      </c>
      <c r="I196" s="25">
        <f>+'[1]PJ-664.503'!$F$8</f>
        <v>47681062</v>
      </c>
      <c r="J196" s="25"/>
      <c r="K196" s="26">
        <f>+'[1]PJ-664.503'!$G$9</f>
        <v>-0.22970820678513731</v>
      </c>
      <c r="L196" s="3" t="str">
        <f>+'[1]PJ-664.503'!$F$11</f>
        <v>GOOD</v>
      </c>
      <c r="M196" s="2">
        <f>+'[1]PJ-664.503'!$H$12</f>
        <v>7</v>
      </c>
      <c r="N196" s="27" t="s">
        <v>27</v>
      </c>
      <c r="O196" s="2">
        <v>4</v>
      </c>
      <c r="P196" s="27" t="s">
        <v>38</v>
      </c>
      <c r="Q196" s="27"/>
      <c r="R196" s="2"/>
      <c r="S196" s="22"/>
      <c r="T196" s="2" t="str">
        <f>+'[1]PJ-664.503'!$J$4</f>
        <v>Wen Chang</v>
      </c>
      <c r="U196" s="2"/>
      <c r="V196" s="25">
        <f>+'[1]PJ-664.503'!$F$12</f>
        <v>58156986.285714284</v>
      </c>
      <c r="W196" s="28">
        <f t="shared" si="28"/>
        <v>0.8198681713965017</v>
      </c>
      <c r="X196" s="2"/>
      <c r="Y196" s="29">
        <f t="shared" si="31"/>
        <v>0.77029179321486263</v>
      </c>
      <c r="Z196" s="3" t="str">
        <f t="shared" si="30"/>
        <v>FAIL</v>
      </c>
      <c r="AA196" s="3"/>
      <c r="AB196" s="2"/>
      <c r="AC196" s="30">
        <v>2016</v>
      </c>
      <c r="AD196" s="30" t="s">
        <v>363</v>
      </c>
      <c r="AE196" s="30" t="s">
        <v>364</v>
      </c>
      <c r="AF196">
        <v>42718</v>
      </c>
      <c r="AG196" t="s">
        <v>17</v>
      </c>
      <c r="AH196">
        <v>61900000</v>
      </c>
      <c r="AI196">
        <v>47681062</v>
      </c>
      <c r="AK196">
        <v>-0.22970820678513731</v>
      </c>
      <c r="AL196" t="s">
        <v>18</v>
      </c>
      <c r="AM196">
        <v>7</v>
      </c>
      <c r="AN196" t="s">
        <v>27</v>
      </c>
      <c r="AO196">
        <v>4</v>
      </c>
      <c r="AP196" t="s">
        <v>38</v>
      </c>
      <c r="AR196" s="34"/>
      <c r="AT196" t="s">
        <v>564</v>
      </c>
      <c r="AV196">
        <v>58156986.285714284</v>
      </c>
      <c r="AW196">
        <v>0.8198681713965017</v>
      </c>
      <c r="AY196">
        <v>0.77029179321486263</v>
      </c>
      <c r="AZ196" t="s">
        <v>26</v>
      </c>
      <c r="BC196">
        <v>61900000</v>
      </c>
      <c r="BD196">
        <v>47681062</v>
      </c>
      <c r="BE196">
        <v>14218938</v>
      </c>
      <c r="BQ196">
        <v>52950000</v>
      </c>
      <c r="BR196">
        <v>6</v>
      </c>
    </row>
    <row r="197" spans="2:70" x14ac:dyDescent="0.2">
      <c r="C197" s="20">
        <v>2016</v>
      </c>
      <c r="D197" s="2" t="str">
        <f>+'[1]LGA-124.236'!$F$4</f>
        <v>LGA-124.236</v>
      </c>
      <c r="E197" s="22" t="str">
        <f>+'[1]LGA-124.236'!$F$5</f>
        <v>Wetland Mitigation at Westchester Creek</v>
      </c>
      <c r="F197" s="23">
        <f>+'[1]LGA-124.236'!$F$6</f>
        <v>42712</v>
      </c>
      <c r="G197" s="24" t="str">
        <f>+'[1]LGA-124.236'!$G$7</f>
        <v>Public</v>
      </c>
      <c r="H197" s="25">
        <f>+'[1]LGA-124.236'!$F$7</f>
        <v>2170000</v>
      </c>
      <c r="I197" s="25">
        <f>+'[1]LGA-124.236'!$F$8</f>
        <v>1903225</v>
      </c>
      <c r="J197" s="25">
        <v>1903225</v>
      </c>
      <c r="K197" s="26">
        <f>+'[1]LGA-124.236'!$G$9</f>
        <v>-0.12293778801843318</v>
      </c>
      <c r="L197" s="3" t="str">
        <f>+'[1]LGA-124.236'!$F$11</f>
        <v>GOOD</v>
      </c>
      <c r="M197" s="2">
        <f>+'[1]LGA-124.236'!$H$12</f>
        <v>5</v>
      </c>
      <c r="N197" s="27" t="s">
        <v>19</v>
      </c>
      <c r="O197" s="2">
        <v>4</v>
      </c>
      <c r="P197" s="27" t="s">
        <v>20</v>
      </c>
      <c r="Q197" s="27"/>
      <c r="R197" s="2"/>
      <c r="S197" s="22"/>
      <c r="T197" s="2" t="str">
        <f>+'[1]LGA-124.236'!$J$4</f>
        <v>Henry Yu</v>
      </c>
      <c r="U197" s="2"/>
      <c r="V197" s="25">
        <f>+'[1]LGA-124.236'!$F$12</f>
        <v>2604208.7999999998</v>
      </c>
      <c r="W197" s="28">
        <f t="shared" si="28"/>
        <v>0.73082657581066468</v>
      </c>
      <c r="X197" s="2"/>
      <c r="Y197" s="29">
        <f t="shared" si="31"/>
        <v>0.87706221198156686</v>
      </c>
      <c r="Z197" s="3" t="str">
        <f t="shared" si="30"/>
        <v>FAIL</v>
      </c>
      <c r="AA197" s="3"/>
      <c r="AB197" s="2"/>
      <c r="AC197" s="30">
        <v>2016</v>
      </c>
      <c r="AD197" s="30" t="s">
        <v>365</v>
      </c>
      <c r="AE197" s="30" t="s">
        <v>366</v>
      </c>
      <c r="AF197">
        <v>42712</v>
      </c>
      <c r="AG197" t="s">
        <v>17</v>
      </c>
      <c r="AH197">
        <v>2170000</v>
      </c>
      <c r="AI197">
        <v>1903225</v>
      </c>
      <c r="AJ197">
        <v>1903225</v>
      </c>
      <c r="AK197">
        <v>-0.12293778801843318</v>
      </c>
      <c r="AL197" t="s">
        <v>18</v>
      </c>
      <c r="AM197">
        <v>5</v>
      </c>
      <c r="AN197" t="s">
        <v>19</v>
      </c>
      <c r="AO197">
        <v>4</v>
      </c>
      <c r="AP197" t="s">
        <v>20</v>
      </c>
      <c r="AR197" s="34"/>
      <c r="AT197" t="s">
        <v>562</v>
      </c>
      <c r="AV197">
        <v>2604208.7999999998</v>
      </c>
      <c r="AW197">
        <v>0.73082657581066468</v>
      </c>
      <c r="AY197">
        <v>0.87706221198156686</v>
      </c>
      <c r="AZ197" t="s">
        <v>18</v>
      </c>
      <c r="BC197">
        <v>2170000</v>
      </c>
      <c r="BD197">
        <v>1903225</v>
      </c>
      <c r="BE197">
        <v>266775</v>
      </c>
      <c r="BQ197">
        <v>2179670</v>
      </c>
      <c r="BR197">
        <v>2</v>
      </c>
    </row>
    <row r="198" spans="2:70" x14ac:dyDescent="0.2">
      <c r="C198" s="20">
        <v>2016</v>
      </c>
      <c r="D198" s="2" t="str">
        <f>+'[1]SWF-017'!$F$4</f>
        <v>SWF-017</v>
      </c>
      <c r="E198" s="22" t="str">
        <f>+'[1]SWF-017'!$F$5</f>
        <v>Asphalt and Concrete Repairs via Work Order</v>
      </c>
      <c r="F198" s="23">
        <f>+'[1]SWF-017'!$F$6</f>
        <v>42703</v>
      </c>
      <c r="G198" s="24" t="str">
        <f>+'[1]SWF-017'!$G$7</f>
        <v>Public</v>
      </c>
      <c r="H198" s="25">
        <f>+'[1]SWF-017'!$F$7</f>
        <v>1763000</v>
      </c>
      <c r="I198" s="25">
        <f>+'[1]SWF-017'!$F$8</f>
        <v>2233850</v>
      </c>
      <c r="J198" s="25"/>
      <c r="K198" s="26">
        <f>+'[1]SWF-017'!$G$9</f>
        <v>0.26707317073170733</v>
      </c>
      <c r="L198" s="3" t="str">
        <f>+'[1]SWF-017'!$F$11</f>
        <v>FAIL</v>
      </c>
      <c r="M198" s="2">
        <f>+'[1]SWF-017'!$H$12</f>
        <v>2</v>
      </c>
      <c r="N198" s="27" t="s">
        <v>19</v>
      </c>
      <c r="O198" s="2">
        <v>4</v>
      </c>
      <c r="P198" s="27" t="s">
        <v>20</v>
      </c>
      <c r="Q198" s="27"/>
      <c r="R198" s="2"/>
      <c r="S198" s="22"/>
      <c r="T198" s="2" t="str">
        <f>+'[1]SWF-017'!$J$4</f>
        <v>Joe Lucin</v>
      </c>
      <c r="U198" s="2"/>
      <c r="V198" s="25">
        <f>+'[1]SWF-017'!$F$12</f>
        <v>2494277.5</v>
      </c>
      <c r="W198" s="28">
        <f t="shared" si="28"/>
        <v>0.89559000552264134</v>
      </c>
      <c r="X198" s="2"/>
      <c r="Y198" s="29">
        <f t="shared" si="31"/>
        <v>1.2670731707317073</v>
      </c>
      <c r="Z198" s="3" t="str">
        <f t="shared" si="30"/>
        <v>FAIL</v>
      </c>
      <c r="AA198" s="3"/>
      <c r="AB198" s="2"/>
      <c r="AC198" s="30">
        <v>2016</v>
      </c>
      <c r="AD198" s="30" t="s">
        <v>367</v>
      </c>
      <c r="AE198" s="30" t="s">
        <v>368</v>
      </c>
      <c r="AF198">
        <v>42703</v>
      </c>
      <c r="AG198" t="s">
        <v>17</v>
      </c>
      <c r="AH198">
        <v>1763000</v>
      </c>
      <c r="AI198">
        <v>2233850</v>
      </c>
      <c r="AK198">
        <v>0.26707317073170733</v>
      </c>
      <c r="AL198" t="s">
        <v>26</v>
      </c>
      <c r="AM198">
        <v>2</v>
      </c>
      <c r="AN198" t="s">
        <v>19</v>
      </c>
      <c r="AO198">
        <v>4</v>
      </c>
      <c r="AP198" t="s">
        <v>20</v>
      </c>
      <c r="AR198" s="34"/>
      <c r="AT198" t="s">
        <v>567</v>
      </c>
      <c r="AV198">
        <v>2494277.5</v>
      </c>
      <c r="AW198">
        <v>0.89559000552264134</v>
      </c>
      <c r="AY198">
        <v>1.2670731707317073</v>
      </c>
      <c r="AZ198" t="s">
        <v>26</v>
      </c>
      <c r="BC198">
        <v>1763000</v>
      </c>
      <c r="BD198">
        <v>2233850</v>
      </c>
      <c r="BE198">
        <v>-470850</v>
      </c>
      <c r="BQ198">
        <v>2754705</v>
      </c>
      <c r="BR198">
        <v>1</v>
      </c>
    </row>
    <row r="199" spans="2:70" x14ac:dyDescent="0.2">
      <c r="C199" s="20">
        <v>2016</v>
      </c>
      <c r="D199" s="2" t="str">
        <f>+'[1]GWB-924.159A Void'!$F$4</f>
        <v>GWB-924.159A</v>
      </c>
      <c r="E199" s="22" t="str">
        <f>+'[1]GWB-924.159A Void'!$F$5</f>
        <v>NJ Admin Building Heating Hot Water &amp; Chilled Water Piping Replacement</v>
      </c>
      <c r="F199" s="23">
        <f>+'[1]GWB-924.159A Void'!$F$6</f>
        <v>42691</v>
      </c>
      <c r="G199" s="24"/>
      <c r="H199" s="25"/>
      <c r="I199" s="25"/>
      <c r="J199" s="25"/>
      <c r="K199" s="26"/>
      <c r="L199" s="3"/>
      <c r="M199" s="2"/>
      <c r="N199" s="27"/>
      <c r="O199" s="2"/>
      <c r="P199" s="27"/>
      <c r="Q199" s="27"/>
      <c r="R199" s="2"/>
      <c r="S199" s="22" t="s">
        <v>552</v>
      </c>
      <c r="T199" s="2" t="str">
        <f>+'[1]GWB-924.159A Void'!$J$4</f>
        <v>Reddy Gunda</v>
      </c>
      <c r="U199" s="2"/>
      <c r="V199" s="25"/>
      <c r="W199" s="28"/>
      <c r="X199" s="2"/>
      <c r="Y199" s="29"/>
      <c r="Z199" s="3"/>
      <c r="AA199" s="3"/>
      <c r="AB199" s="2"/>
      <c r="AC199" s="30">
        <v>2016</v>
      </c>
      <c r="AD199" s="30" t="s">
        <v>603</v>
      </c>
      <c r="AE199" s="30" t="s">
        <v>604</v>
      </c>
      <c r="AF199">
        <v>42691</v>
      </c>
      <c r="AR199" s="34"/>
      <c r="AS199" t="s">
        <v>552</v>
      </c>
      <c r="AT199" t="s">
        <v>559</v>
      </c>
      <c r="BC199">
        <v>0</v>
      </c>
      <c r="BD199">
        <v>0</v>
      </c>
      <c r="BE199">
        <v>0</v>
      </c>
      <c r="BQ199" t="s">
        <v>539</v>
      </c>
      <c r="BR199" t="s">
        <v>539</v>
      </c>
    </row>
    <row r="200" spans="2:70" x14ac:dyDescent="0.2">
      <c r="C200" s="20">
        <v>2016</v>
      </c>
      <c r="D200" s="2" t="str">
        <f>+'[1]GWB-563'!$F$4</f>
        <v>GWB-563</v>
      </c>
      <c r="E200" s="22" t="str">
        <f>+'[1]GWB-563'!$F$5</f>
        <v>Sanitary Sewer Rehab at NJ Admin Bldg Lower Parking Lot</v>
      </c>
      <c r="F200" s="23">
        <f>+'[1]GWB-563'!$F$6</f>
        <v>42681</v>
      </c>
      <c r="G200" s="24" t="str">
        <f>+'[1]GWB-563'!$G$7</f>
        <v>PQL</v>
      </c>
      <c r="H200" s="25">
        <f>+'[1]GWB-563'!$F$7</f>
        <v>850000</v>
      </c>
      <c r="I200" s="25">
        <f>+'[1]GWB-563'!$F$8</f>
        <v>651800</v>
      </c>
      <c r="J200" s="25">
        <v>651800</v>
      </c>
      <c r="K200" s="26">
        <f>+'[1]GWB-563'!$G$9</f>
        <v>-0.23317647058823529</v>
      </c>
      <c r="L200" s="3" t="str">
        <f>+'[1]GWB-563'!$F$11</f>
        <v>GOOD</v>
      </c>
      <c r="M200" s="2">
        <f>+'[1]GWB-563'!$H$12</f>
        <v>9</v>
      </c>
      <c r="N200" s="27" t="s">
        <v>27</v>
      </c>
      <c r="O200" s="2">
        <v>4</v>
      </c>
      <c r="P200" s="27" t="s">
        <v>28</v>
      </c>
      <c r="Q200" s="27"/>
      <c r="R200" s="2"/>
      <c r="S200" s="22"/>
      <c r="T200" s="2" t="str">
        <f>+'[1]GWB-563'!$J$4</f>
        <v>Reddy Gunda</v>
      </c>
      <c r="U200" s="2"/>
      <c r="V200" s="25">
        <f>+'[1]GWB-563'!$F$12</f>
        <v>1031448.1111111111</v>
      </c>
      <c r="W200" s="28">
        <f t="shared" si="28"/>
        <v>0.63192708676140652</v>
      </c>
      <c r="X200" s="2"/>
      <c r="Y200" s="29">
        <f t="shared" si="31"/>
        <v>0.76682352941176468</v>
      </c>
      <c r="Z200" s="3" t="str">
        <f t="shared" si="30"/>
        <v>FAIL</v>
      </c>
      <c r="AA200" s="3"/>
      <c r="AB200" s="2"/>
      <c r="AC200" s="30">
        <v>2016</v>
      </c>
      <c r="AD200" s="30" t="s">
        <v>369</v>
      </c>
      <c r="AE200" s="30" t="s">
        <v>370</v>
      </c>
      <c r="AF200">
        <v>42681</v>
      </c>
      <c r="AG200" t="s">
        <v>50</v>
      </c>
      <c r="AH200">
        <v>850000</v>
      </c>
      <c r="AI200">
        <v>651800</v>
      </c>
      <c r="AJ200">
        <v>651800</v>
      </c>
      <c r="AK200">
        <v>-0.23317647058823529</v>
      </c>
      <c r="AL200" t="s">
        <v>18</v>
      </c>
      <c r="AM200">
        <v>9</v>
      </c>
      <c r="AN200" t="s">
        <v>27</v>
      </c>
      <c r="AO200">
        <v>4</v>
      </c>
      <c r="AP200" t="s">
        <v>28</v>
      </c>
      <c r="AR200" s="34"/>
      <c r="AT200" t="s">
        <v>559</v>
      </c>
      <c r="AV200">
        <v>1031448.1111111111</v>
      </c>
      <c r="AW200">
        <v>0.63192708676140652</v>
      </c>
      <c r="AY200">
        <v>0.76682352941176468</v>
      </c>
      <c r="AZ200" t="s">
        <v>26</v>
      </c>
      <c r="BC200">
        <v>850000</v>
      </c>
      <c r="BD200">
        <v>651800</v>
      </c>
      <c r="BE200">
        <v>198200</v>
      </c>
      <c r="BQ200">
        <v>698371</v>
      </c>
      <c r="BR200">
        <v>4</v>
      </c>
    </row>
    <row r="201" spans="2:70" x14ac:dyDescent="0.2">
      <c r="C201" s="20">
        <v>2016</v>
      </c>
      <c r="D201" s="2" t="str">
        <f>+'[1]HT-924.097'!$F$4</f>
        <v>HT-924.097</v>
      </c>
      <c r="E201" s="22" t="str">
        <f>+'[1]HT-924.097'!$F$5</f>
        <v>Ventilation Bldg Evac Stack Inspection Structures</v>
      </c>
      <c r="F201" s="23">
        <f>+'[1]HT-924.097'!$F$6</f>
        <v>42677</v>
      </c>
      <c r="G201" s="24" t="str">
        <f>+'[1]HT-924.097'!$G$7</f>
        <v>MWBE</v>
      </c>
      <c r="H201" s="25">
        <f>+'[1]HT-924.097'!$F$7</f>
        <v>480000</v>
      </c>
      <c r="I201" s="25">
        <f>+'[1]HT-924.097'!$F$8</f>
        <v>770000</v>
      </c>
      <c r="J201" s="25"/>
      <c r="K201" s="26">
        <f>+'[1]HT-924.097'!$G$9</f>
        <v>0.60416666666666663</v>
      </c>
      <c r="L201" s="3" t="str">
        <f>+'[1]HT-924.097'!$F$11</f>
        <v>FAIL</v>
      </c>
      <c r="M201" s="2">
        <f>+'[1]HT-924.097'!$H$12</f>
        <v>4</v>
      </c>
      <c r="N201" s="27" t="s">
        <v>35</v>
      </c>
      <c r="O201" s="2">
        <v>4</v>
      </c>
      <c r="P201" s="27" t="s">
        <v>28</v>
      </c>
      <c r="Q201" s="27"/>
      <c r="R201" s="2"/>
      <c r="S201" s="22"/>
      <c r="T201" s="2" t="str">
        <f>+'[1]HT-924.097'!$J$4</f>
        <v>Reddy Gunda</v>
      </c>
      <c r="U201" s="2"/>
      <c r="V201" s="25">
        <f>+'[1]HT-924.097'!$F$12</f>
        <v>1288250</v>
      </c>
      <c r="W201" s="28">
        <f t="shared" si="28"/>
        <v>0.59771007180283331</v>
      </c>
      <c r="X201" s="2"/>
      <c r="Y201" s="29">
        <f t="shared" si="31"/>
        <v>1.6041666666666667</v>
      </c>
      <c r="Z201" s="3" t="str">
        <f t="shared" si="30"/>
        <v>FAIL</v>
      </c>
      <c r="AA201" s="3"/>
      <c r="AB201" s="2"/>
      <c r="AC201" s="30">
        <v>2016</v>
      </c>
      <c r="AD201" s="30" t="s">
        <v>371</v>
      </c>
      <c r="AE201" s="30" t="s">
        <v>372</v>
      </c>
      <c r="AF201">
        <v>42677</v>
      </c>
      <c r="AG201" t="s">
        <v>206</v>
      </c>
      <c r="AH201">
        <v>480000</v>
      </c>
      <c r="AI201">
        <v>770000</v>
      </c>
      <c r="AK201">
        <v>0.60416666666666663</v>
      </c>
      <c r="AL201" t="s">
        <v>26</v>
      </c>
      <c r="AM201">
        <v>4</v>
      </c>
      <c r="AN201" t="s">
        <v>35</v>
      </c>
      <c r="AO201">
        <v>4</v>
      </c>
      <c r="AP201" t="s">
        <v>28</v>
      </c>
      <c r="AR201" s="34"/>
      <c r="AT201" t="s">
        <v>559</v>
      </c>
      <c r="AV201">
        <v>1288250</v>
      </c>
      <c r="AW201">
        <v>0.59771007180283331</v>
      </c>
      <c r="AY201">
        <v>1.6041666666666667</v>
      </c>
      <c r="AZ201" t="s">
        <v>26</v>
      </c>
      <c r="BC201">
        <v>480000</v>
      </c>
      <c r="BD201">
        <v>770000</v>
      </c>
      <c r="BE201">
        <v>-290000</v>
      </c>
      <c r="BQ201">
        <v>1072000</v>
      </c>
      <c r="BR201">
        <v>1</v>
      </c>
    </row>
    <row r="202" spans="2:70" x14ac:dyDescent="0.2">
      <c r="C202" s="20">
        <v>2016</v>
      </c>
      <c r="D202" s="2" t="str">
        <f>+'[1]AKO-924.054'!$F$4</f>
        <v>AKO-924.054</v>
      </c>
      <c r="E202" s="22" t="str">
        <f>+'[1]AKO-924.054'!$F$5</f>
        <v>OBX - Structural Rehabilitation</v>
      </c>
      <c r="F202" s="23">
        <f>+'[1]AKO-924.054'!$F$6</f>
        <v>42670</v>
      </c>
      <c r="G202" s="24" t="str">
        <f>+'[1]AKO-924.054'!$G$7</f>
        <v>Public</v>
      </c>
      <c r="H202" s="25">
        <f>+'[1]AKO-924.054'!$F$7</f>
        <v>2150000</v>
      </c>
      <c r="I202" s="25">
        <f>+'[1]AKO-924.054'!$F$8</f>
        <v>1654320</v>
      </c>
      <c r="J202" s="25">
        <v>1654320</v>
      </c>
      <c r="K202" s="26">
        <f>+'[1]AKO-924.054'!$G$9</f>
        <v>-0.23054883720930233</v>
      </c>
      <c r="L202" s="3" t="str">
        <f>+'[1]AKO-924.054'!$F$11</f>
        <v>FAIL</v>
      </c>
      <c r="M202" s="2">
        <f>+'[1]AKO-924.054'!$H$12</f>
        <v>1</v>
      </c>
      <c r="N202" s="27" t="s">
        <v>35</v>
      </c>
      <c r="O202" s="2">
        <v>4</v>
      </c>
      <c r="P202" s="27" t="s">
        <v>28</v>
      </c>
      <c r="Q202" s="27"/>
      <c r="R202" s="2"/>
      <c r="S202" s="22" t="s">
        <v>545</v>
      </c>
      <c r="T202" s="2" t="str">
        <f>+'[1]AKO-924.054'!$J$4</f>
        <v>Reddy Gunda</v>
      </c>
      <c r="U202" s="2"/>
      <c r="V202" s="25">
        <f>+'[1]AKO-924.054'!$F$12</f>
        <v>1654320</v>
      </c>
      <c r="W202" s="28">
        <f t="shared" si="28"/>
        <v>1</v>
      </c>
      <c r="X202" s="2"/>
      <c r="Y202" s="29">
        <f t="shared" si="31"/>
        <v>0.7694511627906977</v>
      </c>
      <c r="Z202" s="3" t="str">
        <f t="shared" si="30"/>
        <v>FAIL</v>
      </c>
      <c r="AA202" s="3"/>
      <c r="AB202" s="2"/>
      <c r="AC202" s="30">
        <v>2016</v>
      </c>
      <c r="AD202" s="30" t="s">
        <v>373</v>
      </c>
      <c r="AE202" s="30" t="s">
        <v>374</v>
      </c>
      <c r="AF202">
        <v>42670</v>
      </c>
      <c r="AG202" t="s">
        <v>17</v>
      </c>
      <c r="AH202">
        <v>2150000</v>
      </c>
      <c r="AI202">
        <v>1654320</v>
      </c>
      <c r="AJ202">
        <v>1654320</v>
      </c>
      <c r="AK202">
        <v>-0.23054883720930233</v>
      </c>
      <c r="AL202" t="s">
        <v>26</v>
      </c>
      <c r="AM202">
        <v>1</v>
      </c>
      <c r="AN202" t="s">
        <v>35</v>
      </c>
      <c r="AO202">
        <v>4</v>
      </c>
      <c r="AP202" t="s">
        <v>28</v>
      </c>
      <c r="AR202" s="34"/>
      <c r="AS202" t="s">
        <v>545</v>
      </c>
      <c r="AT202" t="s">
        <v>559</v>
      </c>
      <c r="AV202">
        <v>1654320</v>
      </c>
      <c r="AW202">
        <v>1</v>
      </c>
      <c r="AY202">
        <v>0.7694511627906977</v>
      </c>
      <c r="AZ202" t="s">
        <v>26</v>
      </c>
      <c r="BC202">
        <v>2150000</v>
      </c>
      <c r="BD202">
        <v>1654320</v>
      </c>
      <c r="BE202">
        <v>495680</v>
      </c>
      <c r="BQ202" t="s">
        <v>605</v>
      </c>
      <c r="BR202">
        <v>2</v>
      </c>
    </row>
    <row r="203" spans="2:70" x14ac:dyDescent="0.2">
      <c r="C203" s="20">
        <v>2016</v>
      </c>
      <c r="D203" s="2" t="str">
        <f>+'[1]HT-224.127'!$F$4</f>
        <v>HT-224.127</v>
      </c>
      <c r="E203" s="22" t="str">
        <f>+'[1]HT-224.127'!$F$5</f>
        <v>Replacement of Piers 9 and 204 Phase II</v>
      </c>
      <c r="F203" s="23">
        <f>+'[1]HT-224.127'!$F$6</f>
        <v>42668</v>
      </c>
      <c r="G203" s="24" t="str">
        <f>+'[1]HT-224.127'!$G$7</f>
        <v>Public</v>
      </c>
      <c r="H203" s="25">
        <f>+'[1]HT-224.127'!$F$7</f>
        <v>67636000</v>
      </c>
      <c r="I203" s="25">
        <f>+'[1]HT-224.127'!$F$8</f>
        <v>49942700</v>
      </c>
      <c r="J203" s="25">
        <v>49942700</v>
      </c>
      <c r="K203" s="26">
        <f>+'[1]HT-224.127'!$G$9</f>
        <v>-0.26159589567685848</v>
      </c>
      <c r="L203" s="3" t="str">
        <f>+'[1]HT-224.127'!$F$11</f>
        <v>FAIL</v>
      </c>
      <c r="M203" s="2">
        <f>+'[1]HT-224.127'!$H$12</f>
        <v>7</v>
      </c>
      <c r="N203" s="27" t="s">
        <v>27</v>
      </c>
      <c r="O203" s="2">
        <v>4</v>
      </c>
      <c r="P203" s="27" t="s">
        <v>28</v>
      </c>
      <c r="Q203" s="27"/>
      <c r="R203" s="2"/>
      <c r="S203" s="22"/>
      <c r="T203" s="2" t="str">
        <f>+'[1]HT-224.127'!$J$4</f>
        <v>Reddy Gunda</v>
      </c>
      <c r="U203" s="2"/>
      <c r="V203" s="25">
        <f>+'[1]HT-224.127'!$F$12</f>
        <v>57740503.857142858</v>
      </c>
      <c r="W203" s="28">
        <f t="shared" si="28"/>
        <v>0.86495088653130581</v>
      </c>
      <c r="X203" s="2"/>
      <c r="Y203" s="29">
        <f t="shared" si="31"/>
        <v>0.73840410432314152</v>
      </c>
      <c r="Z203" s="3" t="str">
        <f t="shared" si="30"/>
        <v>FAIL</v>
      </c>
      <c r="AA203" s="3"/>
      <c r="AB203" s="2"/>
      <c r="AC203" s="30">
        <v>2016</v>
      </c>
      <c r="AD203" s="30" t="s">
        <v>375</v>
      </c>
      <c r="AE203" s="30" t="s">
        <v>376</v>
      </c>
      <c r="AF203">
        <v>42668</v>
      </c>
      <c r="AG203" t="s">
        <v>17</v>
      </c>
      <c r="AH203">
        <v>67636000</v>
      </c>
      <c r="AI203">
        <v>49942700</v>
      </c>
      <c r="AJ203">
        <v>49942700</v>
      </c>
      <c r="AK203">
        <v>-0.26159589567685848</v>
      </c>
      <c r="AL203" t="s">
        <v>26</v>
      </c>
      <c r="AM203">
        <v>7</v>
      </c>
      <c r="AN203" t="s">
        <v>27</v>
      </c>
      <c r="AO203">
        <v>4</v>
      </c>
      <c r="AP203" t="s">
        <v>28</v>
      </c>
      <c r="AR203" s="34"/>
      <c r="AT203" t="s">
        <v>559</v>
      </c>
      <c r="AV203">
        <v>57740503.857142858</v>
      </c>
      <c r="AW203">
        <v>0.86495088653130581</v>
      </c>
      <c r="AY203">
        <v>0.73840410432314152</v>
      </c>
      <c r="AZ203" t="s">
        <v>26</v>
      </c>
      <c r="BC203">
        <v>67636000</v>
      </c>
      <c r="BD203">
        <v>49942700</v>
      </c>
      <c r="BE203">
        <v>17693300</v>
      </c>
      <c r="BQ203">
        <v>51303284</v>
      </c>
      <c r="BR203">
        <v>8</v>
      </c>
    </row>
    <row r="204" spans="2:70" x14ac:dyDescent="0.2">
      <c r="C204" s="20">
        <v>2016</v>
      </c>
      <c r="D204" s="2" t="str">
        <f>+'[1]PAT-024.069A'!$F$4</f>
        <v>PAT-024.069A</v>
      </c>
      <c r="E204" s="22" t="str">
        <f>+'[1]PAT-024.069A'!$F$5</f>
        <v>30th Street Mezzanine Rehab</v>
      </c>
      <c r="F204" s="23">
        <f>+'[1]PAT-024.069A'!$F$6</f>
        <v>42667</v>
      </c>
      <c r="G204" s="24" t="str">
        <f>+'[1]PAT-024.069A'!$G$7</f>
        <v>Public</v>
      </c>
      <c r="H204" s="25">
        <f>+'[1]PAT-024.069A'!$F$7</f>
        <v>2400000</v>
      </c>
      <c r="I204" s="25">
        <f>+'[1]PAT-024.069A'!$F$8</f>
        <v>3617000</v>
      </c>
      <c r="J204" s="25">
        <v>3617000</v>
      </c>
      <c r="K204" s="26">
        <f>+'[1]PAT-024.069A'!$G$9</f>
        <v>0.50708333333333333</v>
      </c>
      <c r="L204" s="3" t="str">
        <f>+'[1]PAT-024.069A'!$F$11</f>
        <v>FAIL</v>
      </c>
      <c r="M204" s="2">
        <f>+'[1]PAT-024.069A'!$H$12</f>
        <v>2</v>
      </c>
      <c r="N204" s="27" t="s">
        <v>19</v>
      </c>
      <c r="O204" s="2">
        <v>4</v>
      </c>
      <c r="P204" s="27" t="s">
        <v>47</v>
      </c>
      <c r="Q204" s="27"/>
      <c r="R204" s="2"/>
      <c r="S204" s="22"/>
      <c r="T204" s="2" t="str">
        <f>+'[1]PAT-024.069A'!$J$4</f>
        <v>Nathan Demaisip</v>
      </c>
      <c r="U204" s="2"/>
      <c r="V204" s="25">
        <f>+'[1]PAT-024.069A'!$F$12</f>
        <v>4280561.5</v>
      </c>
      <c r="W204" s="28">
        <f t="shared" si="28"/>
        <v>0.84498260333369812</v>
      </c>
      <c r="X204" s="2"/>
      <c r="Y204" s="29">
        <f t="shared" si="31"/>
        <v>1.5070833333333333</v>
      </c>
      <c r="Z204" s="3" t="str">
        <f t="shared" si="30"/>
        <v>FAIL</v>
      </c>
      <c r="AA204" s="3"/>
      <c r="AB204" s="2"/>
      <c r="AC204" s="30">
        <v>2016</v>
      </c>
      <c r="AD204" s="30" t="s">
        <v>377</v>
      </c>
      <c r="AE204" s="30" t="s">
        <v>378</v>
      </c>
      <c r="AF204">
        <v>42667</v>
      </c>
      <c r="AG204" t="s">
        <v>17</v>
      </c>
      <c r="AH204">
        <v>2400000</v>
      </c>
      <c r="AI204">
        <v>3617000</v>
      </c>
      <c r="AJ204">
        <v>3617000</v>
      </c>
      <c r="AK204">
        <v>0.50708333333333333</v>
      </c>
      <c r="AL204" t="s">
        <v>26</v>
      </c>
      <c r="AM204">
        <v>2</v>
      </c>
      <c r="AN204" t="s">
        <v>19</v>
      </c>
      <c r="AO204">
        <v>4</v>
      </c>
      <c r="AP204" t="s">
        <v>47</v>
      </c>
      <c r="AR204" s="34"/>
      <c r="AT204" t="s">
        <v>563</v>
      </c>
      <c r="AV204">
        <v>4280561.5</v>
      </c>
      <c r="AW204">
        <v>0.84498260333369812</v>
      </c>
      <c r="AY204">
        <v>1.5070833333333333</v>
      </c>
      <c r="AZ204" t="s">
        <v>26</v>
      </c>
      <c r="BC204">
        <v>2400000</v>
      </c>
      <c r="BD204">
        <v>3617000</v>
      </c>
      <c r="BE204">
        <v>-1217000</v>
      </c>
      <c r="BQ204">
        <v>4944123</v>
      </c>
      <c r="BR204">
        <v>1</v>
      </c>
    </row>
    <row r="205" spans="2:70" x14ac:dyDescent="0.2">
      <c r="B205" s="35">
        <f>(COUNTIF(L192:L205,"G*")/COUNTA(L192:L205))</f>
        <v>0.58333333333333337</v>
      </c>
      <c r="C205" s="20">
        <v>2016</v>
      </c>
      <c r="D205" s="2" t="str">
        <f>+'[1]PJ-664.527'!$F$4</f>
        <v>PJ-664.527</v>
      </c>
      <c r="E205" s="22" t="str">
        <f>+'[1]PJ-664.527'!$F$5</f>
        <v>Bldg 108 Switchgear Replacement</v>
      </c>
      <c r="F205" s="23">
        <f>+'[1]PJ-664.527'!$F$6</f>
        <v>42648</v>
      </c>
      <c r="G205" s="24" t="str">
        <f>+'[1]PJ-664.527'!$G$7</f>
        <v>Public</v>
      </c>
      <c r="H205" s="25">
        <f>+'[1]PJ-664.527'!$F$7</f>
        <v>3120000</v>
      </c>
      <c r="I205" s="25">
        <f>+'[1]PJ-664.527'!$F$8</f>
        <v>2147100</v>
      </c>
      <c r="J205" s="25">
        <v>2147100</v>
      </c>
      <c r="K205" s="26">
        <f>+'[1]PJ-664.527'!$G$9</f>
        <v>-0.31182692307692306</v>
      </c>
      <c r="L205" s="3" t="str">
        <f>+'[1]PJ-664.527'!$F$11</f>
        <v>GOOD</v>
      </c>
      <c r="M205" s="2">
        <f>+'[1]PJ-664.527'!$H$12</f>
        <v>7</v>
      </c>
      <c r="N205" s="27" t="s">
        <v>27</v>
      </c>
      <c r="O205" s="2">
        <v>4</v>
      </c>
      <c r="P205" s="27" t="s">
        <v>38</v>
      </c>
      <c r="Q205" s="27"/>
      <c r="R205" s="2"/>
      <c r="S205" s="22"/>
      <c r="T205" s="2" t="str">
        <f>+'[1]PJ-664.527'!$J$4</f>
        <v>Ramani Sundaram and Ed Minall</v>
      </c>
      <c r="U205" s="2"/>
      <c r="V205" s="25">
        <f>+'[1]PJ-664.527'!$F$12</f>
        <v>3325700.1428571427</v>
      </c>
      <c r="W205" s="28">
        <f t="shared" si="28"/>
        <v>0.64560841560279836</v>
      </c>
      <c r="X205" s="2"/>
      <c r="Y205" s="29">
        <f t="shared" si="31"/>
        <v>0.68817307692307694</v>
      </c>
      <c r="Z205" s="3" t="str">
        <f t="shared" si="30"/>
        <v>FAIL</v>
      </c>
      <c r="AA205" s="3"/>
      <c r="AB205" s="2">
        <v>0.58333333333333337</v>
      </c>
      <c r="AC205" s="30">
        <v>2016</v>
      </c>
      <c r="AD205" s="30" t="s">
        <v>379</v>
      </c>
      <c r="AE205" s="30" t="s">
        <v>380</v>
      </c>
      <c r="AF205">
        <v>42648</v>
      </c>
      <c r="AG205" t="s">
        <v>17</v>
      </c>
      <c r="AH205">
        <v>3120000</v>
      </c>
      <c r="AI205">
        <v>2147100</v>
      </c>
      <c r="AJ205">
        <v>2147100</v>
      </c>
      <c r="AK205">
        <v>-0.31182692307692306</v>
      </c>
      <c r="AL205" t="s">
        <v>18</v>
      </c>
      <c r="AM205">
        <v>7</v>
      </c>
      <c r="AN205" t="s">
        <v>27</v>
      </c>
      <c r="AO205">
        <v>4</v>
      </c>
      <c r="AP205" t="s">
        <v>38</v>
      </c>
      <c r="AR205" s="34"/>
      <c r="AT205" t="s">
        <v>606</v>
      </c>
      <c r="AV205">
        <v>3325700.1428571427</v>
      </c>
      <c r="AW205">
        <v>0.64560841560279836</v>
      </c>
      <c r="AY205">
        <v>0.68817307692307694</v>
      </c>
      <c r="AZ205" t="s">
        <v>26</v>
      </c>
      <c r="BC205">
        <v>3120000</v>
      </c>
      <c r="BD205">
        <v>2147100</v>
      </c>
      <c r="BE205">
        <v>972900</v>
      </c>
      <c r="BQ205">
        <v>2381070</v>
      </c>
      <c r="BR205">
        <v>5</v>
      </c>
    </row>
    <row r="206" spans="2:70" ht="7.5" customHeight="1" x14ac:dyDescent="0.2">
      <c r="C206" s="20"/>
      <c r="G206" s="21"/>
      <c r="P206" s="3"/>
      <c r="Q206" s="3"/>
      <c r="T206" s="2"/>
      <c r="U206" s="2"/>
      <c r="V206" s="25"/>
      <c r="W206" s="28"/>
      <c r="AC206" s="30"/>
      <c r="AD206" s="30"/>
      <c r="AE206" s="30"/>
      <c r="AQ206" s="41"/>
      <c r="AR206" s="3"/>
    </row>
    <row r="207" spans="2:70" x14ac:dyDescent="0.2">
      <c r="C207" s="20">
        <v>2016</v>
      </c>
      <c r="D207" s="2" t="str">
        <f>+'[1]JFK-144.019'!$F$4</f>
        <v>JFK-144.019</v>
      </c>
      <c r="E207" s="22" t="str">
        <f>+'[1]JFK-144.019'!$F$5</f>
        <v>Rehab Runway4R-22L and Associated Taxiways</v>
      </c>
      <c r="F207" s="23">
        <f>+'[1]JFK-144.019'!$F$6</f>
        <v>42626</v>
      </c>
      <c r="G207" s="24" t="str">
        <f>+'[1]JFK-144.019'!$G$7</f>
        <v>PQL</v>
      </c>
      <c r="H207" s="25">
        <f>+'[1]JFK-144.019'!$F$7</f>
        <v>73640000</v>
      </c>
      <c r="I207" s="25">
        <f>+'[1]JFK-144.019'!$F$8</f>
        <v>68462700</v>
      </c>
      <c r="J207" s="25">
        <v>68462700</v>
      </c>
      <c r="K207" s="26">
        <f>+'[1]JFK-144.019'!$G$9</f>
        <v>-7.0305540467137426E-2</v>
      </c>
      <c r="L207" s="3" t="str">
        <f>+'[1]JFK-144.019'!$F$11</f>
        <v>GOOD</v>
      </c>
      <c r="M207" s="2">
        <f>+'[1]JFK-144.019'!$H$12</f>
        <v>2</v>
      </c>
      <c r="N207" s="27" t="s">
        <v>19</v>
      </c>
      <c r="O207" s="2">
        <v>3</v>
      </c>
      <c r="P207" s="27" t="s">
        <v>20</v>
      </c>
      <c r="Q207" s="27"/>
      <c r="R207" s="2"/>
      <c r="S207" s="22"/>
      <c r="T207" s="2" t="str">
        <f>+'[1]JFK-144.019'!$J$4</f>
        <v>Wen Chang</v>
      </c>
      <c r="U207" s="2"/>
      <c r="V207" s="25">
        <f>+'[1]JFK-144.019'!$F$12</f>
        <v>74810850</v>
      </c>
      <c r="W207" s="28">
        <f t="shared" si="28"/>
        <v>0.91514399315072614</v>
      </c>
      <c r="X207" s="2"/>
      <c r="Y207" s="29">
        <f t="shared" ref="Y207:Y215" si="32">+I207/H207</f>
        <v>0.92969445953286256</v>
      </c>
      <c r="Z207" s="3" t="str">
        <f t="shared" si="30"/>
        <v>FAIL</v>
      </c>
      <c r="AA207" s="3"/>
      <c r="AB207" s="2"/>
      <c r="AC207" s="30">
        <v>2016</v>
      </c>
      <c r="AD207" s="30" t="s">
        <v>381</v>
      </c>
      <c r="AE207" s="30" t="s">
        <v>382</v>
      </c>
      <c r="AF207">
        <v>42626</v>
      </c>
      <c r="AG207" t="s">
        <v>50</v>
      </c>
      <c r="AH207">
        <v>73640000</v>
      </c>
      <c r="AI207">
        <v>68462700</v>
      </c>
      <c r="AJ207">
        <v>68462700</v>
      </c>
      <c r="AK207">
        <v>-7.0305540467137426E-2</v>
      </c>
      <c r="AL207" t="s">
        <v>18</v>
      </c>
      <c r="AM207">
        <v>2</v>
      </c>
      <c r="AN207" t="s">
        <v>19</v>
      </c>
      <c r="AO207">
        <v>3</v>
      </c>
      <c r="AP207" t="s">
        <v>20</v>
      </c>
      <c r="AR207" s="34"/>
      <c r="AT207" t="s">
        <v>564</v>
      </c>
      <c r="AV207">
        <v>74810850</v>
      </c>
      <c r="AW207">
        <v>0.91514399315072614</v>
      </c>
      <c r="AY207">
        <v>0.92969445953286256</v>
      </c>
      <c r="AZ207" t="s">
        <v>18</v>
      </c>
      <c r="BC207">
        <v>73640000</v>
      </c>
      <c r="BD207">
        <v>68462700</v>
      </c>
      <c r="BE207">
        <v>5177300</v>
      </c>
      <c r="BQ207">
        <v>81159000</v>
      </c>
      <c r="BR207">
        <v>2</v>
      </c>
    </row>
    <row r="208" spans="2:70" x14ac:dyDescent="0.2">
      <c r="C208" s="20">
        <v>2016</v>
      </c>
      <c r="D208" s="2" t="str">
        <f>+'[1]PN-654.042A'!$F$4</f>
        <v>PN-654.042A</v>
      </c>
      <c r="E208" s="22" t="str">
        <f>+'[1]PN-654.042A'!$F$5</f>
        <v>Demo Buildings 269 and 270</v>
      </c>
      <c r="F208" s="23">
        <f>+'[1]PN-654.042A'!$F$6</f>
        <v>42612</v>
      </c>
      <c r="G208" s="24" t="str">
        <f>+'[1]PN-654.042A'!$G$7</f>
        <v>Public</v>
      </c>
      <c r="H208" s="25">
        <f>+'[1]PN-654.042A'!$F$7</f>
        <v>2000000</v>
      </c>
      <c r="I208" s="25">
        <f>+'[1]PN-654.042A'!$F$8</f>
        <v>1460000</v>
      </c>
      <c r="J208" s="25"/>
      <c r="K208" s="26">
        <f>+'[1]PN-654.042A'!$G$9</f>
        <v>-0.27</v>
      </c>
      <c r="L208" s="3" t="str">
        <f>+'[1]PN-654.042A'!$F$11</f>
        <v>GOOD</v>
      </c>
      <c r="M208" s="2">
        <f>+'[1]PN-654.042A'!$H$12</f>
        <v>10</v>
      </c>
      <c r="N208" s="27" t="s">
        <v>27</v>
      </c>
      <c r="O208" s="2">
        <v>3</v>
      </c>
      <c r="P208" s="27" t="s">
        <v>38</v>
      </c>
      <c r="Q208" s="27"/>
      <c r="R208" s="2"/>
      <c r="S208" s="22"/>
      <c r="T208" s="2" t="str">
        <f>+'[1]PN-654.042A'!$J$4</f>
        <v>Wen Chang</v>
      </c>
      <c r="U208" s="2"/>
      <c r="V208" s="25">
        <f>+'[1]PN-654.042A'!$F$12</f>
        <v>2042108.1</v>
      </c>
      <c r="W208" s="28">
        <f t="shared" si="28"/>
        <v>0.71494746042092483</v>
      </c>
      <c r="X208" s="2"/>
      <c r="Y208" s="29">
        <f t="shared" si="32"/>
        <v>0.73</v>
      </c>
      <c r="Z208" s="3" t="str">
        <f t="shared" si="30"/>
        <v>FAIL</v>
      </c>
      <c r="AA208" s="3"/>
      <c r="AB208" s="2"/>
      <c r="AC208" s="30">
        <v>2016</v>
      </c>
      <c r="AD208" s="30" t="s">
        <v>383</v>
      </c>
      <c r="AE208" s="30" t="s">
        <v>384</v>
      </c>
      <c r="AF208">
        <v>42612</v>
      </c>
      <c r="AG208" t="s">
        <v>17</v>
      </c>
      <c r="AH208">
        <v>2000000</v>
      </c>
      <c r="AI208">
        <v>1460000</v>
      </c>
      <c r="AK208">
        <v>-0.27</v>
      </c>
      <c r="AL208" t="s">
        <v>18</v>
      </c>
      <c r="AM208">
        <v>10</v>
      </c>
      <c r="AN208" t="s">
        <v>27</v>
      </c>
      <c r="AO208">
        <v>3</v>
      </c>
      <c r="AP208" t="s">
        <v>38</v>
      </c>
      <c r="AR208" s="34"/>
      <c r="AT208" t="s">
        <v>564</v>
      </c>
      <c r="AV208">
        <v>2042108.1</v>
      </c>
      <c r="AW208">
        <v>0.71494746042092483</v>
      </c>
      <c r="AY208">
        <v>0.73</v>
      </c>
      <c r="AZ208" t="s">
        <v>26</v>
      </c>
      <c r="BC208">
        <v>2000000</v>
      </c>
      <c r="BD208">
        <v>1460000</v>
      </c>
      <c r="BE208">
        <v>540000</v>
      </c>
      <c r="BQ208">
        <v>1500000</v>
      </c>
      <c r="BR208">
        <v>7</v>
      </c>
    </row>
    <row r="209" spans="2:70" x14ac:dyDescent="0.2">
      <c r="C209" s="20">
        <v>2016</v>
      </c>
      <c r="D209" s="2" t="str">
        <f>+'[1]EWR-924.366'!$F$4</f>
        <v>EWR-924.366</v>
      </c>
      <c r="E209" s="22" t="str">
        <f>+'[1]EWR-924.366'!$F$5</f>
        <v>Bridge N5 Flooding Mitigation</v>
      </c>
      <c r="F209" s="23">
        <f>+'[1]EWR-924.366'!$F$6</f>
        <v>42606</v>
      </c>
      <c r="G209" s="24" t="str">
        <f>+'[1]EWR-924.366'!$G$7</f>
        <v>MWBE</v>
      </c>
      <c r="H209" s="25">
        <f>+'[1]EWR-924.366'!$F$7</f>
        <v>230000</v>
      </c>
      <c r="I209" s="25">
        <f>+'[1]EWR-924.366'!$F$8</f>
        <v>274450</v>
      </c>
      <c r="J209" s="25"/>
      <c r="K209" s="26">
        <f>+'[1]EWR-924.366'!$G$9</f>
        <v>0.1932608695652174</v>
      </c>
      <c r="L209" s="3" t="str">
        <f>+'[1]EWR-924.366'!$F$11</f>
        <v>FAIL</v>
      </c>
      <c r="M209" s="2">
        <f>+'[1]EWR-924.366'!$H$12</f>
        <v>3</v>
      </c>
      <c r="N209" s="27" t="s">
        <v>27</v>
      </c>
      <c r="O209" s="2">
        <v>3</v>
      </c>
      <c r="P209" s="27" t="s">
        <v>20</v>
      </c>
      <c r="Q209" s="27"/>
      <c r="R209" s="2"/>
      <c r="S209" s="22"/>
      <c r="T209" s="2" t="str">
        <f>+'[1]EWR-924.366'!$J$4</f>
        <v>Henry Yu</v>
      </c>
      <c r="U209" s="2"/>
      <c r="V209" s="25">
        <f>+'[1]EWR-924.366'!$F$12</f>
        <v>362483.33333333331</v>
      </c>
      <c r="W209" s="28">
        <f t="shared" si="28"/>
        <v>0.75713825923030953</v>
      </c>
      <c r="X209" s="2"/>
      <c r="Y209" s="29">
        <f t="shared" si="32"/>
        <v>1.1932608695652174</v>
      </c>
      <c r="Z209" s="3" t="str">
        <f t="shared" si="30"/>
        <v>FAIL</v>
      </c>
      <c r="AA209" s="3"/>
      <c r="AB209" s="2"/>
      <c r="AC209" s="30">
        <v>2016</v>
      </c>
      <c r="AD209" s="30" t="s">
        <v>385</v>
      </c>
      <c r="AE209" s="30" t="s">
        <v>386</v>
      </c>
      <c r="AF209">
        <v>42606</v>
      </c>
      <c r="AG209" t="s">
        <v>206</v>
      </c>
      <c r="AH209">
        <v>230000</v>
      </c>
      <c r="AI209">
        <v>274450</v>
      </c>
      <c r="AK209">
        <v>0.1932608695652174</v>
      </c>
      <c r="AL209" t="s">
        <v>26</v>
      </c>
      <c r="AM209">
        <v>3</v>
      </c>
      <c r="AN209" t="s">
        <v>27</v>
      </c>
      <c r="AO209">
        <v>3</v>
      </c>
      <c r="AP209" t="s">
        <v>20</v>
      </c>
      <c r="AR209" s="34"/>
      <c r="AT209" t="s">
        <v>562</v>
      </c>
      <c r="AV209">
        <v>362483.33333333331</v>
      </c>
      <c r="AW209">
        <v>0.75713825923030953</v>
      </c>
      <c r="AY209">
        <v>1.1932608695652174</v>
      </c>
      <c r="AZ209" t="s">
        <v>26</v>
      </c>
      <c r="BC209">
        <v>230000</v>
      </c>
      <c r="BD209">
        <v>274450</v>
      </c>
      <c r="BE209">
        <v>-44450</v>
      </c>
      <c r="BQ209">
        <v>395000</v>
      </c>
      <c r="BR209">
        <v>1</v>
      </c>
    </row>
    <row r="210" spans="2:70" x14ac:dyDescent="0.2">
      <c r="C210" s="20">
        <v>2016</v>
      </c>
      <c r="D210" s="2" t="str">
        <f>+'[1]PAT-784.164'!$F$4</f>
        <v>PAT-784.164</v>
      </c>
      <c r="E210" s="22" t="str">
        <f>+'[1]PAT-784.164'!$F$5</f>
        <v>Replace Roof - MacMillian-Bloedel Building</v>
      </c>
      <c r="F210" s="23">
        <f>+'[1]PAT-784.164'!$F$6</f>
        <v>42601</v>
      </c>
      <c r="G210" s="24" t="str">
        <f>+'[1]PAT-784.164'!$G$7</f>
        <v>Public</v>
      </c>
      <c r="H210" s="25">
        <f>+'[1]PAT-784.164'!$F$7</f>
        <v>6120000</v>
      </c>
      <c r="I210" s="25">
        <f>+'[1]PAT-784.164'!$F$8</f>
        <v>4674300</v>
      </c>
      <c r="J210" s="25">
        <v>4753054</v>
      </c>
      <c r="K210" s="26">
        <f>+'[1]PAT-784.164'!$G$9</f>
        <v>-0.23622549019607844</v>
      </c>
      <c r="L210" s="3" t="str">
        <f>+'[1]PAT-784.164'!$F$11</f>
        <v>GOOD</v>
      </c>
      <c r="M210" s="2">
        <f>+'[1]PAT-784.164'!$H$12</f>
        <v>6</v>
      </c>
      <c r="N210" s="27" t="s">
        <v>27</v>
      </c>
      <c r="O210" s="2">
        <v>3</v>
      </c>
      <c r="P210" s="27" t="s">
        <v>47</v>
      </c>
      <c r="Q210" s="27"/>
      <c r="R210" s="2"/>
      <c r="S210" s="22" t="s">
        <v>553</v>
      </c>
      <c r="T210" s="2" t="str">
        <f>+'[1]PAT-784.164'!$J$4</f>
        <v>Nathan Demaisip</v>
      </c>
      <c r="U210" s="2"/>
      <c r="V210" s="25">
        <f>+'[1]PAT-784.164'!$F$12</f>
        <v>6420291.666666667</v>
      </c>
      <c r="W210" s="28">
        <f t="shared" si="28"/>
        <v>0.72805103610298072</v>
      </c>
      <c r="X210" s="2"/>
      <c r="Y210" s="29">
        <f t="shared" si="32"/>
        <v>0.76377450980392159</v>
      </c>
      <c r="Z210" s="3" t="str">
        <f t="shared" si="30"/>
        <v>FAIL</v>
      </c>
      <c r="AA210" s="3"/>
      <c r="AB210" s="2"/>
      <c r="AC210" s="30">
        <v>2016</v>
      </c>
      <c r="AD210" s="30" t="s">
        <v>387</v>
      </c>
      <c r="AE210" s="30" t="s">
        <v>388</v>
      </c>
      <c r="AF210">
        <v>42601</v>
      </c>
      <c r="AG210" t="s">
        <v>17</v>
      </c>
      <c r="AH210">
        <v>6120000</v>
      </c>
      <c r="AI210">
        <v>4674300</v>
      </c>
      <c r="AJ210">
        <v>4753054</v>
      </c>
      <c r="AK210">
        <v>-0.23622549019607844</v>
      </c>
      <c r="AL210" t="s">
        <v>18</v>
      </c>
      <c r="AM210">
        <v>6</v>
      </c>
      <c r="AN210" t="s">
        <v>27</v>
      </c>
      <c r="AO210">
        <v>3</v>
      </c>
      <c r="AP210" t="s">
        <v>47</v>
      </c>
      <c r="AR210" s="34"/>
      <c r="AS210" t="s">
        <v>553</v>
      </c>
      <c r="AT210" t="s">
        <v>563</v>
      </c>
      <c r="AV210">
        <v>6420291.666666667</v>
      </c>
      <c r="AW210">
        <v>0.72805103610298072</v>
      </c>
      <c r="AY210">
        <v>0.76377450980392159</v>
      </c>
      <c r="AZ210" t="s">
        <v>26</v>
      </c>
      <c r="BC210">
        <v>6120000</v>
      </c>
      <c r="BD210">
        <v>4674300</v>
      </c>
      <c r="BE210">
        <v>1445700</v>
      </c>
      <c r="BQ210">
        <v>4753054</v>
      </c>
      <c r="BR210">
        <v>4</v>
      </c>
    </row>
    <row r="211" spans="2:70" x14ac:dyDescent="0.2">
      <c r="C211" s="20">
        <v>2016</v>
      </c>
      <c r="D211" s="2" t="str">
        <f>+'[1]LT-534'!$F$4</f>
        <v>LT-534</v>
      </c>
      <c r="E211" s="22" t="str">
        <f>+'[1]LT-534'!$F$5</f>
        <v>Maintenance Pavement Repairs via Work Order</v>
      </c>
      <c r="F211" s="23">
        <f>+'[1]LT-534'!$F$6</f>
        <v>42593</v>
      </c>
      <c r="G211" s="24" t="str">
        <f>+'[1]LT-534'!$G$7</f>
        <v>Public</v>
      </c>
      <c r="H211" s="25">
        <f>+'[1]LT-534'!$F$7</f>
        <v>1450000</v>
      </c>
      <c r="I211" s="25">
        <f>+'[1]LT-534'!$F$8</f>
        <v>763000</v>
      </c>
      <c r="J211" s="25"/>
      <c r="K211" s="26">
        <f>+'[1]LT-534'!$G$9</f>
        <v>-0.47379310344827585</v>
      </c>
      <c r="L211" s="3" t="str">
        <f>+'[1]LT-534'!$F$11</f>
        <v>GOOD</v>
      </c>
      <c r="M211" s="2">
        <f>+'[1]LT-534'!$H$12</f>
        <v>6</v>
      </c>
      <c r="N211" s="27" t="s">
        <v>19</v>
      </c>
      <c r="O211" s="2">
        <v>3</v>
      </c>
      <c r="P211" s="27" t="s">
        <v>28</v>
      </c>
      <c r="Q211" s="27"/>
      <c r="R211" s="2"/>
      <c r="S211" s="22"/>
      <c r="T211" s="2" t="str">
        <f>+'[1]LT-534'!$J$4</f>
        <v>Reddy Gunda</v>
      </c>
      <c r="U211" s="2"/>
      <c r="V211" s="25">
        <f>+'[1]LT-534'!$F$12</f>
        <v>1855432</v>
      </c>
      <c r="W211" s="28">
        <f t="shared" si="28"/>
        <v>0.41122498695721538</v>
      </c>
      <c r="X211" s="2"/>
      <c r="Y211" s="29">
        <f t="shared" si="32"/>
        <v>0.52620689655172415</v>
      </c>
      <c r="Z211" s="3" t="str">
        <f t="shared" si="30"/>
        <v>FAIL</v>
      </c>
      <c r="AA211" s="3"/>
      <c r="AB211" s="2"/>
      <c r="AC211" s="30">
        <v>2016</v>
      </c>
      <c r="AD211" s="30" t="s">
        <v>389</v>
      </c>
      <c r="AE211" s="30" t="s">
        <v>49</v>
      </c>
      <c r="AF211">
        <v>42593</v>
      </c>
      <c r="AG211" t="s">
        <v>17</v>
      </c>
      <c r="AH211">
        <v>1450000</v>
      </c>
      <c r="AI211">
        <v>763000</v>
      </c>
      <c r="AK211">
        <v>-0.47379310344827585</v>
      </c>
      <c r="AL211" t="s">
        <v>18</v>
      </c>
      <c r="AM211">
        <v>6</v>
      </c>
      <c r="AN211" t="s">
        <v>19</v>
      </c>
      <c r="AO211">
        <v>3</v>
      </c>
      <c r="AP211" t="s">
        <v>28</v>
      </c>
      <c r="AR211" s="34"/>
      <c r="AT211" t="s">
        <v>559</v>
      </c>
      <c r="AV211">
        <v>1855432</v>
      </c>
      <c r="AW211">
        <v>0.41122498695721538</v>
      </c>
      <c r="AY211">
        <v>0.52620689655172415</v>
      </c>
      <c r="AZ211" t="s">
        <v>26</v>
      </c>
      <c r="BC211">
        <v>1450000</v>
      </c>
      <c r="BD211">
        <v>763000</v>
      </c>
      <c r="BE211">
        <v>687000</v>
      </c>
      <c r="BQ211">
        <v>1291760</v>
      </c>
      <c r="BR211">
        <v>4</v>
      </c>
    </row>
    <row r="212" spans="2:70" x14ac:dyDescent="0.2">
      <c r="C212" s="20">
        <v>2016</v>
      </c>
      <c r="D212" s="2" t="str">
        <f>+'[1]LT-944.096 Void'!$F$4</f>
        <v>LT-944.096</v>
      </c>
      <c r="E212" s="22" t="str">
        <f>+'[1]LT-944.096 Void'!$F$5</f>
        <v>Replacement of Aboveground Storage Tanks</v>
      </c>
      <c r="F212" s="23">
        <f>+'[1]LT-944.096 Void'!$F$6</f>
        <v>42587</v>
      </c>
      <c r="G212" s="24"/>
      <c r="H212" s="25"/>
      <c r="I212" s="25"/>
      <c r="J212" s="25"/>
      <c r="K212" s="26"/>
      <c r="L212" s="3"/>
      <c r="M212" s="2">
        <f>+'[1]LT-944.096 Void'!$H$12</f>
        <v>4</v>
      </c>
      <c r="N212" s="27" t="s">
        <v>19</v>
      </c>
      <c r="O212" s="2">
        <v>3</v>
      </c>
      <c r="P212" s="27" t="s">
        <v>28</v>
      </c>
      <c r="Q212" s="27"/>
      <c r="R212" s="2"/>
      <c r="S212" s="22" t="s">
        <v>554</v>
      </c>
      <c r="T212" s="2" t="str">
        <f>+'[1]LT-944.096 Void'!$J$4</f>
        <v>Reddy Gunda</v>
      </c>
      <c r="U212" s="2"/>
      <c r="V212" s="25"/>
      <c r="W212" s="28"/>
      <c r="X212" s="2"/>
      <c r="Y212" s="29"/>
      <c r="Z212" s="3"/>
      <c r="AA212" s="3"/>
      <c r="AB212" s="2"/>
      <c r="AC212" s="30">
        <v>2016</v>
      </c>
      <c r="AD212" s="30" t="s">
        <v>607</v>
      </c>
      <c r="AE212" s="30" t="s">
        <v>160</v>
      </c>
      <c r="AF212">
        <v>42587</v>
      </c>
      <c r="AM212">
        <v>4</v>
      </c>
      <c r="AN212" t="s">
        <v>19</v>
      </c>
      <c r="AO212">
        <v>3</v>
      </c>
      <c r="AP212" t="s">
        <v>28</v>
      </c>
      <c r="AR212" s="34"/>
      <c r="AS212" t="s">
        <v>554</v>
      </c>
      <c r="AT212" t="s">
        <v>559</v>
      </c>
      <c r="BC212">
        <v>0</v>
      </c>
      <c r="BD212">
        <v>0</v>
      </c>
      <c r="BE212">
        <v>0</v>
      </c>
      <c r="BQ212" t="s">
        <v>539</v>
      </c>
      <c r="BR212" t="s">
        <v>539</v>
      </c>
    </row>
    <row r="213" spans="2:70" x14ac:dyDescent="0.2">
      <c r="C213" s="20">
        <v>2016</v>
      </c>
      <c r="D213" s="2" t="str">
        <f>+'[1]LT-934.027'!$F$4</f>
        <v>LT-934.027</v>
      </c>
      <c r="E213" s="22" t="str">
        <f>+'[1]LT-934.027'!$F$5</f>
        <v>NJ Admin Bldg - Emergency Power Modifications</v>
      </c>
      <c r="F213" s="23">
        <f>+'[1]LT-934.027'!$F$6</f>
        <v>42586</v>
      </c>
      <c r="G213" s="24" t="str">
        <f>+'[1]LT-934.027'!$G$7</f>
        <v>MWBE</v>
      </c>
      <c r="H213" s="25">
        <f>+'[1]LT-934.027'!$F$7</f>
        <v>800000</v>
      </c>
      <c r="I213" s="25">
        <f>+'[1]LT-934.027'!$F$8</f>
        <v>485250</v>
      </c>
      <c r="J213" s="25"/>
      <c r="K213" s="26">
        <f>+'[1]LT-934.027'!$G$9</f>
        <v>-0.3934375</v>
      </c>
      <c r="L213" s="3" t="str">
        <f>+'[1]LT-934.027'!$F$11</f>
        <v>GOOD</v>
      </c>
      <c r="M213" s="2">
        <f>+'[1]LT-934.027'!$H$12</f>
        <v>4</v>
      </c>
      <c r="N213" s="27" t="s">
        <v>27</v>
      </c>
      <c r="O213" s="2">
        <v>3</v>
      </c>
      <c r="P213" s="27" t="s">
        <v>28</v>
      </c>
      <c r="Q213" s="27"/>
      <c r="R213" s="2"/>
      <c r="S213" s="22"/>
      <c r="T213" s="2" t="str">
        <f>+'[1]LT-934.027'!$J$4</f>
        <v>Reddy Gunda</v>
      </c>
      <c r="U213" s="2"/>
      <c r="V213" s="25">
        <f>+'[1]LT-934.027'!$F$12</f>
        <v>790959</v>
      </c>
      <c r="W213" s="28">
        <f t="shared" si="28"/>
        <v>0.6134957690600904</v>
      </c>
      <c r="X213" s="2"/>
      <c r="Y213" s="29">
        <f t="shared" si="32"/>
        <v>0.6065625</v>
      </c>
      <c r="Z213" s="3" t="str">
        <f t="shared" si="30"/>
        <v>FAIL</v>
      </c>
      <c r="AA213" s="3"/>
      <c r="AB213" s="2"/>
      <c r="AC213" s="30">
        <v>2016</v>
      </c>
      <c r="AD213" s="30" t="s">
        <v>390</v>
      </c>
      <c r="AE213" s="30" t="s">
        <v>391</v>
      </c>
      <c r="AF213">
        <v>42586</v>
      </c>
      <c r="AG213" t="s">
        <v>206</v>
      </c>
      <c r="AH213">
        <v>800000</v>
      </c>
      <c r="AI213">
        <v>485250</v>
      </c>
      <c r="AK213">
        <v>-0.3934375</v>
      </c>
      <c r="AL213" t="s">
        <v>18</v>
      </c>
      <c r="AM213">
        <v>4</v>
      </c>
      <c r="AN213" t="s">
        <v>27</v>
      </c>
      <c r="AO213">
        <v>3</v>
      </c>
      <c r="AP213" t="s">
        <v>28</v>
      </c>
      <c r="AR213" s="34"/>
      <c r="AT213" t="s">
        <v>559</v>
      </c>
      <c r="AV213">
        <v>790959</v>
      </c>
      <c r="AW213">
        <v>0.6134957690600904</v>
      </c>
      <c r="AY213">
        <v>0.6065625</v>
      </c>
      <c r="AZ213" t="s">
        <v>26</v>
      </c>
      <c r="BC213">
        <v>800000</v>
      </c>
      <c r="BD213">
        <v>485250</v>
      </c>
      <c r="BE213">
        <v>314750</v>
      </c>
      <c r="BQ213">
        <v>685749</v>
      </c>
      <c r="BR213">
        <v>3</v>
      </c>
    </row>
    <row r="214" spans="2:70" x14ac:dyDescent="0.2">
      <c r="C214" s="20">
        <v>2016</v>
      </c>
      <c r="D214" s="2" t="str">
        <f>+'[1]JFK-1064'!$F$4</f>
        <v>JFK-1064</v>
      </c>
      <c r="E214" s="22" t="str">
        <f>+'[1]JFK-1064'!$F$5</f>
        <v>Bulk Fuel Farm West End &amp; Satellite Remediation Upgrades</v>
      </c>
      <c r="F214" s="23">
        <f>+'[1]JFK-1064'!$F$6</f>
        <v>42584</v>
      </c>
      <c r="G214" s="24" t="str">
        <f>+'[1]JFK-1064'!$G$7</f>
        <v>Public</v>
      </c>
      <c r="H214" s="25">
        <f>+'[1]JFK-1064'!$F$7</f>
        <v>1750000</v>
      </c>
      <c r="I214" s="25">
        <f>+'[1]JFK-1064'!$F$8</f>
        <v>1930000</v>
      </c>
      <c r="J214" s="25">
        <v>1930000</v>
      </c>
      <c r="K214" s="26">
        <f>+'[1]JFK-1064'!$G$9</f>
        <v>0.10285714285714286</v>
      </c>
      <c r="L214" s="3" t="str">
        <f>+'[1]JFK-1064'!$F$11</f>
        <v>GOOD</v>
      </c>
      <c r="M214" s="2">
        <f>+'[1]JFK-1064'!$H$12</f>
        <v>9</v>
      </c>
      <c r="N214" s="27" t="s">
        <v>19</v>
      </c>
      <c r="O214" s="2">
        <v>3</v>
      </c>
      <c r="P214" s="27" t="s">
        <v>20</v>
      </c>
      <c r="Q214" s="27"/>
      <c r="R214" s="2"/>
      <c r="S214" s="22"/>
      <c r="T214" s="2" t="str">
        <f>+'[1]JFK-1064'!$J$4</f>
        <v>Wen Chang</v>
      </c>
      <c r="U214" s="2"/>
      <c r="V214" s="25">
        <f>+'[1]JFK-1064'!$F$12</f>
        <v>2809540.888888889</v>
      </c>
      <c r="W214" s="28">
        <f t="shared" si="28"/>
        <v>0.68694497653788267</v>
      </c>
      <c r="X214" s="2"/>
      <c r="Y214" s="29">
        <f t="shared" si="32"/>
        <v>1.1028571428571428</v>
      </c>
      <c r="Z214" s="3" t="str">
        <f t="shared" si="30"/>
        <v>FAIL</v>
      </c>
      <c r="AA214" s="3"/>
      <c r="AB214" s="2"/>
      <c r="AC214" s="30">
        <v>2016</v>
      </c>
      <c r="AD214" s="30" t="s">
        <v>392</v>
      </c>
      <c r="AE214" s="30" t="s">
        <v>393</v>
      </c>
      <c r="AF214">
        <v>42584</v>
      </c>
      <c r="AG214" t="s">
        <v>17</v>
      </c>
      <c r="AH214">
        <v>1750000</v>
      </c>
      <c r="AI214">
        <v>1930000</v>
      </c>
      <c r="AJ214">
        <v>1930000</v>
      </c>
      <c r="AK214">
        <v>0.10285714285714286</v>
      </c>
      <c r="AL214" t="s">
        <v>18</v>
      </c>
      <c r="AM214">
        <v>9</v>
      </c>
      <c r="AN214" t="s">
        <v>19</v>
      </c>
      <c r="AO214">
        <v>3</v>
      </c>
      <c r="AP214" t="s">
        <v>20</v>
      </c>
      <c r="AR214" s="34"/>
      <c r="AT214" t="s">
        <v>564</v>
      </c>
      <c r="AV214">
        <v>2809540.888888889</v>
      </c>
      <c r="AW214">
        <v>0.68694497653788267</v>
      </c>
      <c r="AY214">
        <v>1.1028571428571428</v>
      </c>
      <c r="AZ214" t="s">
        <v>26</v>
      </c>
      <c r="BC214">
        <v>1750000</v>
      </c>
      <c r="BD214">
        <v>1930000</v>
      </c>
      <c r="BE214">
        <v>-180000</v>
      </c>
      <c r="BQ214">
        <v>1978000</v>
      </c>
      <c r="BR214">
        <v>1</v>
      </c>
    </row>
    <row r="215" spans="2:70" x14ac:dyDescent="0.2">
      <c r="B215" s="35">
        <f>(COUNTIF(L207:L215,"G*")/COUNTA(L207:L215))</f>
        <v>0.875</v>
      </c>
      <c r="C215" s="20">
        <v>2016</v>
      </c>
      <c r="D215" s="2" t="str">
        <f>+'[1]LT-800.382'!$F$4</f>
        <v>LT-800.382</v>
      </c>
      <c r="E215" s="22" t="str">
        <f>+'[1]LT-800.382'!$F$5</f>
        <v>North Tube Pump Discharge Line</v>
      </c>
      <c r="F215" s="23">
        <f>+'[1]LT-800.382'!$F$6</f>
        <v>42579</v>
      </c>
      <c r="G215" s="24" t="str">
        <f>+'[1]LT-800.382'!$G$7</f>
        <v>MWBE</v>
      </c>
      <c r="H215" s="25">
        <f>+'[1]LT-800.382'!$F$7</f>
        <v>1636000</v>
      </c>
      <c r="I215" s="25">
        <f>+'[1]LT-800.382'!$F$8</f>
        <v>1365000</v>
      </c>
      <c r="J215" s="25"/>
      <c r="K215" s="26">
        <f>+'[1]LT-800.382'!$G$9</f>
        <v>-0.1656479217603912</v>
      </c>
      <c r="L215" s="3" t="str">
        <f>+'[1]LT-800.382'!$F$11</f>
        <v>GOOD</v>
      </c>
      <c r="M215" s="2">
        <f>+'[1]LT-800.382'!$H$12</f>
        <v>3</v>
      </c>
      <c r="N215" s="27" t="s">
        <v>19</v>
      </c>
      <c r="O215" s="2">
        <v>3</v>
      </c>
      <c r="P215" s="27" t="s">
        <v>28</v>
      </c>
      <c r="Q215" s="27"/>
      <c r="R215" s="2"/>
      <c r="S215" s="22"/>
      <c r="T215" s="2" t="str">
        <f>+'[1]LT-800.382'!$J$4</f>
        <v>Reddy Gunda</v>
      </c>
      <c r="U215" s="2"/>
      <c r="V215" s="25">
        <f>+'[1]LT-800.382'!$F$12</f>
        <v>1849733.6666666667</v>
      </c>
      <c r="W215" s="28">
        <f t="shared" si="28"/>
        <v>0.73794407519208616</v>
      </c>
      <c r="X215" s="2"/>
      <c r="Y215" s="29">
        <f t="shared" si="32"/>
        <v>0.83435207823960877</v>
      </c>
      <c r="Z215" s="3" t="str">
        <f t="shared" si="30"/>
        <v>FAIL</v>
      </c>
      <c r="AA215" s="3"/>
      <c r="AB215" s="2">
        <v>0.875</v>
      </c>
      <c r="AC215" s="30">
        <v>2016</v>
      </c>
      <c r="AD215" s="30" t="s">
        <v>394</v>
      </c>
      <c r="AE215" s="30" t="s">
        <v>395</v>
      </c>
      <c r="AF215">
        <v>42579</v>
      </c>
      <c r="AG215" t="s">
        <v>206</v>
      </c>
      <c r="AH215">
        <v>1636000</v>
      </c>
      <c r="AI215">
        <v>1365000</v>
      </c>
      <c r="AK215">
        <v>-0.1656479217603912</v>
      </c>
      <c r="AL215" t="s">
        <v>18</v>
      </c>
      <c r="AM215">
        <v>3</v>
      </c>
      <c r="AN215" t="s">
        <v>19</v>
      </c>
      <c r="AO215">
        <v>3</v>
      </c>
      <c r="AP215" t="s">
        <v>28</v>
      </c>
      <c r="AR215" s="34"/>
      <c r="AT215" t="s">
        <v>559</v>
      </c>
      <c r="AV215">
        <v>1849733.6666666667</v>
      </c>
      <c r="AW215">
        <v>0.73794407519208616</v>
      </c>
      <c r="AY215">
        <v>0.83435207823960877</v>
      </c>
      <c r="AZ215" t="s">
        <v>26</v>
      </c>
      <c r="BC215">
        <v>1636000</v>
      </c>
      <c r="BD215">
        <v>1365000</v>
      </c>
      <c r="BE215">
        <v>271000</v>
      </c>
      <c r="BQ215">
        <v>1555556</v>
      </c>
      <c r="BR215">
        <v>3</v>
      </c>
    </row>
    <row r="216" spans="2:70" ht="7.5" customHeight="1" x14ac:dyDescent="0.2">
      <c r="C216" s="20"/>
      <c r="G216" s="21"/>
      <c r="P216" s="3"/>
      <c r="Q216" s="3"/>
      <c r="T216" s="2"/>
      <c r="U216" s="2"/>
      <c r="V216" s="25"/>
      <c r="W216" s="28"/>
      <c r="AC216" s="30"/>
      <c r="AD216" s="30"/>
      <c r="AE216" s="30"/>
      <c r="AQ216" s="41"/>
      <c r="AR216" s="3"/>
    </row>
    <row r="217" spans="2:70" x14ac:dyDescent="0.2">
      <c r="C217" s="20">
        <v>2016</v>
      </c>
      <c r="D217" s="2" t="str">
        <f>+'[1]LT-924.028'!$F$4</f>
        <v>LT-924.028</v>
      </c>
      <c r="E217" s="22" t="str">
        <f>+'[1]LT-924.028'!$F$5</f>
        <v>Priority Repairs on NY Approach Retaining Walls (Dyer Ave.)</v>
      </c>
      <c r="F217" s="23">
        <f>+'[1]LT-924.028'!$F$6</f>
        <v>42538</v>
      </c>
      <c r="G217" s="24" t="str">
        <f>+'[1]LT-924.028'!$G$7</f>
        <v>Public</v>
      </c>
      <c r="H217" s="25">
        <f>+'[1]LT-924.028'!$F$7</f>
        <v>1800000</v>
      </c>
      <c r="I217" s="25">
        <f>+'[1]LT-924.028'!$F$8</f>
        <v>1628370</v>
      </c>
      <c r="J217" s="25">
        <v>1628370</v>
      </c>
      <c r="K217" s="26">
        <f>+'[1]LT-924.028'!$G$9</f>
        <v>-9.5350000000000004E-2</v>
      </c>
      <c r="L217" s="3" t="str">
        <f>+'[1]LT-924.028'!$F$11</f>
        <v>GOOD</v>
      </c>
      <c r="M217" s="2">
        <f>+'[1]LT-924.028'!$H$12</f>
        <v>13</v>
      </c>
      <c r="N217" s="27" t="s">
        <v>19</v>
      </c>
      <c r="O217" s="2">
        <v>2</v>
      </c>
      <c r="P217" s="27" t="s">
        <v>28</v>
      </c>
      <c r="Q217" s="27"/>
      <c r="R217" s="2"/>
      <c r="S217" s="22"/>
      <c r="T217" s="2" t="str">
        <f>+'[1]LT-924.028'!$J$4</f>
        <v>Reddy Gunda</v>
      </c>
      <c r="U217" s="2"/>
      <c r="V217" s="25">
        <f>+'[1]LT-924.028'!$F$12</f>
        <v>3393286.076923077</v>
      </c>
      <c r="W217" s="28">
        <f t="shared" si="28"/>
        <v>0.47987996387164433</v>
      </c>
      <c r="X217" s="2"/>
      <c r="Y217" s="29">
        <f t="shared" ref="Y217:Y229" si="33">+I217/H217</f>
        <v>0.90464999999999995</v>
      </c>
      <c r="Z217" s="3" t="str">
        <f t="shared" si="30"/>
        <v>FAIL</v>
      </c>
      <c r="AA217" s="3"/>
      <c r="AB217" s="2"/>
      <c r="AC217" s="30">
        <v>2016</v>
      </c>
      <c r="AD217" s="30" t="s">
        <v>396</v>
      </c>
      <c r="AE217" s="30" t="s">
        <v>397</v>
      </c>
      <c r="AF217">
        <v>42538</v>
      </c>
      <c r="AG217" t="s">
        <v>17</v>
      </c>
      <c r="AH217">
        <v>1800000</v>
      </c>
      <c r="AI217">
        <v>1628370</v>
      </c>
      <c r="AJ217">
        <v>1628370</v>
      </c>
      <c r="AK217">
        <v>-9.5350000000000004E-2</v>
      </c>
      <c r="AL217" t="s">
        <v>18</v>
      </c>
      <c r="AM217">
        <v>13</v>
      </c>
      <c r="AN217" t="s">
        <v>19</v>
      </c>
      <c r="AO217">
        <v>2</v>
      </c>
      <c r="AP217" t="s">
        <v>28</v>
      </c>
      <c r="AR217" s="34"/>
      <c r="AT217" t="s">
        <v>559</v>
      </c>
      <c r="AV217">
        <v>3393286.076923077</v>
      </c>
      <c r="AW217">
        <v>0.47987996387164433</v>
      </c>
      <c r="AY217">
        <v>0.90464999999999995</v>
      </c>
      <c r="AZ217" t="s">
        <v>18</v>
      </c>
      <c r="BC217">
        <v>1800000</v>
      </c>
      <c r="BD217">
        <v>1628370</v>
      </c>
      <c r="BE217">
        <v>171630</v>
      </c>
      <c r="BQ217">
        <v>1992121</v>
      </c>
      <c r="BR217">
        <v>2</v>
      </c>
    </row>
    <row r="218" spans="2:70" x14ac:dyDescent="0.2">
      <c r="C218" s="20">
        <v>2016</v>
      </c>
      <c r="D218" s="2" t="str">
        <f>+'[1]PN-654.038'!$F$4</f>
        <v>PN-654.038</v>
      </c>
      <c r="E218" s="22" t="str">
        <f>+'[1]PN-654.038'!$F$5</f>
        <v>Expressrail Port Newark Administration Building</v>
      </c>
      <c r="F218" s="23">
        <f>+'[1]PN-654.038'!$F$6</f>
        <v>42523</v>
      </c>
      <c r="G218" s="24" t="str">
        <f>+'[1]PN-654.038'!$G$7</f>
        <v>D-B</v>
      </c>
      <c r="H218" s="25">
        <f>+'[1]PN-654.038'!$F$7</f>
        <v>2253000</v>
      </c>
      <c r="I218" s="25">
        <f>+'[1]PN-654.038'!$F$8</f>
        <v>2665637</v>
      </c>
      <c r="J218" s="25"/>
      <c r="K218" s="26">
        <f>+'[1]PN-654.038'!$G$9</f>
        <v>0.18315002219263204</v>
      </c>
      <c r="L218" s="3" t="str">
        <f>+'[1]PN-654.038'!$F$11</f>
        <v>FAIL</v>
      </c>
      <c r="M218" s="2">
        <f>+'[1]PN-654.038'!$H$12</f>
        <v>4</v>
      </c>
      <c r="N218" s="27" t="s">
        <v>27</v>
      </c>
      <c r="O218" s="2">
        <v>2</v>
      </c>
      <c r="P218" s="27" t="s">
        <v>38</v>
      </c>
      <c r="Q218" s="27"/>
      <c r="R218" s="2"/>
      <c r="S218" s="22"/>
      <c r="T218" s="2" t="str">
        <f>+'[1]PN-654.038'!$J$4</f>
        <v>Ramani Sundaram</v>
      </c>
      <c r="U218" s="2"/>
      <c r="V218" s="25">
        <f>+'[1]PN-654.038'!$F$12</f>
        <v>3137033.75</v>
      </c>
      <c r="W218" s="28">
        <f t="shared" si="28"/>
        <v>0.84973169319584141</v>
      </c>
      <c r="X218" s="2"/>
      <c r="Y218" s="29">
        <f t="shared" si="33"/>
        <v>1.1831500221926321</v>
      </c>
      <c r="Z218" s="3" t="str">
        <f t="shared" si="30"/>
        <v>FAIL</v>
      </c>
      <c r="AA218" s="3"/>
      <c r="AB218" s="2"/>
      <c r="AC218" s="30">
        <v>2016</v>
      </c>
      <c r="AD218" s="30" t="s">
        <v>398</v>
      </c>
      <c r="AE218" s="30" t="s">
        <v>399</v>
      </c>
      <c r="AF218">
        <v>42523</v>
      </c>
      <c r="AG218" t="s">
        <v>400</v>
      </c>
      <c r="AH218">
        <v>2253000</v>
      </c>
      <c r="AI218">
        <v>2665637</v>
      </c>
      <c r="AK218">
        <v>0.18315002219263204</v>
      </c>
      <c r="AL218" t="s">
        <v>26</v>
      </c>
      <c r="AM218">
        <v>4</v>
      </c>
      <c r="AN218" t="s">
        <v>27</v>
      </c>
      <c r="AO218">
        <v>2</v>
      </c>
      <c r="AP218" t="s">
        <v>38</v>
      </c>
      <c r="AR218" s="34"/>
      <c r="AT218" t="s">
        <v>565</v>
      </c>
      <c r="AV218">
        <v>3137033.75</v>
      </c>
      <c r="AW218">
        <v>0.84973169319584141</v>
      </c>
      <c r="AY218">
        <v>1.1831500221926321</v>
      </c>
      <c r="AZ218" t="s">
        <v>26</v>
      </c>
      <c r="BC218">
        <v>2253000</v>
      </c>
      <c r="BD218">
        <v>2665637</v>
      </c>
      <c r="BE218">
        <v>-412637</v>
      </c>
      <c r="BQ218">
        <v>2702598</v>
      </c>
      <c r="BR218">
        <v>1</v>
      </c>
    </row>
    <row r="219" spans="2:70" x14ac:dyDescent="0.2">
      <c r="C219" s="20">
        <v>2016</v>
      </c>
      <c r="D219" s="2" t="str">
        <f>+'[1]HT-469'!$F$4</f>
        <v>HT-469</v>
      </c>
      <c r="E219" s="22" t="str">
        <f>+'[1]HT-469'!$F$5</f>
        <v>Mitigate Water Leakage at Ventilation Ducts and Mid-River Pump Room</v>
      </c>
      <c r="F219" s="23">
        <f>+'[1]HT-469'!$F$6</f>
        <v>42517</v>
      </c>
      <c r="G219" s="24" t="str">
        <f>+'[1]HT-469'!$G$7</f>
        <v>Public</v>
      </c>
      <c r="H219" s="25">
        <f>+'[1]HT-469'!$F$7</f>
        <v>2800000</v>
      </c>
      <c r="I219" s="25">
        <f>+'[1]HT-469'!$F$8</f>
        <v>3295274</v>
      </c>
      <c r="J219" s="25"/>
      <c r="K219" s="26">
        <f>+'[1]HT-469'!$G$9</f>
        <v>0.17688357142857142</v>
      </c>
      <c r="L219" s="3" t="str">
        <f>+'[1]HT-469'!$F$11</f>
        <v>FAIL</v>
      </c>
      <c r="M219" s="2">
        <f>+'[1]HT-469'!$H$12</f>
        <v>6</v>
      </c>
      <c r="N219" s="27" t="s">
        <v>35</v>
      </c>
      <c r="O219" s="2">
        <v>2</v>
      </c>
      <c r="P219" s="27" t="s">
        <v>28</v>
      </c>
      <c r="Q219" s="27"/>
      <c r="R219" s="2"/>
      <c r="S219" s="22"/>
      <c r="T219" s="2" t="str">
        <f>+'[1]HT-469'!$J$4</f>
        <v>Reddy Gunda</v>
      </c>
      <c r="U219" s="2"/>
      <c r="V219" s="25">
        <f>+'[1]HT-469'!$F$12</f>
        <v>4625451.5</v>
      </c>
      <c r="W219" s="28">
        <f t="shared" si="28"/>
        <v>0.71242212787227366</v>
      </c>
      <c r="X219" s="2"/>
      <c r="Y219" s="29">
        <f t="shared" si="33"/>
        <v>1.1768835714285715</v>
      </c>
      <c r="Z219" s="3" t="str">
        <f t="shared" si="30"/>
        <v>FAIL</v>
      </c>
      <c r="AA219" s="3"/>
      <c r="AB219" s="2"/>
      <c r="AC219" s="30">
        <v>2016</v>
      </c>
      <c r="AD219" s="30" t="s">
        <v>401</v>
      </c>
      <c r="AE219" s="30" t="s">
        <v>402</v>
      </c>
      <c r="AF219">
        <v>42517</v>
      </c>
      <c r="AG219" t="s">
        <v>17</v>
      </c>
      <c r="AH219">
        <v>2800000</v>
      </c>
      <c r="AI219">
        <v>3295274</v>
      </c>
      <c r="AK219">
        <v>0.17688357142857142</v>
      </c>
      <c r="AL219" t="s">
        <v>26</v>
      </c>
      <c r="AM219">
        <v>6</v>
      </c>
      <c r="AN219" t="s">
        <v>35</v>
      </c>
      <c r="AO219">
        <v>2</v>
      </c>
      <c r="AP219" t="s">
        <v>28</v>
      </c>
      <c r="AR219" s="34"/>
      <c r="AT219" t="s">
        <v>559</v>
      </c>
      <c r="AV219">
        <v>4625451.5</v>
      </c>
      <c r="AW219">
        <v>0.71242212787227366</v>
      </c>
      <c r="AY219">
        <v>1.1768835714285715</v>
      </c>
      <c r="AZ219" t="s">
        <v>26</v>
      </c>
      <c r="BC219">
        <v>2800000</v>
      </c>
      <c r="BD219">
        <v>3295274</v>
      </c>
      <c r="BE219">
        <v>-495274</v>
      </c>
      <c r="BQ219">
        <v>4199650</v>
      </c>
      <c r="BR219">
        <v>1</v>
      </c>
    </row>
    <row r="220" spans="2:70" x14ac:dyDescent="0.2">
      <c r="C220" s="20">
        <v>2016</v>
      </c>
      <c r="D220" s="2" t="str">
        <f>+'[1]LGA-124.086'!$F$4</f>
        <v>LGA-124.086</v>
      </c>
      <c r="E220" s="22" t="str">
        <f>+'[1]LGA-124.086'!$F$5</f>
        <v>Rehab of Runway 22 Deck Wearing Course</v>
      </c>
      <c r="F220" s="23">
        <f>+'[1]LGA-124.086'!$F$6</f>
        <v>42514</v>
      </c>
      <c r="G220" s="24" t="str">
        <f>+'[1]LGA-124.086'!$G$7</f>
        <v>PQL</v>
      </c>
      <c r="H220" s="25">
        <f>+'[1]LGA-124.086'!$F$7</f>
        <v>1930000</v>
      </c>
      <c r="I220" s="25">
        <f>+'[1]LGA-124.086'!$F$8</f>
        <v>2277000</v>
      </c>
      <c r="J220" s="25"/>
      <c r="K220" s="26">
        <f>+'[1]LGA-124.086'!$G$9</f>
        <v>0.17979274611398963</v>
      </c>
      <c r="L220" s="3" t="str">
        <f>+'[1]LGA-124.086'!$F$11</f>
        <v>FAIL</v>
      </c>
      <c r="M220" s="2">
        <f>+'[1]LGA-124.086'!$H$12</f>
        <v>4</v>
      </c>
      <c r="N220" s="27" t="s">
        <v>19</v>
      </c>
      <c r="O220" s="2">
        <v>2</v>
      </c>
      <c r="P220" s="27" t="s">
        <v>20</v>
      </c>
      <c r="Q220" s="27"/>
      <c r="R220" s="2"/>
      <c r="S220" s="22" t="s">
        <v>555</v>
      </c>
      <c r="T220" s="2" t="str">
        <f>+'[1]LGA-124.086'!$J$4</f>
        <v>Lucita Mendoza and Nathan Demaisip</v>
      </c>
      <c r="U220" s="2"/>
      <c r="V220" s="25">
        <f>+'[1]LGA-124.086'!$F$12</f>
        <v>2736160.75</v>
      </c>
      <c r="W220" s="28">
        <f t="shared" si="28"/>
        <v>0.83218794802169427</v>
      </c>
      <c r="X220" s="2"/>
      <c r="Y220" s="29">
        <f t="shared" si="33"/>
        <v>1.1797927461139897</v>
      </c>
      <c r="Z220" s="3" t="str">
        <f t="shared" si="30"/>
        <v>FAIL</v>
      </c>
      <c r="AA220" s="3"/>
      <c r="AB220" s="2"/>
      <c r="AC220" s="30">
        <v>2016</v>
      </c>
      <c r="AD220" s="30" t="s">
        <v>403</v>
      </c>
      <c r="AE220" s="30" t="s">
        <v>404</v>
      </c>
      <c r="AF220">
        <v>42514</v>
      </c>
      <c r="AG220" t="s">
        <v>50</v>
      </c>
      <c r="AH220">
        <v>1930000</v>
      </c>
      <c r="AI220">
        <v>2277000</v>
      </c>
      <c r="AK220">
        <v>0.17979274611398963</v>
      </c>
      <c r="AL220" t="s">
        <v>26</v>
      </c>
      <c r="AM220">
        <v>4</v>
      </c>
      <c r="AN220" t="s">
        <v>19</v>
      </c>
      <c r="AO220">
        <v>2</v>
      </c>
      <c r="AP220" t="s">
        <v>20</v>
      </c>
      <c r="AR220" s="34"/>
      <c r="AS220" t="s">
        <v>555</v>
      </c>
      <c r="AT220" t="s">
        <v>608</v>
      </c>
      <c r="AV220">
        <v>2736160.75</v>
      </c>
      <c r="AW220">
        <v>0.83218794802169427</v>
      </c>
      <c r="AY220">
        <v>1.1797927461139897</v>
      </c>
      <c r="AZ220" t="s">
        <v>26</v>
      </c>
      <c r="BC220">
        <v>1930000</v>
      </c>
      <c r="BD220">
        <v>2277000</v>
      </c>
      <c r="BE220">
        <v>-347000</v>
      </c>
      <c r="BQ220">
        <v>2587000</v>
      </c>
      <c r="BR220">
        <v>1</v>
      </c>
    </row>
    <row r="221" spans="2:70" x14ac:dyDescent="0.2">
      <c r="C221" s="20">
        <v>2016</v>
      </c>
      <c r="D221" s="2" t="str">
        <f>+'[1]NYNJRR-644.537'!$F$4</f>
        <v>NYNJRR-644.537</v>
      </c>
      <c r="E221" s="22" t="str">
        <f>+'[1]NYNJRR-644.537'!$F$5</f>
        <v>Repl Barge Mooring Structures at Greenville Yard</v>
      </c>
      <c r="F221" s="23">
        <f>+'[1]NYNJRR-644.537'!$F$6</f>
        <v>42500</v>
      </c>
      <c r="G221" s="24" t="str">
        <f>+'[1]NYNJRR-644.537'!$G$7</f>
        <v>Public</v>
      </c>
      <c r="H221" s="25">
        <f>+'[1]NYNJRR-644.537'!$F$7</f>
        <v>4000000</v>
      </c>
      <c r="I221" s="25">
        <f>+'[1]NYNJRR-644.537'!$F$8</f>
        <v>3838287</v>
      </c>
      <c r="J221" s="25"/>
      <c r="K221" s="26">
        <f>+'[1]NYNJRR-644.537'!$G$9</f>
        <v>-4.0428249999999999E-2</v>
      </c>
      <c r="L221" s="3" t="str">
        <f>+'[1]NYNJRR-644.537'!$F$11</f>
        <v>GOOD</v>
      </c>
      <c r="M221" s="2">
        <f>+'[1]NYNJRR-644.537'!$H$12</f>
        <v>11</v>
      </c>
      <c r="N221" s="27" t="s">
        <v>27</v>
      </c>
      <c r="O221" s="2">
        <v>2</v>
      </c>
      <c r="P221" s="27" t="s">
        <v>38</v>
      </c>
      <c r="Q221" s="27"/>
      <c r="R221" s="2"/>
      <c r="S221" s="22"/>
      <c r="T221" s="2" t="str">
        <f>+'[1]NYNJRR-644.537'!$J$4</f>
        <v>Wen Chang</v>
      </c>
      <c r="U221" s="2"/>
      <c r="V221" s="25">
        <f>+'[1]NYNJRR-644.537'!$F$12</f>
        <v>5748930.4545454541</v>
      </c>
      <c r="W221" s="28">
        <f t="shared" si="28"/>
        <v>0.66765236253035842</v>
      </c>
      <c r="X221" s="2"/>
      <c r="Y221" s="29">
        <f t="shared" si="33"/>
        <v>0.95957174999999995</v>
      </c>
      <c r="Z221" s="3" t="str">
        <f t="shared" si="30"/>
        <v>FAIL</v>
      </c>
      <c r="AA221" s="3"/>
      <c r="AB221" s="2"/>
      <c r="AC221" s="30">
        <v>2016</v>
      </c>
      <c r="AD221" s="30" t="s">
        <v>405</v>
      </c>
      <c r="AE221" s="30" t="s">
        <v>406</v>
      </c>
      <c r="AF221">
        <v>42500</v>
      </c>
      <c r="AG221" t="s">
        <v>17</v>
      </c>
      <c r="AH221">
        <v>4000000</v>
      </c>
      <c r="AI221">
        <v>3838287</v>
      </c>
      <c r="AK221">
        <v>-4.0428249999999999E-2</v>
      </c>
      <c r="AL221" t="s">
        <v>18</v>
      </c>
      <c r="AM221">
        <v>11</v>
      </c>
      <c r="AN221" t="s">
        <v>27</v>
      </c>
      <c r="AO221">
        <v>2</v>
      </c>
      <c r="AP221" t="s">
        <v>38</v>
      </c>
      <c r="AR221" s="34"/>
      <c r="AT221" t="s">
        <v>564</v>
      </c>
      <c r="AV221">
        <v>5748930.4545454541</v>
      </c>
      <c r="AW221">
        <v>0.66765236253035842</v>
      </c>
      <c r="AY221">
        <v>0.95957174999999995</v>
      </c>
      <c r="AZ221" t="s">
        <v>18</v>
      </c>
      <c r="BC221">
        <v>4000000</v>
      </c>
      <c r="BD221">
        <v>3838287</v>
      </c>
      <c r="BE221">
        <v>161713</v>
      </c>
      <c r="BQ221">
        <v>4691500</v>
      </c>
      <c r="BR221">
        <v>2</v>
      </c>
    </row>
    <row r="222" spans="2:70" x14ac:dyDescent="0.2">
      <c r="C222" s="20">
        <v>2016</v>
      </c>
      <c r="D222" s="2" t="str">
        <f>+'[1]HT-473A Void'!$F$4</f>
        <v>HT-473A</v>
      </c>
      <c r="E222" s="22" t="str">
        <f>+'[1]HT-473A Void'!$F$5</f>
        <v>Emerg Gen Infrastructure at NY &amp; NJ Ventilation Bldgs</v>
      </c>
      <c r="F222" s="23">
        <f>+'[1]HT-473A Void'!$F$6</f>
        <v>42496</v>
      </c>
      <c r="G222" s="24" t="str">
        <f>+'[1]HT-473A Void'!$G$7</f>
        <v>Public</v>
      </c>
      <c r="H222" s="25"/>
      <c r="I222" s="25"/>
      <c r="J222" s="25"/>
      <c r="K222" s="26"/>
      <c r="L222" s="3"/>
      <c r="M222" s="2">
        <f>+'[1]HT-473A Void'!$H$12</f>
        <v>9</v>
      </c>
      <c r="N222" s="27" t="s">
        <v>35</v>
      </c>
      <c r="O222" s="2">
        <v>2</v>
      </c>
      <c r="P222" s="27" t="s">
        <v>28</v>
      </c>
      <c r="Q222" s="27"/>
      <c r="R222" s="2"/>
      <c r="S222" s="22" t="s">
        <v>556</v>
      </c>
      <c r="T222" s="2" t="str">
        <f>+'[1]GWB-244.246'!$J$4</f>
        <v>Reddy Gunda</v>
      </c>
      <c r="U222" s="2"/>
      <c r="V222" s="25"/>
      <c r="W222" s="28"/>
      <c r="X222" s="2"/>
      <c r="Y222" s="29"/>
      <c r="Z222" s="3"/>
      <c r="AA222" s="3"/>
      <c r="AB222" s="2"/>
      <c r="AC222" s="30">
        <v>2016</v>
      </c>
      <c r="AD222" s="30" t="s">
        <v>609</v>
      </c>
      <c r="AE222" s="30" t="s">
        <v>610</v>
      </c>
      <c r="AF222">
        <v>42496</v>
      </c>
      <c r="AG222" t="s">
        <v>17</v>
      </c>
      <c r="AM222">
        <v>9</v>
      </c>
      <c r="AN222" t="s">
        <v>35</v>
      </c>
      <c r="AO222">
        <v>2</v>
      </c>
      <c r="AP222" t="s">
        <v>28</v>
      </c>
      <c r="AR222" s="34"/>
      <c r="AS222" t="s">
        <v>556</v>
      </c>
      <c r="AT222" t="s">
        <v>559</v>
      </c>
      <c r="BC222">
        <v>0</v>
      </c>
      <c r="BD222">
        <v>0</v>
      </c>
      <c r="BE222">
        <v>0</v>
      </c>
      <c r="BQ222" t="s">
        <v>539</v>
      </c>
      <c r="BR222" t="s">
        <v>539</v>
      </c>
    </row>
    <row r="223" spans="2:70" x14ac:dyDescent="0.2">
      <c r="C223" s="20">
        <v>2016</v>
      </c>
      <c r="D223" s="2" t="str">
        <f>+'[1]LT-924.014A'!$F$4</f>
        <v>LT-924.014A</v>
      </c>
      <c r="E223" s="22" t="str">
        <f>+'[1]LT-924.014A'!$F$5</f>
        <v>Water Line Leak Repairs</v>
      </c>
      <c r="F223" s="23">
        <f>+'[1]LT-924.014A'!$F$6</f>
        <v>42496</v>
      </c>
      <c r="G223" s="24" t="str">
        <f>+'[1]LT-924.014A'!$G$7</f>
        <v>Public</v>
      </c>
      <c r="H223" s="25">
        <f>+'[1]LT-924.014A'!$F$7</f>
        <v>2000000</v>
      </c>
      <c r="I223" s="25">
        <f>+'[1]LT-924.014A'!$F$8</f>
        <v>2059960</v>
      </c>
      <c r="J223" s="25">
        <v>2059960</v>
      </c>
      <c r="K223" s="26">
        <f>+'[1]LT-924.014A'!$G$9</f>
        <v>2.998E-2</v>
      </c>
      <c r="L223" s="3" t="str">
        <f>+'[1]LT-924.014A'!$F$11</f>
        <v>GOOD</v>
      </c>
      <c r="M223" s="2">
        <f>+'[1]LT-924.014A'!$H$12</f>
        <v>2</v>
      </c>
      <c r="N223" s="27" t="s">
        <v>27</v>
      </c>
      <c r="O223" s="2">
        <v>2</v>
      </c>
      <c r="P223" s="27" t="s">
        <v>28</v>
      </c>
      <c r="Q223" s="27"/>
      <c r="R223" s="2"/>
      <c r="S223" s="22"/>
      <c r="T223" s="2" t="str">
        <f>+'[1]GWB-244.246'!$J$4</f>
        <v>Reddy Gunda</v>
      </c>
      <c r="U223" s="2"/>
      <c r="V223" s="25">
        <f>+'[1]LT-924.014A'!$F$12</f>
        <v>3206380</v>
      </c>
      <c r="W223" s="28">
        <f t="shared" ref="W223:W286" si="34">+I223/V223</f>
        <v>0.64245660214946454</v>
      </c>
      <c r="X223" s="2"/>
      <c r="Y223" s="29">
        <f t="shared" si="33"/>
        <v>1.0299799999999999</v>
      </c>
      <c r="Z223" s="3" t="str">
        <f t="shared" si="30"/>
        <v>FAIL</v>
      </c>
      <c r="AA223" s="3"/>
      <c r="AB223" s="2"/>
      <c r="AC223" s="30">
        <v>2016</v>
      </c>
      <c r="AD223" s="30" t="s">
        <v>407</v>
      </c>
      <c r="AE223" s="30" t="s">
        <v>408</v>
      </c>
      <c r="AF223">
        <v>42496</v>
      </c>
      <c r="AG223" t="s">
        <v>17</v>
      </c>
      <c r="AH223">
        <v>2000000</v>
      </c>
      <c r="AI223">
        <v>2059960</v>
      </c>
      <c r="AJ223">
        <v>2059960</v>
      </c>
      <c r="AK223">
        <v>2.998E-2</v>
      </c>
      <c r="AL223" t="s">
        <v>18</v>
      </c>
      <c r="AM223">
        <v>2</v>
      </c>
      <c r="AN223" t="s">
        <v>27</v>
      </c>
      <c r="AO223">
        <v>2</v>
      </c>
      <c r="AP223" t="s">
        <v>28</v>
      </c>
      <c r="AR223" s="34"/>
      <c r="AT223" t="s">
        <v>559</v>
      </c>
      <c r="AV223">
        <v>3206380</v>
      </c>
      <c r="AW223">
        <v>0.64245660214946454</v>
      </c>
      <c r="AY223">
        <v>1.0299799999999999</v>
      </c>
      <c r="AZ223" t="s">
        <v>18</v>
      </c>
      <c r="BC223">
        <v>2000000</v>
      </c>
      <c r="BD223">
        <v>2059960</v>
      </c>
      <c r="BE223">
        <v>-59960</v>
      </c>
      <c r="BQ223">
        <v>4352800</v>
      </c>
      <c r="BR223">
        <v>1</v>
      </c>
    </row>
    <row r="224" spans="2:70" x14ac:dyDescent="0.2">
      <c r="C224" s="20">
        <v>2016</v>
      </c>
      <c r="D224" s="2" t="str">
        <f>+'[1]GWB-244.246'!$F$4</f>
        <v>GWB-244.246</v>
      </c>
      <c r="E224" s="22" t="str">
        <f>+'[1]GWB-244.246'!$F$5</f>
        <v>Access Ramp Crash Barrier</v>
      </c>
      <c r="F224" s="23">
        <f>+'[1]GWB-244.246'!$F$6</f>
        <v>42488</v>
      </c>
      <c r="G224" s="24" t="str">
        <f>+'[1]GWB-244.246'!$G$7</f>
        <v>PQL</v>
      </c>
      <c r="H224" s="25">
        <f>+'[1]GWB-244.246'!$F$7</f>
        <v>1700000</v>
      </c>
      <c r="I224" s="25">
        <f>+'[1]GWB-244.246'!$F$8</f>
        <v>815000</v>
      </c>
      <c r="J224" s="25">
        <v>815000</v>
      </c>
      <c r="K224" s="26">
        <f>+'[1]GWB-244.246'!$G$9</f>
        <v>-0.52058823529411768</v>
      </c>
      <c r="L224" s="3" t="str">
        <f>+'[1]GWB-244.246'!$F$11</f>
        <v>FAIL</v>
      </c>
      <c r="M224" s="2">
        <f>+'[1]GWB-244.246'!$H$12</f>
        <v>7</v>
      </c>
      <c r="N224" s="27" t="s">
        <v>27</v>
      </c>
      <c r="O224" s="2">
        <v>2</v>
      </c>
      <c r="P224" s="27" t="s">
        <v>28</v>
      </c>
      <c r="Q224" s="27"/>
      <c r="R224" s="2"/>
      <c r="S224" s="22" t="s">
        <v>557</v>
      </c>
      <c r="T224" s="2" t="str">
        <f>+'[1]GWB-244.246'!$J$4</f>
        <v>Reddy Gunda</v>
      </c>
      <c r="U224" s="2"/>
      <c r="V224" s="25">
        <f>+'[1]GWB-244.246'!$F$12</f>
        <v>1371284.4285714286</v>
      </c>
      <c r="W224" s="28">
        <f t="shared" si="34"/>
        <v>0.5943333002395772</v>
      </c>
      <c r="X224" s="2"/>
      <c r="Y224" s="29">
        <f t="shared" si="33"/>
        <v>0.47941176470588237</v>
      </c>
      <c r="Z224" s="3" t="str">
        <f t="shared" si="30"/>
        <v>FAIL</v>
      </c>
      <c r="AA224" s="3"/>
      <c r="AB224" s="2"/>
      <c r="AC224" s="30">
        <v>2016</v>
      </c>
      <c r="AD224" s="30" t="s">
        <v>409</v>
      </c>
      <c r="AE224" s="30" t="s">
        <v>410</v>
      </c>
      <c r="AF224">
        <v>42488</v>
      </c>
      <c r="AG224" t="s">
        <v>50</v>
      </c>
      <c r="AH224">
        <v>1700000</v>
      </c>
      <c r="AI224">
        <v>815000</v>
      </c>
      <c r="AJ224">
        <v>815000</v>
      </c>
      <c r="AK224">
        <v>-0.52058823529411768</v>
      </c>
      <c r="AL224" t="s">
        <v>26</v>
      </c>
      <c r="AM224">
        <v>7</v>
      </c>
      <c r="AN224" t="s">
        <v>27</v>
      </c>
      <c r="AO224">
        <v>2</v>
      </c>
      <c r="AP224" t="s">
        <v>28</v>
      </c>
      <c r="AR224" s="34"/>
      <c r="AS224" t="s">
        <v>557</v>
      </c>
      <c r="AT224" t="s">
        <v>559</v>
      </c>
      <c r="AV224">
        <v>1371284.4285714286</v>
      </c>
      <c r="AW224">
        <v>0.5943333002395772</v>
      </c>
      <c r="AY224">
        <v>0.47941176470588237</v>
      </c>
      <c r="AZ224" t="s">
        <v>26</v>
      </c>
      <c r="BC224">
        <v>1700000</v>
      </c>
      <c r="BD224">
        <v>815000</v>
      </c>
      <c r="BE224">
        <v>885000</v>
      </c>
      <c r="BQ224">
        <v>967120</v>
      </c>
      <c r="BR224">
        <v>7</v>
      </c>
    </row>
    <row r="225" spans="2:70" x14ac:dyDescent="0.2">
      <c r="C225" s="20">
        <v>2016</v>
      </c>
      <c r="D225" s="2" t="str">
        <f>+'[1]HT-224.117'!$F$4</f>
        <v>HT-224.117</v>
      </c>
      <c r="E225" s="22" t="str">
        <f>+'[1]HT-224.117'!$F$5</f>
        <v>Waterside Buffer Zone Protection</v>
      </c>
      <c r="F225" s="23">
        <f>+'[1]HT-224.117'!$F$6</f>
        <v>42486</v>
      </c>
      <c r="G225" s="24" t="str">
        <f>+'[1]HT-224.117'!$G$7</f>
        <v>Public</v>
      </c>
      <c r="H225" s="25">
        <f>+'[1]HT-224.117'!$F$7</f>
        <v>600000</v>
      </c>
      <c r="I225" s="25">
        <f>+'[1]HT-224.117'!$F$8</f>
        <v>675000</v>
      </c>
      <c r="J225" s="25">
        <v>675000</v>
      </c>
      <c r="K225" s="26">
        <f>+'[1]HT-224.117'!$G$9</f>
        <v>0.125</v>
      </c>
      <c r="L225" s="3" t="str">
        <f>+'[1]HT-224.117'!$F$11</f>
        <v>FAIL</v>
      </c>
      <c r="M225" s="2">
        <f>+'[1]HT-224.117'!$H$12</f>
        <v>3</v>
      </c>
      <c r="N225" s="27" t="s">
        <v>19</v>
      </c>
      <c r="O225" s="2">
        <v>2</v>
      </c>
      <c r="P225" s="27" t="s">
        <v>28</v>
      </c>
      <c r="Q225" s="27"/>
      <c r="R225" s="2"/>
      <c r="S225" s="22"/>
      <c r="T225" s="2" t="str">
        <f>+'[1]HT-224.117'!$J$4</f>
        <v>Nathan Demaisip</v>
      </c>
      <c r="U225" s="2"/>
      <c r="V225" s="25">
        <f>+'[1]HT-224.117'!$F$12</f>
        <v>900333.33333333337</v>
      </c>
      <c r="W225" s="28">
        <f t="shared" si="34"/>
        <v>0.74972232506479075</v>
      </c>
      <c r="X225" s="2"/>
      <c r="Y225" s="29">
        <f t="shared" si="33"/>
        <v>1.125</v>
      </c>
      <c r="Z225" s="3" t="str">
        <f t="shared" si="30"/>
        <v>FAIL</v>
      </c>
      <c r="AA225" s="3"/>
      <c r="AB225" s="2"/>
      <c r="AC225" s="30">
        <v>2016</v>
      </c>
      <c r="AD225" s="30" t="s">
        <v>411</v>
      </c>
      <c r="AE225" s="30" t="s">
        <v>311</v>
      </c>
      <c r="AF225">
        <v>42486</v>
      </c>
      <c r="AG225" t="s">
        <v>17</v>
      </c>
      <c r="AH225">
        <v>600000</v>
      </c>
      <c r="AI225">
        <v>675000</v>
      </c>
      <c r="AJ225">
        <v>675000</v>
      </c>
      <c r="AK225">
        <v>0.125</v>
      </c>
      <c r="AL225" t="s">
        <v>26</v>
      </c>
      <c r="AM225">
        <v>3</v>
      </c>
      <c r="AN225" t="s">
        <v>19</v>
      </c>
      <c r="AO225">
        <v>2</v>
      </c>
      <c r="AP225" t="s">
        <v>28</v>
      </c>
      <c r="AR225" s="34"/>
      <c r="AT225" t="s">
        <v>563</v>
      </c>
      <c r="AV225">
        <v>900333.33333333337</v>
      </c>
      <c r="AW225">
        <v>0.74972232506479075</v>
      </c>
      <c r="AY225">
        <v>1.125</v>
      </c>
      <c r="AZ225" t="s">
        <v>26</v>
      </c>
      <c r="BC225">
        <v>600000</v>
      </c>
      <c r="BD225">
        <v>675000</v>
      </c>
      <c r="BE225">
        <v>-75000</v>
      </c>
      <c r="BQ225">
        <v>686000</v>
      </c>
      <c r="BR225">
        <v>1</v>
      </c>
    </row>
    <row r="226" spans="2:70" x14ac:dyDescent="0.2">
      <c r="C226" s="20">
        <v>2016</v>
      </c>
      <c r="D226" s="2" t="str">
        <f>+'[1]EWR-924.281'!$F$4</f>
        <v>EWR-924.281</v>
      </c>
      <c r="E226" s="22" t="str">
        <f>+'[1]EWR-924.281'!$F$5</f>
        <v>Peripheral Ditch Tide Gate Valve Repairs</v>
      </c>
      <c r="F226" s="23">
        <f>+'[1]EWR-924.281'!$F$6</f>
        <v>42479</v>
      </c>
      <c r="G226" s="24" t="str">
        <f>+'[1]EWR-924.281'!$G$7</f>
        <v>Public</v>
      </c>
      <c r="H226" s="25">
        <f>+'[1]EWR-924.281'!$F$7</f>
        <v>670000</v>
      </c>
      <c r="I226" s="25">
        <f>+'[1]EWR-924.281'!$F$8</f>
        <v>897950</v>
      </c>
      <c r="J226" s="25"/>
      <c r="K226" s="26">
        <f>+'[1]EWR-924.281'!$G$9</f>
        <v>0.34022388059701492</v>
      </c>
      <c r="L226" s="3" t="str">
        <f>+'[1]EWR-924.281'!$F$11</f>
        <v>FAIL</v>
      </c>
      <c r="M226" s="2">
        <f>+'[1]EWR-924.281'!$H$12</f>
        <v>5</v>
      </c>
      <c r="N226" s="27" t="s">
        <v>27</v>
      </c>
      <c r="O226" s="2">
        <v>2</v>
      </c>
      <c r="P226" s="27" t="s">
        <v>20</v>
      </c>
      <c r="Q226" s="27"/>
      <c r="R226" s="2"/>
      <c r="S226" s="22"/>
      <c r="T226" s="2" t="str">
        <f>+'[1]EWR-924.281'!$J$4</f>
        <v>Henry Yu</v>
      </c>
      <c r="U226" s="2"/>
      <c r="V226" s="25">
        <f>+'[1]EWR-924.281'!$F$12</f>
        <v>1079081</v>
      </c>
      <c r="W226" s="28">
        <f t="shared" si="34"/>
        <v>0.8321432774740728</v>
      </c>
      <c r="X226" s="2"/>
      <c r="Y226" s="29">
        <f t="shared" si="33"/>
        <v>1.340223880597015</v>
      </c>
      <c r="Z226" s="3" t="str">
        <f t="shared" si="30"/>
        <v>FAIL</v>
      </c>
      <c r="AA226" s="3"/>
      <c r="AB226" s="2"/>
      <c r="AC226" s="30">
        <v>2016</v>
      </c>
      <c r="AD226" s="30" t="s">
        <v>412</v>
      </c>
      <c r="AE226" s="30" t="s">
        <v>413</v>
      </c>
      <c r="AF226">
        <v>42479</v>
      </c>
      <c r="AG226" t="s">
        <v>17</v>
      </c>
      <c r="AH226">
        <v>670000</v>
      </c>
      <c r="AI226">
        <v>897950</v>
      </c>
      <c r="AK226">
        <v>0.34022388059701492</v>
      </c>
      <c r="AL226" t="s">
        <v>26</v>
      </c>
      <c r="AM226">
        <v>5</v>
      </c>
      <c r="AN226" t="s">
        <v>27</v>
      </c>
      <c r="AO226">
        <v>2</v>
      </c>
      <c r="AP226" t="s">
        <v>20</v>
      </c>
      <c r="AR226" s="34"/>
      <c r="AT226" t="s">
        <v>562</v>
      </c>
      <c r="AV226">
        <v>1079081</v>
      </c>
      <c r="AW226">
        <v>0.8321432774740728</v>
      </c>
      <c r="AY226">
        <v>1.340223880597015</v>
      </c>
      <c r="AZ226" t="s">
        <v>26</v>
      </c>
      <c r="BC226">
        <v>670000</v>
      </c>
      <c r="BD226">
        <v>897950</v>
      </c>
      <c r="BE226">
        <v>-227950</v>
      </c>
      <c r="BQ226">
        <v>914310</v>
      </c>
      <c r="BR226">
        <v>1</v>
      </c>
    </row>
    <row r="227" spans="2:70" x14ac:dyDescent="0.2">
      <c r="C227" s="20">
        <v>2016</v>
      </c>
      <c r="D227" s="2" t="str">
        <f>+'[1]EP-684.509A'!$F$4</f>
        <v>EP-684.509A</v>
      </c>
      <c r="E227" s="22" t="str">
        <f>+'[1]EP-684.509A'!$F$5</f>
        <v>Bldg 1400 Upgrade of Fire Supression System</v>
      </c>
      <c r="F227" s="23">
        <f>+'[1]EP-684.509A'!$F$6</f>
        <v>42474</v>
      </c>
      <c r="G227" s="24" t="str">
        <f>+'[1]PAT-784.163'!$G$7</f>
        <v>Public</v>
      </c>
      <c r="H227" s="25">
        <f>+'[1]EP-684.509A'!$F$7</f>
        <v>700000</v>
      </c>
      <c r="I227" s="25">
        <f>+'[1]EP-684.509A'!$F$8</f>
        <v>442247</v>
      </c>
      <c r="J227" s="25"/>
      <c r="K227" s="26">
        <f>+'[1]EP-684.509A'!$G$9</f>
        <v>-0.36821857142857145</v>
      </c>
      <c r="L227" s="3" t="str">
        <f>+'[1]EP-684.509A'!$F$11</f>
        <v>GOOD</v>
      </c>
      <c r="M227" s="2">
        <f>+'[1]EP-684.509A'!$H$12</f>
        <v>6</v>
      </c>
      <c r="N227" s="27" t="s">
        <v>27</v>
      </c>
      <c r="O227" s="2">
        <v>2</v>
      </c>
      <c r="P227" s="27" t="s">
        <v>38</v>
      </c>
      <c r="Q227" s="27"/>
      <c r="R227" s="2"/>
      <c r="S227" s="22"/>
      <c r="T227" s="2" t="str">
        <f>+'[1]EP-684.509A'!$J$4</f>
        <v>Wen Chang</v>
      </c>
      <c r="U227" s="2"/>
      <c r="V227" s="25">
        <f>+'[1]EP-684.509A'!$F$12</f>
        <v>855124.16666666663</v>
      </c>
      <c r="W227" s="28">
        <f t="shared" si="34"/>
        <v>0.51717284721809409</v>
      </c>
      <c r="X227" s="2"/>
      <c r="Y227" s="29">
        <f t="shared" si="33"/>
        <v>0.6317814285714286</v>
      </c>
      <c r="Z227" s="3" t="str">
        <f t="shared" si="30"/>
        <v>FAIL</v>
      </c>
      <c r="AA227" s="3"/>
      <c r="AB227" s="2"/>
      <c r="AC227" s="30">
        <v>2016</v>
      </c>
      <c r="AD227" s="30" t="s">
        <v>414</v>
      </c>
      <c r="AE227" s="30" t="s">
        <v>415</v>
      </c>
      <c r="AF227">
        <v>42474</v>
      </c>
      <c r="AG227" t="s">
        <v>17</v>
      </c>
      <c r="AH227">
        <v>700000</v>
      </c>
      <c r="AI227">
        <v>442247</v>
      </c>
      <c r="AK227">
        <v>-0.36821857142857145</v>
      </c>
      <c r="AL227" t="s">
        <v>18</v>
      </c>
      <c r="AM227">
        <v>6</v>
      </c>
      <c r="AN227" t="s">
        <v>27</v>
      </c>
      <c r="AO227">
        <v>2</v>
      </c>
      <c r="AP227" t="s">
        <v>38</v>
      </c>
      <c r="AR227" s="34"/>
      <c r="AT227" t="s">
        <v>564</v>
      </c>
      <c r="AV227">
        <v>855124.16666666663</v>
      </c>
      <c r="AW227">
        <v>0.51717284721809409</v>
      </c>
      <c r="AY227">
        <v>0.6317814285714286</v>
      </c>
      <c r="AZ227" t="s">
        <v>26</v>
      </c>
      <c r="BC227">
        <v>700000</v>
      </c>
      <c r="BD227">
        <v>442247</v>
      </c>
      <c r="BE227">
        <v>257753</v>
      </c>
      <c r="BQ227">
        <v>518920</v>
      </c>
      <c r="BR227">
        <v>3</v>
      </c>
    </row>
    <row r="228" spans="2:70" x14ac:dyDescent="0.2">
      <c r="C228" s="20">
        <v>2016</v>
      </c>
      <c r="D228" s="2" t="str">
        <f>+'[1]PAT-784.163'!$F$4</f>
        <v>PAT-784.163</v>
      </c>
      <c r="E228" s="22" t="str">
        <f>+'[1]PAT-784.163'!$F$5</f>
        <v>PATH - Infrastructure for Standby Generators</v>
      </c>
      <c r="F228" s="23">
        <f>+'[1]PAT-784.163'!$F$6</f>
        <v>42473</v>
      </c>
      <c r="G228" s="24" t="str">
        <f>+'[1]PAT-784.163'!$G$7</f>
        <v>Public</v>
      </c>
      <c r="H228" s="25">
        <f>+'[1]PAT-784.163'!$F$7</f>
        <v>1900000</v>
      </c>
      <c r="I228" s="25">
        <f>+'[1]PAT-784.163'!$F$8</f>
        <v>1348800</v>
      </c>
      <c r="J228" s="25">
        <v>1348800</v>
      </c>
      <c r="K228" s="26">
        <f>+'[1]PAT-784.163'!$G$9</f>
        <v>-0.29010526315789475</v>
      </c>
      <c r="L228" s="3" t="str">
        <f>+'[1]PAT-784.163'!$F$11</f>
        <v>GOOD</v>
      </c>
      <c r="M228" s="2">
        <f>+'[1]PAT-784.163'!$H$12</f>
        <v>11</v>
      </c>
      <c r="N228" s="27" t="s">
        <v>27</v>
      </c>
      <c r="O228" s="2">
        <v>2</v>
      </c>
      <c r="P228" s="27" t="s">
        <v>47</v>
      </c>
      <c r="Q228" s="27"/>
      <c r="R228" s="2"/>
      <c r="S228" s="22" t="s">
        <v>558</v>
      </c>
      <c r="T228" s="2" t="str">
        <f>+'[1]PAT-784.163'!$J$4</f>
        <v>Nathan Demaisip</v>
      </c>
      <c r="U228" s="2"/>
      <c r="V228" s="25">
        <f>+'[1]PAT-784.163'!$F$12</f>
        <v>2490256.4545454546</v>
      </c>
      <c r="W228" s="28">
        <f t="shared" si="34"/>
        <v>0.54163096236053965</v>
      </c>
      <c r="X228" s="2"/>
      <c r="Y228" s="29">
        <f t="shared" si="33"/>
        <v>0.70989473684210525</v>
      </c>
      <c r="Z228" s="3" t="str">
        <f t="shared" si="30"/>
        <v>FAIL</v>
      </c>
      <c r="AA228" s="3"/>
      <c r="AB228" s="2"/>
      <c r="AC228" s="30">
        <v>2016</v>
      </c>
      <c r="AD228" s="30" t="s">
        <v>416</v>
      </c>
      <c r="AE228" s="30" t="s">
        <v>417</v>
      </c>
      <c r="AF228">
        <v>42473</v>
      </c>
      <c r="AG228" t="s">
        <v>17</v>
      </c>
      <c r="AH228">
        <v>1900000</v>
      </c>
      <c r="AI228">
        <v>1348800</v>
      </c>
      <c r="AJ228">
        <v>1348800</v>
      </c>
      <c r="AK228">
        <v>-0.29010526315789475</v>
      </c>
      <c r="AL228" t="s">
        <v>18</v>
      </c>
      <c r="AM228">
        <v>11</v>
      </c>
      <c r="AN228" t="s">
        <v>27</v>
      </c>
      <c r="AO228">
        <v>2</v>
      </c>
      <c r="AP228" t="s">
        <v>47</v>
      </c>
      <c r="AR228" s="34"/>
      <c r="AS228" t="s">
        <v>558</v>
      </c>
      <c r="AT228" t="s">
        <v>563</v>
      </c>
      <c r="AV228">
        <v>2490256.4545454546</v>
      </c>
      <c r="AW228">
        <v>0.54163096236053965</v>
      </c>
      <c r="AY228">
        <v>0.70989473684210525</v>
      </c>
      <c r="AZ228" t="s">
        <v>26</v>
      </c>
      <c r="BC228">
        <v>1900000</v>
      </c>
      <c r="BD228">
        <v>1348800</v>
      </c>
      <c r="BE228">
        <v>551200</v>
      </c>
      <c r="BQ228">
        <v>1840100</v>
      </c>
      <c r="BR228">
        <v>4</v>
      </c>
    </row>
    <row r="229" spans="2:70" x14ac:dyDescent="0.2">
      <c r="B229" s="35">
        <f>(COUNTIF(L217:L229,"G*")/COUNTA(L217:L229))</f>
        <v>0.5</v>
      </c>
      <c r="C229" s="20">
        <v>2016</v>
      </c>
      <c r="D229" s="2" t="str">
        <f>+'[1]SWF-164.054'!$F$4</f>
        <v>SWF-164.054</v>
      </c>
      <c r="E229" s="22" t="str">
        <f>+'[1]SWF-164.054'!$F$5</f>
        <v>Stewart Airport - Backflow Prevention and Sump Pumps</v>
      </c>
      <c r="F229" s="23">
        <f>+'[1]SWF-164.054'!$F$6</f>
        <v>42465</v>
      </c>
      <c r="G229" s="24" t="str">
        <f>+'[1]SWF-164.054'!$G$7</f>
        <v>Public</v>
      </c>
      <c r="H229" s="25">
        <f>+'[1]SWF-164.054'!$F$7</f>
        <v>1300000</v>
      </c>
      <c r="I229" s="25">
        <f>+'[1]SWF-164.054'!$F$8</f>
        <v>1334000</v>
      </c>
      <c r="J229" s="25"/>
      <c r="K229" s="26">
        <f>+'[1]SWF-164.054'!$G$9</f>
        <v>2.6153846153846153E-2</v>
      </c>
      <c r="L229" s="3" t="str">
        <f>+'[1]SWF-164.054'!$F$11</f>
        <v>GOOD</v>
      </c>
      <c r="M229" s="2">
        <f>+'[1]SWF-164.054'!$H$12</f>
        <v>6</v>
      </c>
      <c r="N229" s="27" t="s">
        <v>19</v>
      </c>
      <c r="O229" s="2">
        <v>2</v>
      </c>
      <c r="P229" s="27" t="s">
        <v>20</v>
      </c>
      <c r="Q229" s="27"/>
      <c r="R229" s="2"/>
      <c r="S229" s="22"/>
      <c r="T229" s="2" t="str">
        <f>+'[1]SWF-164.054'!$J$4</f>
        <v>Lucita Mendoza</v>
      </c>
      <c r="U229" s="2"/>
      <c r="V229" s="25">
        <f>+'[1]SWF-164.054'!$F$12</f>
        <v>2050240.6666666667</v>
      </c>
      <c r="W229" s="28">
        <f t="shared" si="34"/>
        <v>0.65065532144031224</v>
      </c>
      <c r="X229" s="2"/>
      <c r="Y229" s="29">
        <f t="shared" si="33"/>
        <v>1.0261538461538462</v>
      </c>
      <c r="Z229" s="3" t="str">
        <f t="shared" si="30"/>
        <v>FAIL</v>
      </c>
      <c r="AA229" s="3"/>
      <c r="AB229" s="2">
        <v>0.5</v>
      </c>
      <c r="AC229" s="30">
        <v>2016</v>
      </c>
      <c r="AD229" s="30" t="s">
        <v>418</v>
      </c>
      <c r="AE229" s="30" t="s">
        <v>419</v>
      </c>
      <c r="AF229">
        <v>42465</v>
      </c>
      <c r="AG229" t="s">
        <v>17</v>
      </c>
      <c r="AH229">
        <v>1300000</v>
      </c>
      <c r="AI229">
        <v>1334000</v>
      </c>
      <c r="AK229">
        <v>2.6153846153846153E-2</v>
      </c>
      <c r="AL229" t="s">
        <v>18</v>
      </c>
      <c r="AM229">
        <v>6</v>
      </c>
      <c r="AN229" t="s">
        <v>19</v>
      </c>
      <c r="AO229">
        <v>2</v>
      </c>
      <c r="AP229" t="s">
        <v>20</v>
      </c>
      <c r="AR229" s="34"/>
      <c r="AT229" t="s">
        <v>560</v>
      </c>
      <c r="AV229">
        <v>2050240.6666666667</v>
      </c>
      <c r="AW229">
        <v>0.65065532144031224</v>
      </c>
      <c r="AY229">
        <v>1.0261538461538462</v>
      </c>
      <c r="AZ229" t="s">
        <v>18</v>
      </c>
      <c r="BC229">
        <v>1300000</v>
      </c>
      <c r="BD229">
        <v>1334000</v>
      </c>
      <c r="BE229">
        <v>-34000</v>
      </c>
      <c r="BQ229">
        <v>1444444</v>
      </c>
      <c r="BR229">
        <v>1</v>
      </c>
    </row>
    <row r="230" spans="2:70" ht="7.5" customHeight="1" x14ac:dyDescent="0.2">
      <c r="C230" s="20"/>
      <c r="G230" s="21"/>
      <c r="P230" s="3"/>
      <c r="Q230" s="3"/>
      <c r="T230" s="2"/>
      <c r="U230" s="2"/>
      <c r="V230" s="25"/>
      <c r="W230" s="28"/>
      <c r="AC230" s="30"/>
      <c r="AD230" s="30"/>
      <c r="AE230" s="30"/>
      <c r="AQ230" s="41"/>
      <c r="AR230" s="42"/>
    </row>
    <row r="231" spans="2:70" x14ac:dyDescent="0.2">
      <c r="C231" s="20">
        <v>2016</v>
      </c>
      <c r="D231" s="2" t="str">
        <f>+'[1]MFP-924.638'!$F$4</f>
        <v>MFP-924.638</v>
      </c>
      <c r="E231" s="22" t="str">
        <f>+'[1]MFP-924.638'!$F$5</f>
        <v>NJ Marine Terminals - Dredging via Work Order</v>
      </c>
      <c r="F231" s="23">
        <f>+'[1]MFP-924.638'!$F$6</f>
        <v>42450</v>
      </c>
      <c r="G231" s="24" t="str">
        <f>+'[1]MFP-924.638'!$G$7</f>
        <v>PQL</v>
      </c>
      <c r="H231" s="25">
        <f>+'[1]MFP-924.638'!$F$7</f>
        <v>13100000</v>
      </c>
      <c r="I231" s="25">
        <f>+'[1]MFP-924.638'!$F$8</f>
        <v>14145813</v>
      </c>
      <c r="J231" s="25"/>
      <c r="K231" s="26">
        <f>+'[1]MFP-924.638'!$G$9</f>
        <v>7.9833053435114501E-2</v>
      </c>
      <c r="L231" s="3" t="str">
        <f>+'[1]MFP-924.638'!$F$11</f>
        <v>GOOD</v>
      </c>
      <c r="M231" s="2">
        <f>+'[1]MFP-924.638'!$H$12</f>
        <v>5</v>
      </c>
      <c r="N231" s="27" t="s">
        <v>27</v>
      </c>
      <c r="O231" s="2">
        <v>1</v>
      </c>
      <c r="P231" s="27" t="s">
        <v>38</v>
      </c>
      <c r="Q231" s="27"/>
      <c r="R231" s="2"/>
      <c r="S231" s="22"/>
      <c r="T231" s="2" t="str">
        <f>+'[1]MFP-924.638'!$J$4</f>
        <v>Wen Chang</v>
      </c>
      <c r="U231" s="2"/>
      <c r="V231" s="25">
        <f>+'[1]MFP-924.638'!$F$12</f>
        <v>16660915.6</v>
      </c>
      <c r="W231" s="28">
        <f t="shared" si="34"/>
        <v>0.84904175374371382</v>
      </c>
      <c r="X231" s="2"/>
      <c r="Y231" s="29">
        <f t="shared" ref="Y231:Y240" si="35">+I231/H231</f>
        <v>1.0798330534351146</v>
      </c>
      <c r="Z231" s="3" t="str">
        <f t="shared" si="30"/>
        <v>FAIL</v>
      </c>
      <c r="AA231" s="3"/>
      <c r="AB231" s="2"/>
      <c r="AC231" s="30">
        <v>2016</v>
      </c>
      <c r="AD231" s="30" t="s">
        <v>420</v>
      </c>
      <c r="AE231" s="30" t="s">
        <v>421</v>
      </c>
      <c r="AF231">
        <v>42450</v>
      </c>
      <c r="AG231" s="31" t="s">
        <v>50</v>
      </c>
      <c r="AH231" s="31">
        <v>13100000</v>
      </c>
      <c r="AI231" s="52">
        <v>14145813</v>
      </c>
      <c r="AK231">
        <v>7.9833053435114501E-2</v>
      </c>
      <c r="AL231" t="s">
        <v>18</v>
      </c>
      <c r="AM231">
        <v>5</v>
      </c>
      <c r="AN231" t="s">
        <v>27</v>
      </c>
      <c r="AO231">
        <v>1</v>
      </c>
      <c r="AP231" t="s">
        <v>38</v>
      </c>
      <c r="AR231" s="34"/>
      <c r="AT231" t="s">
        <v>564</v>
      </c>
      <c r="AV231">
        <v>16660915.6</v>
      </c>
      <c r="AW231">
        <v>0.84904175374371382</v>
      </c>
      <c r="AY231">
        <v>1.0798330534351146</v>
      </c>
      <c r="AZ231" t="s">
        <v>18</v>
      </c>
      <c r="BC231">
        <v>13100000</v>
      </c>
      <c r="BD231">
        <v>14145813</v>
      </c>
      <c r="BE231">
        <v>-1045813</v>
      </c>
      <c r="BG231">
        <v>142801000</v>
      </c>
      <c r="BH231">
        <v>116652275</v>
      </c>
      <c r="BI231">
        <v>1.2241595802567931</v>
      </c>
      <c r="BQ231">
        <v>15521750</v>
      </c>
      <c r="BR231">
        <v>1</v>
      </c>
    </row>
    <row r="232" spans="2:70" x14ac:dyDescent="0.2">
      <c r="C232" s="20">
        <v>2016</v>
      </c>
      <c r="D232" s="2" t="str">
        <f>+'[1]EWR-154.197'!$F$4</f>
        <v>EWR-154.197</v>
      </c>
      <c r="E232" s="22" t="str">
        <f>+'[1]EWR-154.197'!$F$5</f>
        <v>Newark - Infrastructure Renewal, Electrical</v>
      </c>
      <c r="F232" s="23">
        <f>+'[1]EWR-154.197'!$F$6</f>
        <v>42438</v>
      </c>
      <c r="G232" s="24" t="str">
        <f>+'[1]EWR-154.197'!$G$7</f>
        <v>Public</v>
      </c>
      <c r="H232" s="25">
        <f>+'[1]EWR-154.197'!$F$7</f>
        <v>25210000</v>
      </c>
      <c r="I232" s="25">
        <f>+'[1]EWR-154.197'!$F$8</f>
        <v>17827873</v>
      </c>
      <c r="J232" s="25"/>
      <c r="K232" s="26">
        <f>+'[1]EWR-154.197'!$G$9</f>
        <v>-0.29282534708449026</v>
      </c>
      <c r="L232" s="3" t="str">
        <f>+'[1]EWR-154.197'!$F$11</f>
        <v>FAIL</v>
      </c>
      <c r="M232" s="2">
        <f>+'[1]EWR-154.197'!$H$12</f>
        <v>13</v>
      </c>
      <c r="N232" s="27" t="s">
        <v>27</v>
      </c>
      <c r="O232" s="2">
        <v>1</v>
      </c>
      <c r="P232" s="27" t="s">
        <v>20</v>
      </c>
      <c r="Q232" s="27"/>
      <c r="R232" s="2"/>
      <c r="S232" s="22"/>
      <c r="T232" s="2" t="str">
        <f>+'[1]EWR-154.197'!$J$4</f>
        <v>Nathan Demaisip</v>
      </c>
      <c r="U232" s="2"/>
      <c r="V232" s="25">
        <f>+'[1]EWR-154.197'!$F$12</f>
        <v>21472408.615384616</v>
      </c>
      <c r="W232" s="28">
        <f t="shared" si="34"/>
        <v>0.83026889620695055</v>
      </c>
      <c r="X232" s="2"/>
      <c r="Y232" s="29">
        <f t="shared" si="35"/>
        <v>0.70717465291550974</v>
      </c>
      <c r="Z232" s="3" t="str">
        <f t="shared" si="30"/>
        <v>FAIL</v>
      </c>
      <c r="AA232" s="3"/>
      <c r="AB232" s="2"/>
      <c r="AC232" s="30">
        <v>2016</v>
      </c>
      <c r="AD232" s="30" t="s">
        <v>422</v>
      </c>
      <c r="AE232" s="30" t="s">
        <v>423</v>
      </c>
      <c r="AF232">
        <v>42438</v>
      </c>
      <c r="AG232" t="s">
        <v>17</v>
      </c>
      <c r="AH232">
        <v>25210000</v>
      </c>
      <c r="AI232">
        <v>17827873</v>
      </c>
      <c r="AK232">
        <v>-0.29282534708449026</v>
      </c>
      <c r="AL232" t="s">
        <v>26</v>
      </c>
      <c r="AM232">
        <v>13</v>
      </c>
      <c r="AN232" t="s">
        <v>27</v>
      </c>
      <c r="AO232">
        <v>1</v>
      </c>
      <c r="AP232" t="s">
        <v>20</v>
      </c>
      <c r="AR232" s="34"/>
      <c r="AT232" t="s">
        <v>563</v>
      </c>
      <c r="AV232">
        <v>21472408.615384616</v>
      </c>
      <c r="AW232">
        <v>0.83026889620695055</v>
      </c>
      <c r="AY232">
        <v>0.70717465291550974</v>
      </c>
      <c r="AZ232" t="s">
        <v>26</v>
      </c>
      <c r="BC232">
        <v>25210000</v>
      </c>
      <c r="BD232">
        <v>17827873</v>
      </c>
      <c r="BE232">
        <v>7382127</v>
      </c>
      <c r="BQ232">
        <v>18662460</v>
      </c>
      <c r="BR232">
        <v>12</v>
      </c>
    </row>
    <row r="233" spans="2:70" x14ac:dyDescent="0.2">
      <c r="C233" s="20">
        <v>2016</v>
      </c>
      <c r="D233" s="2" t="str">
        <f>+'[1]LGA-774.133B'!$F$4</f>
        <v>LGA-774.133B</v>
      </c>
      <c r="E233" s="22" t="str">
        <f>+'[1]LGA-774.133B'!$F$5</f>
        <v>LGA - Emergency Storm Drainage Outfalls</v>
      </c>
      <c r="F233" s="23">
        <f>+'[1]LGA-774.133B'!$F$6</f>
        <v>42418</v>
      </c>
      <c r="G233" s="24" t="str">
        <f>+'[1]LGA-774.133B'!$G$7</f>
        <v>Public</v>
      </c>
      <c r="H233" s="25">
        <f>+'[1]LGA-774.133B'!$F$7</f>
        <v>3250000</v>
      </c>
      <c r="I233" s="25">
        <f>+'[1]LGA-774.133B'!$F$8</f>
        <v>2849549</v>
      </c>
      <c r="J233" s="25"/>
      <c r="K233" s="26">
        <f>+'[1]LGA-774.133B'!$G$9</f>
        <v>-0.1232156923076923</v>
      </c>
      <c r="L233" s="3" t="str">
        <f>+'[1]LGA-774.133B'!$F$11</f>
        <v>GOOD</v>
      </c>
      <c r="M233" s="2">
        <f>+'[1]LGA-774.133B'!$H$12</f>
        <v>12</v>
      </c>
      <c r="N233" s="27" t="s">
        <v>19</v>
      </c>
      <c r="O233" s="2">
        <v>1</v>
      </c>
      <c r="P233" s="27" t="s">
        <v>20</v>
      </c>
      <c r="Q233" s="27"/>
      <c r="R233" s="2"/>
      <c r="S233" s="22"/>
      <c r="T233" s="2" t="str">
        <f>+'[1]LGA-774.133B'!$J$4</f>
        <v>Lucita Mendoza</v>
      </c>
      <c r="U233" s="2"/>
      <c r="V233" s="25">
        <f>+'[1]LGA-774.133B'!$F$12</f>
        <v>4197140.833333333</v>
      </c>
      <c r="W233" s="28">
        <f t="shared" si="34"/>
        <v>0.67892622934382518</v>
      </c>
      <c r="X233" s="2"/>
      <c r="Y233" s="29">
        <f t="shared" si="35"/>
        <v>0.87678430769230764</v>
      </c>
      <c r="Z233" s="3" t="str">
        <f t="shared" si="30"/>
        <v>FAIL</v>
      </c>
      <c r="AA233" s="3"/>
      <c r="AB233" s="2"/>
      <c r="AC233" s="30">
        <v>2016</v>
      </c>
      <c r="AD233" s="30" t="s">
        <v>424</v>
      </c>
      <c r="AE233" s="30" t="s">
        <v>425</v>
      </c>
      <c r="AF233">
        <v>42418</v>
      </c>
      <c r="AG233" t="s">
        <v>17</v>
      </c>
      <c r="AH233">
        <v>3250000</v>
      </c>
      <c r="AI233">
        <v>2849549</v>
      </c>
      <c r="AK233">
        <v>-0.1232156923076923</v>
      </c>
      <c r="AL233" t="s">
        <v>18</v>
      </c>
      <c r="AM233">
        <v>12</v>
      </c>
      <c r="AN233" t="s">
        <v>19</v>
      </c>
      <c r="AO233">
        <v>1</v>
      </c>
      <c r="AP233" t="s">
        <v>20</v>
      </c>
      <c r="AR233" s="34"/>
      <c r="AT233" t="s">
        <v>560</v>
      </c>
      <c r="AV233">
        <v>4197140.833333333</v>
      </c>
      <c r="AW233">
        <v>0.67892622934382518</v>
      </c>
      <c r="AY233">
        <v>0.87678430769230764</v>
      </c>
      <c r="AZ233" t="s">
        <v>18</v>
      </c>
      <c r="BC233">
        <v>3250000</v>
      </c>
      <c r="BD233">
        <v>2849549</v>
      </c>
      <c r="BE233">
        <v>400451</v>
      </c>
      <c r="BQ233">
        <v>3167185</v>
      </c>
      <c r="BR233">
        <v>3</v>
      </c>
    </row>
    <row r="234" spans="2:70" x14ac:dyDescent="0.2">
      <c r="C234" s="20">
        <v>2016</v>
      </c>
      <c r="D234" s="2" t="str">
        <f>+'[1]GWB-244.150'!$F$4</f>
        <v>GWB-244.150</v>
      </c>
      <c r="E234" s="22" t="str">
        <f>+'[1]GWB-244.150'!$F$5</f>
        <v>GWB - Replacement of PIP Helix, et. al.</v>
      </c>
      <c r="F234" s="23">
        <f>+'[1]GWB-244.150'!$F$6</f>
        <v>42411</v>
      </c>
      <c r="G234" s="24" t="str">
        <f>+'[1]GWB-244.150'!$G$7</f>
        <v>Public</v>
      </c>
      <c r="H234" s="25">
        <f>+'[1]GWB-244.150'!$F$7</f>
        <v>69865000</v>
      </c>
      <c r="I234" s="25">
        <f>+'[1]GWB-244.150'!$F$8</f>
        <v>57000000</v>
      </c>
      <c r="J234" s="25"/>
      <c r="K234" s="26">
        <f>+'[1]GWB-244.150'!$G$9</f>
        <v>-0.18414084305446218</v>
      </c>
      <c r="L234" s="3" t="str">
        <f>+'[1]GWB-244.150'!$F$11</f>
        <v>GOOD</v>
      </c>
      <c r="M234" s="2">
        <f>+'[1]GWB-244.150'!$H$12</f>
        <v>11</v>
      </c>
      <c r="N234" s="27" t="s">
        <v>27</v>
      </c>
      <c r="O234" s="2">
        <v>1</v>
      </c>
      <c r="P234" s="27" t="s">
        <v>28</v>
      </c>
      <c r="Q234" s="27"/>
      <c r="R234" s="2"/>
      <c r="S234" s="22"/>
      <c r="T234" s="2" t="str">
        <f>+'[1]GWB-244.150'!$J$4</f>
        <v>Reddy Gunda and Henry Yu</v>
      </c>
      <c r="U234" s="2"/>
      <c r="V234" s="25">
        <f>+'[1]GWB-244.150'!$F$12</f>
        <v>72747881.454545453</v>
      </c>
      <c r="W234" s="28">
        <f t="shared" si="34"/>
        <v>0.78352797167866539</v>
      </c>
      <c r="X234" s="2"/>
      <c r="Y234" s="29">
        <f t="shared" si="35"/>
        <v>0.81585915694553779</v>
      </c>
      <c r="Z234" s="3" t="str">
        <f t="shared" si="30"/>
        <v>FAIL</v>
      </c>
      <c r="AA234" s="3"/>
      <c r="AB234" s="2"/>
      <c r="AC234" s="30">
        <v>2016</v>
      </c>
      <c r="AD234" s="30" t="s">
        <v>426</v>
      </c>
      <c r="AE234" s="30" t="s">
        <v>427</v>
      </c>
      <c r="AF234">
        <v>42411</v>
      </c>
      <c r="AG234" t="s">
        <v>17</v>
      </c>
      <c r="AH234">
        <v>69865000</v>
      </c>
      <c r="AI234">
        <v>57000000</v>
      </c>
      <c r="AK234">
        <v>-0.18414084305446218</v>
      </c>
      <c r="AL234" t="s">
        <v>18</v>
      </c>
      <c r="AM234">
        <v>11</v>
      </c>
      <c r="AN234" t="s">
        <v>27</v>
      </c>
      <c r="AO234">
        <v>1</v>
      </c>
      <c r="AP234" t="s">
        <v>28</v>
      </c>
      <c r="AR234" s="34"/>
      <c r="AT234" t="s">
        <v>611</v>
      </c>
      <c r="AV234">
        <v>72747881.454545453</v>
      </c>
      <c r="AW234">
        <v>0.78352797167866539</v>
      </c>
      <c r="AY234">
        <v>0.81585915694553779</v>
      </c>
      <c r="AZ234" t="s">
        <v>26</v>
      </c>
      <c r="BC234">
        <v>69865000</v>
      </c>
      <c r="BD234">
        <v>57000000</v>
      </c>
      <c r="BE234">
        <v>12865000</v>
      </c>
      <c r="BQ234">
        <v>58617000</v>
      </c>
      <c r="BR234">
        <v>6</v>
      </c>
    </row>
    <row r="235" spans="2:70" x14ac:dyDescent="0.2">
      <c r="C235" s="20">
        <v>2016</v>
      </c>
      <c r="D235" s="2" t="str">
        <f>+'[1]LGA-124.240'!$F$4</f>
        <v>LGA-124.240</v>
      </c>
      <c r="E235" s="22" t="str">
        <f>+'[1]LGA-124.240'!$F$5</f>
        <v>LGA - Rehab Taxiway B between G and CY</v>
      </c>
      <c r="F235" s="23">
        <f>+'[1]LGA-124.240'!$F$6</f>
        <v>42404</v>
      </c>
      <c r="G235" s="24" t="str">
        <f>+'[1]LGA-124.240'!$G$7</f>
        <v>Public</v>
      </c>
      <c r="H235" s="25">
        <f>+'[1]LGA-124.240'!$F$7</f>
        <v>4072000</v>
      </c>
      <c r="I235" s="25">
        <f>+'[1]LGA-124.240'!$F$8</f>
        <v>2733000</v>
      </c>
      <c r="J235" s="25"/>
      <c r="K235" s="26">
        <f>+'[1]LGA-124.240'!$G$9</f>
        <v>-0.3288310412573674</v>
      </c>
      <c r="L235" s="3" t="str">
        <f>+'[1]LGA-124.240'!$F$11</f>
        <v>FAIL</v>
      </c>
      <c r="M235" s="2">
        <f>+'[1]LGA-124.240'!$H$12</f>
        <v>3</v>
      </c>
      <c r="N235" s="27" t="s">
        <v>19</v>
      </c>
      <c r="O235" s="2">
        <v>1</v>
      </c>
      <c r="P235" s="27" t="s">
        <v>20</v>
      </c>
      <c r="Q235" s="27"/>
      <c r="R235" s="2"/>
      <c r="S235" s="22"/>
      <c r="T235" s="2" t="str">
        <f>+'[1]LGA-124.240'!$J$4</f>
        <v>Lucita Mendoza</v>
      </c>
      <c r="U235" s="2"/>
      <c r="V235" s="25">
        <f>+'[1]LGA-124.240'!$F$12</f>
        <v>3414973.6666666665</v>
      </c>
      <c r="W235" s="28">
        <f t="shared" si="34"/>
        <v>0.80029899693711648</v>
      </c>
      <c r="X235" s="2"/>
      <c r="Y235" s="29">
        <f t="shared" si="35"/>
        <v>0.6711689587426326</v>
      </c>
      <c r="Z235" s="3" t="str">
        <f t="shared" si="30"/>
        <v>FAIL</v>
      </c>
      <c r="AA235" s="3"/>
      <c r="AB235" s="2"/>
      <c r="AC235" s="30">
        <v>2016</v>
      </c>
      <c r="AD235" s="30" t="s">
        <v>428</v>
      </c>
      <c r="AE235" s="30" t="s">
        <v>429</v>
      </c>
      <c r="AF235">
        <v>42404</v>
      </c>
      <c r="AG235" t="s">
        <v>17</v>
      </c>
      <c r="AH235">
        <v>4072000</v>
      </c>
      <c r="AI235">
        <v>2733000</v>
      </c>
      <c r="AK235">
        <v>-0.3288310412573674</v>
      </c>
      <c r="AL235" t="s">
        <v>26</v>
      </c>
      <c r="AM235">
        <v>3</v>
      </c>
      <c r="AN235" t="s">
        <v>19</v>
      </c>
      <c r="AO235">
        <v>1</v>
      </c>
      <c r="AP235" t="s">
        <v>20</v>
      </c>
      <c r="AR235" s="34"/>
      <c r="AT235" t="s">
        <v>560</v>
      </c>
      <c r="AV235">
        <v>3414973.6666666665</v>
      </c>
      <c r="AW235">
        <v>0.80029899693711648</v>
      </c>
      <c r="AY235">
        <v>0.6711689587426326</v>
      </c>
      <c r="AZ235" t="s">
        <v>26</v>
      </c>
      <c r="BC235">
        <v>4072000</v>
      </c>
      <c r="BD235">
        <v>2733000</v>
      </c>
      <c r="BE235">
        <v>1339000</v>
      </c>
      <c r="BQ235">
        <v>3147496</v>
      </c>
      <c r="BR235">
        <v>3</v>
      </c>
    </row>
    <row r="236" spans="2:70" x14ac:dyDescent="0.2">
      <c r="C236" s="20">
        <v>2016</v>
      </c>
      <c r="D236" s="2" t="str">
        <f>+'[1]LGA-103.014'!$F$4</f>
        <v>LGA-103.014</v>
      </c>
      <c r="E236" s="22" t="str">
        <f>+'[1]LGA-103.014'!$F$5</f>
        <v>LGA - Pump Houses 2 and 3 Rehabilitation</v>
      </c>
      <c r="F236" s="23">
        <f>+'[1]LGA-103.014'!$F$6</f>
        <v>42394</v>
      </c>
      <c r="G236" s="24" t="str">
        <f>+'[1]LGA-103.014'!$G$7</f>
        <v>Public</v>
      </c>
      <c r="H236" s="25">
        <f>+'[1]LGA-103.014'!$F$7</f>
        <v>2530000</v>
      </c>
      <c r="I236" s="25">
        <f>+'[1]LGA-103.014'!$F$8</f>
        <v>1836000</v>
      </c>
      <c r="J236" s="25"/>
      <c r="K236" s="26">
        <f>+'[1]LGA-103.014'!$G$9</f>
        <v>-0.27430830039525694</v>
      </c>
      <c r="L236" s="3" t="str">
        <f>+'[1]LGA-103.014'!$F$11</f>
        <v>GOOD</v>
      </c>
      <c r="M236" s="2">
        <f>+'[1]LGA-103.014'!$H$12</f>
        <v>7</v>
      </c>
      <c r="N236" s="27" t="s">
        <v>19</v>
      </c>
      <c r="O236" s="2">
        <v>1</v>
      </c>
      <c r="P236" s="27" t="s">
        <v>20</v>
      </c>
      <c r="Q236" s="27"/>
      <c r="R236" s="2"/>
      <c r="S236" s="22"/>
      <c r="T236" s="2" t="str">
        <f>+'[1]LGA-103.014'!$J$4</f>
        <v>Lucita Mendoza</v>
      </c>
      <c r="U236" s="2"/>
      <c r="V236" s="25">
        <f>+'[1]LGA-103.014'!$F$12</f>
        <v>3023514.2857142859</v>
      </c>
      <c r="W236" s="28">
        <f t="shared" si="34"/>
        <v>0.60724039197527946</v>
      </c>
      <c r="X236" s="2"/>
      <c r="Y236" s="29">
        <f t="shared" si="35"/>
        <v>0.72569169960474311</v>
      </c>
      <c r="Z236" s="3" t="str">
        <f t="shared" si="30"/>
        <v>FAIL</v>
      </c>
      <c r="AA236" s="3"/>
      <c r="AB236" s="2"/>
      <c r="AC236" s="30">
        <v>2016</v>
      </c>
      <c r="AD236" s="30" t="s">
        <v>430</v>
      </c>
      <c r="AE236" s="30" t="s">
        <v>431</v>
      </c>
      <c r="AF236">
        <v>42394</v>
      </c>
      <c r="AG236" t="s">
        <v>17</v>
      </c>
      <c r="AH236">
        <v>2530000</v>
      </c>
      <c r="AI236">
        <v>1836000</v>
      </c>
      <c r="AK236">
        <v>-0.27430830039525694</v>
      </c>
      <c r="AL236" t="s">
        <v>18</v>
      </c>
      <c r="AM236">
        <v>7</v>
      </c>
      <c r="AN236" t="s">
        <v>19</v>
      </c>
      <c r="AO236">
        <v>1</v>
      </c>
      <c r="AP236" t="s">
        <v>20</v>
      </c>
      <c r="AR236" s="34"/>
      <c r="AT236" t="s">
        <v>560</v>
      </c>
      <c r="AV236">
        <v>3023514.2857142859</v>
      </c>
      <c r="AW236">
        <v>0.60724039197527946</v>
      </c>
      <c r="AY236">
        <v>0.72569169960474311</v>
      </c>
      <c r="AZ236" t="s">
        <v>26</v>
      </c>
      <c r="BC236">
        <v>2530000</v>
      </c>
      <c r="BD236">
        <v>1836000</v>
      </c>
      <c r="BE236">
        <v>694000</v>
      </c>
      <c r="BQ236">
        <v>2495500</v>
      </c>
      <c r="BR236">
        <v>3</v>
      </c>
    </row>
    <row r="237" spans="2:70" x14ac:dyDescent="0.2">
      <c r="C237" s="20">
        <v>2016</v>
      </c>
      <c r="D237" s="2" t="str">
        <f>+'[1]PAT-774.154'!$F$4</f>
        <v>PAT-774.154</v>
      </c>
      <c r="E237" s="22" t="str">
        <f>+'[1]PAT-774.154'!$F$5</f>
        <v>PATH - Hoboken Station Under-Platform Fan Replacement</v>
      </c>
      <c r="F237" s="23">
        <f>+'[1]PAT-774.154'!$F$6</f>
        <v>42391</v>
      </c>
      <c r="G237" s="24" t="str">
        <f>+'[1]PAT-774.154'!$G$7</f>
        <v>Public</v>
      </c>
      <c r="H237" s="25">
        <f>+'[1]PAT-774.154'!$F$7</f>
        <v>4574000</v>
      </c>
      <c r="I237" s="25">
        <f>+'[1]PAT-774.154'!$F$8</f>
        <v>3774000</v>
      </c>
      <c r="J237" s="25">
        <v>3774000</v>
      </c>
      <c r="K237" s="26">
        <f>+'[1]PAT-774.154'!$G$9</f>
        <v>-0.17490161783996502</v>
      </c>
      <c r="L237" s="3" t="str">
        <f>+'[1]PAT-774.154'!$F$11</f>
        <v>GOOD</v>
      </c>
      <c r="M237" s="2">
        <f>+'[1]PAT-774.154'!$H$12</f>
        <v>4</v>
      </c>
      <c r="N237" s="27" t="s">
        <v>27</v>
      </c>
      <c r="O237" s="2">
        <v>1</v>
      </c>
      <c r="P237" s="27" t="s">
        <v>47</v>
      </c>
      <c r="Q237" s="27"/>
      <c r="R237" s="2"/>
      <c r="S237" s="22"/>
      <c r="T237" s="2" t="str">
        <f>+'[1]PAT-774.154'!$J$4</f>
        <v>Nathan Demaisip</v>
      </c>
      <c r="U237" s="2"/>
      <c r="V237" s="25">
        <f>+'[1]PAT-774.154'!$F$12</f>
        <v>4382074.75</v>
      </c>
      <c r="W237" s="28">
        <f t="shared" si="34"/>
        <v>0.86123587919170019</v>
      </c>
      <c r="X237" s="2"/>
      <c r="Y237" s="29">
        <f t="shared" si="35"/>
        <v>0.82509838216003495</v>
      </c>
      <c r="Z237" s="3" t="str">
        <f t="shared" si="30"/>
        <v>FAIL</v>
      </c>
      <c r="AA237" s="3"/>
      <c r="AB237" s="2"/>
      <c r="AC237" s="30">
        <v>2016</v>
      </c>
      <c r="AD237" s="30" t="s">
        <v>432</v>
      </c>
      <c r="AE237" s="30" t="s">
        <v>433</v>
      </c>
      <c r="AF237">
        <v>42391</v>
      </c>
      <c r="AG237" t="s">
        <v>17</v>
      </c>
      <c r="AH237">
        <v>4574000</v>
      </c>
      <c r="AI237">
        <v>3774000</v>
      </c>
      <c r="AJ237">
        <v>3774000</v>
      </c>
      <c r="AK237">
        <v>-0.17490161783996502</v>
      </c>
      <c r="AL237" t="s">
        <v>18</v>
      </c>
      <c r="AM237">
        <v>4</v>
      </c>
      <c r="AN237" t="s">
        <v>27</v>
      </c>
      <c r="AO237">
        <v>1</v>
      </c>
      <c r="AP237" t="s">
        <v>47</v>
      </c>
      <c r="AR237" s="34"/>
      <c r="AT237" t="s">
        <v>563</v>
      </c>
      <c r="AV237">
        <v>4382074.75</v>
      </c>
      <c r="AW237">
        <v>0.86123587919170019</v>
      </c>
      <c r="AY237">
        <v>0.82509838216003495</v>
      </c>
      <c r="AZ237" t="s">
        <v>26</v>
      </c>
      <c r="BC237">
        <v>4574000</v>
      </c>
      <c r="BD237">
        <v>3774000</v>
      </c>
      <c r="BE237">
        <v>800000</v>
      </c>
      <c r="BQ237">
        <v>4055000</v>
      </c>
      <c r="BR237">
        <v>4</v>
      </c>
    </row>
    <row r="238" spans="2:70" x14ac:dyDescent="0.2">
      <c r="C238" s="20">
        <v>2016</v>
      </c>
      <c r="D238" s="2" t="str">
        <f>+'[1]PN-654.544'!$F$4</f>
        <v>PN-654.544</v>
      </c>
      <c r="E238" s="22" t="str">
        <f>+'[1]PN-654.544'!$F$5</f>
        <v>Port Newark - Install Intelligent Transport Devices and Traffic Signals</v>
      </c>
      <c r="F238" s="23">
        <f>+'[1]PN-654.544'!$F$6</f>
        <v>42389</v>
      </c>
      <c r="G238" s="24" t="str">
        <f>+'[1]PN-654.544'!$G$7</f>
        <v>Public</v>
      </c>
      <c r="H238" s="25">
        <f>+'[1]PN-654.544'!$F$7</f>
        <v>10000000</v>
      </c>
      <c r="I238" s="25">
        <f>+'[1]PN-654.544'!$F$8</f>
        <v>6499990</v>
      </c>
      <c r="J238" s="25"/>
      <c r="K238" s="26">
        <f>+'[1]PN-654.544'!$G$9</f>
        <v>-0.35000100000000001</v>
      </c>
      <c r="L238" s="3" t="str">
        <f>+'[1]PN-654.544'!$F$11</f>
        <v>FAIL</v>
      </c>
      <c r="M238" s="2">
        <f>+'[1]PN-654.544'!$H$12</f>
        <v>6</v>
      </c>
      <c r="N238" s="27" t="s">
        <v>27</v>
      </c>
      <c r="O238" s="2">
        <v>1</v>
      </c>
      <c r="P238" s="27" t="s">
        <v>38</v>
      </c>
      <c r="Q238" s="27"/>
      <c r="R238" s="2"/>
      <c r="S238" s="22"/>
      <c r="T238" s="2" t="str">
        <f>+'[1]PN-654.544'!$J$4</f>
        <v>Wen Chang</v>
      </c>
      <c r="U238" s="2"/>
      <c r="V238" s="25">
        <f>+'[1]PN-654.544'!$F$12</f>
        <v>8102115</v>
      </c>
      <c r="W238" s="28">
        <f t="shared" si="34"/>
        <v>0.80225842264643243</v>
      </c>
      <c r="X238" s="2"/>
      <c r="Y238" s="29">
        <f t="shared" si="35"/>
        <v>0.64999899999999999</v>
      </c>
      <c r="Z238" s="3" t="str">
        <f t="shared" si="30"/>
        <v>FAIL</v>
      </c>
      <c r="AA238" s="3"/>
      <c r="AB238" s="2"/>
      <c r="AC238" s="30">
        <v>2016</v>
      </c>
      <c r="AD238" s="30" t="s">
        <v>434</v>
      </c>
      <c r="AE238" s="30" t="s">
        <v>435</v>
      </c>
      <c r="AF238">
        <v>42389</v>
      </c>
      <c r="AG238" t="s">
        <v>17</v>
      </c>
      <c r="AH238">
        <v>10000000</v>
      </c>
      <c r="AI238">
        <v>6499990</v>
      </c>
      <c r="AK238">
        <v>-0.35000100000000001</v>
      </c>
      <c r="AL238" t="s">
        <v>26</v>
      </c>
      <c r="AM238">
        <v>6</v>
      </c>
      <c r="AN238" t="s">
        <v>27</v>
      </c>
      <c r="AO238">
        <v>1</v>
      </c>
      <c r="AP238" t="s">
        <v>38</v>
      </c>
      <c r="AR238" s="34"/>
      <c r="AT238" t="s">
        <v>564</v>
      </c>
      <c r="AV238">
        <v>8102115</v>
      </c>
      <c r="AW238">
        <v>0.80225842264643243</v>
      </c>
      <c r="AY238">
        <v>0.64999899999999999</v>
      </c>
      <c r="AZ238" t="s">
        <v>26</v>
      </c>
      <c r="BC238">
        <v>10000000</v>
      </c>
      <c r="BD238">
        <v>6499990</v>
      </c>
      <c r="BE238">
        <v>3500010</v>
      </c>
      <c r="BQ238">
        <v>7138000</v>
      </c>
      <c r="BR238">
        <v>6</v>
      </c>
    </row>
    <row r="239" spans="2:70" x14ac:dyDescent="0.2">
      <c r="C239" s="20">
        <v>2016</v>
      </c>
      <c r="D239" s="2" t="str">
        <f>+'[1]WTC-222.004'!$F$4</f>
        <v>WTC-222.004</v>
      </c>
      <c r="E239" s="22" t="str">
        <f>+'[1]WTC-222.004'!$F$5</f>
        <v>WTC - Tower One Public Safety Radio Room</v>
      </c>
      <c r="F239" s="23">
        <f>+'[1]WTC-222.004'!$F$6</f>
        <v>42388</v>
      </c>
      <c r="G239" s="24" t="str">
        <f>+'[1]WTC-222.004'!$G$7</f>
        <v>PQL</v>
      </c>
      <c r="H239" s="25">
        <f>+'[1]WTC-222.004'!$F$7</f>
        <v>9000000</v>
      </c>
      <c r="I239" s="25">
        <f>+'[1]WTC-222.004'!$F$8</f>
        <v>8936000</v>
      </c>
      <c r="J239" s="25"/>
      <c r="K239" s="26">
        <f>+'[1]WTC-222.004'!$G$9</f>
        <v>-7.1111111111111115E-3</v>
      </c>
      <c r="L239" s="3" t="str">
        <f>+'[1]WTC-222.004'!$F$11</f>
        <v>GOOD</v>
      </c>
      <c r="M239" s="2">
        <f>+'[1]WTC-222.004'!$H$12</f>
        <v>3</v>
      </c>
      <c r="N239" s="27" t="s">
        <v>19</v>
      </c>
      <c r="O239" s="2">
        <v>1</v>
      </c>
      <c r="P239" s="27" t="s">
        <v>438</v>
      </c>
      <c r="Q239" s="27"/>
      <c r="R239" s="2"/>
      <c r="S239" s="22"/>
      <c r="T239" s="2" t="str">
        <f>+'[1]WTC-222.004'!$J$4</f>
        <v>Nathan Demaisip</v>
      </c>
      <c r="U239" s="2"/>
      <c r="V239" s="25">
        <f>+'[1]WTC-222.004'!$F$12</f>
        <v>10453304.333333334</v>
      </c>
      <c r="W239" s="28">
        <f t="shared" si="34"/>
        <v>0.85484931032812495</v>
      </c>
      <c r="X239" s="2"/>
      <c r="Y239" s="29">
        <f t="shared" si="35"/>
        <v>0.99288888888888893</v>
      </c>
      <c r="Z239" s="3" t="str">
        <f t="shared" si="30"/>
        <v>FAIL</v>
      </c>
      <c r="AA239" s="3"/>
      <c r="AB239" s="2"/>
      <c r="AC239" s="30">
        <v>2016</v>
      </c>
      <c r="AD239" s="30" t="s">
        <v>436</v>
      </c>
      <c r="AE239" s="30" t="s">
        <v>437</v>
      </c>
      <c r="AF239">
        <v>42388</v>
      </c>
      <c r="AG239" t="s">
        <v>50</v>
      </c>
      <c r="AH239">
        <v>9000000</v>
      </c>
      <c r="AI239">
        <v>8936000</v>
      </c>
      <c r="AK239">
        <v>-7.1111111111111115E-3</v>
      </c>
      <c r="AL239" t="s">
        <v>18</v>
      </c>
      <c r="AM239">
        <v>3</v>
      </c>
      <c r="AN239" t="s">
        <v>19</v>
      </c>
      <c r="AO239">
        <v>1</v>
      </c>
      <c r="AP239" t="s">
        <v>438</v>
      </c>
      <c r="AR239" s="34"/>
      <c r="AT239" t="s">
        <v>563</v>
      </c>
      <c r="AV239">
        <v>10453304.333333334</v>
      </c>
      <c r="AW239">
        <v>0.85484931032812495</v>
      </c>
      <c r="AY239">
        <v>0.99288888888888893</v>
      </c>
      <c r="AZ239" t="s">
        <v>18</v>
      </c>
      <c r="BC239">
        <v>9000000</v>
      </c>
      <c r="BD239">
        <v>8936000</v>
      </c>
      <c r="BE239">
        <v>64000</v>
      </c>
      <c r="BQ239">
        <v>9201691</v>
      </c>
      <c r="BR239">
        <v>2</v>
      </c>
    </row>
    <row r="240" spans="2:70" x14ac:dyDescent="0.2">
      <c r="C240" s="20">
        <v>2016</v>
      </c>
      <c r="D240" s="2" t="str">
        <f>+'[1]PN-654.041'!$F$4</f>
        <v>PN-654.041</v>
      </c>
      <c r="E240" s="22" t="str">
        <f>+'[1]PN-654.041'!$F$5</f>
        <v>Port Newark - Davit Street Extension</v>
      </c>
      <c r="F240" s="23">
        <f>+'[1]PN-654.041'!$F$6</f>
        <v>42383</v>
      </c>
      <c r="G240" s="24" t="str">
        <f>+'[1]PN-654.041'!$G$7</f>
        <v>M/WBE</v>
      </c>
      <c r="H240" s="25">
        <f>+'[1]PN-654.041'!$F$7</f>
        <v>1200000</v>
      </c>
      <c r="I240" s="25">
        <f>+'[1]PN-654.041'!$F$8</f>
        <v>1050050</v>
      </c>
      <c r="J240" s="25"/>
      <c r="K240" s="26">
        <f>+'[1]PN-654.041'!$G$9</f>
        <v>-0.12495833333333334</v>
      </c>
      <c r="L240" s="3" t="str">
        <f>+'[1]PN-654.041'!$F$11</f>
        <v>GOOD</v>
      </c>
      <c r="M240" s="2">
        <f>+'[1]PN-654.041'!$H$12</f>
        <v>6</v>
      </c>
      <c r="N240" s="27" t="s">
        <v>27</v>
      </c>
      <c r="O240" s="2">
        <v>1</v>
      </c>
      <c r="P240" s="27" t="s">
        <v>38</v>
      </c>
      <c r="Q240" s="27"/>
      <c r="R240" s="2"/>
      <c r="S240" s="22"/>
      <c r="T240" s="2" t="str">
        <f>+'[1]PN-654.041'!$J$4</f>
        <v>Wen Chang</v>
      </c>
      <c r="U240" s="2"/>
      <c r="V240" s="25">
        <f>+'[1]PN-654.041'!$F$12</f>
        <v>1277162.6666666667</v>
      </c>
      <c r="W240" s="28">
        <f t="shared" si="34"/>
        <v>0.82217404830708063</v>
      </c>
      <c r="X240" s="2"/>
      <c r="Y240" s="29">
        <f t="shared" si="35"/>
        <v>0.87504166666666672</v>
      </c>
      <c r="Z240" s="3" t="str">
        <f t="shared" si="30"/>
        <v>FAIL</v>
      </c>
      <c r="AA240" s="3"/>
      <c r="AB240" s="2"/>
      <c r="AC240" s="30">
        <v>2016</v>
      </c>
      <c r="AD240" s="30" t="s">
        <v>439</v>
      </c>
      <c r="AE240" s="30" t="s">
        <v>440</v>
      </c>
      <c r="AF240">
        <v>42383</v>
      </c>
      <c r="AG240" t="s">
        <v>441</v>
      </c>
      <c r="AH240">
        <v>1200000</v>
      </c>
      <c r="AI240">
        <v>1050050</v>
      </c>
      <c r="AK240">
        <v>-0.12495833333333334</v>
      </c>
      <c r="AL240" t="s">
        <v>18</v>
      </c>
      <c r="AM240">
        <v>6</v>
      </c>
      <c r="AN240" t="s">
        <v>27</v>
      </c>
      <c r="AO240">
        <v>1</v>
      </c>
      <c r="AP240" t="s">
        <v>38</v>
      </c>
      <c r="AR240" s="34"/>
      <c r="AT240" t="s">
        <v>564</v>
      </c>
      <c r="AV240">
        <v>1277162.6666666667</v>
      </c>
      <c r="AW240">
        <v>0.82217404830708063</v>
      </c>
      <c r="AY240">
        <v>0.87504166666666672</v>
      </c>
      <c r="AZ240" t="s">
        <v>18</v>
      </c>
      <c r="BC240">
        <v>1200000</v>
      </c>
      <c r="BD240">
        <v>1050050</v>
      </c>
      <c r="BE240">
        <v>149950</v>
      </c>
      <c r="BQ240">
        <v>1083107</v>
      </c>
      <c r="BR240">
        <v>3</v>
      </c>
    </row>
    <row r="241" spans="2:70" x14ac:dyDescent="0.2">
      <c r="B241" s="35">
        <f>(COUNTIF(L231:L241,"G*")/COUNTA(L231:L241))</f>
        <v>0.7</v>
      </c>
      <c r="C241" s="20">
        <v>2016</v>
      </c>
      <c r="D241" s="2" t="str">
        <f>+'[1]WTC-222.004 Void'!$F$4</f>
        <v>WTC-222.004</v>
      </c>
      <c r="E241" s="22" t="str">
        <f>+'[1]WTC-222.004 Void'!$F$5</f>
        <v>WTC - Tower One Public Safety Radio Room</v>
      </c>
      <c r="F241" s="23">
        <f>+'[1]WTC-222.004 Void'!$F$6</f>
        <v>42374</v>
      </c>
      <c r="G241" s="24" t="str">
        <f>+'[1]WTC-222.004 Void'!$G$7</f>
        <v>PQL</v>
      </c>
      <c r="H241" s="25"/>
      <c r="I241" s="25"/>
      <c r="J241" s="25"/>
      <c r="K241" s="26"/>
      <c r="L241" s="3"/>
      <c r="M241" s="2">
        <f>+'[1]WTC-222.004 Void'!$H$12</f>
        <v>3</v>
      </c>
      <c r="N241" s="27" t="s">
        <v>19</v>
      </c>
      <c r="O241" s="2">
        <v>1</v>
      </c>
      <c r="P241" s="27" t="s">
        <v>438</v>
      </c>
      <c r="Q241" s="27"/>
      <c r="R241" s="2"/>
      <c r="S241" s="22" t="s">
        <v>549</v>
      </c>
      <c r="T241" s="2" t="str">
        <f>+'[1]WTC-222.004 Void'!$J$4</f>
        <v>Nathan Demaisip</v>
      </c>
      <c r="U241" s="2"/>
      <c r="V241" s="25"/>
      <c r="W241" s="28"/>
      <c r="X241" s="2"/>
      <c r="Y241" s="29"/>
      <c r="Z241" s="3"/>
      <c r="AA241" s="3"/>
      <c r="AB241" s="2">
        <v>0.7</v>
      </c>
      <c r="AC241" s="30">
        <v>2016</v>
      </c>
      <c r="AD241" s="30" t="s">
        <v>436</v>
      </c>
      <c r="AE241" s="30" t="s">
        <v>437</v>
      </c>
      <c r="AF241">
        <v>42374</v>
      </c>
      <c r="AG241" t="s">
        <v>50</v>
      </c>
      <c r="AM241">
        <v>3</v>
      </c>
      <c r="AN241" t="s">
        <v>19</v>
      </c>
      <c r="AO241">
        <v>1</v>
      </c>
      <c r="AP241" t="s">
        <v>438</v>
      </c>
      <c r="AR241" s="34"/>
      <c r="AS241" t="s">
        <v>549</v>
      </c>
      <c r="AT241" t="s">
        <v>563</v>
      </c>
      <c r="BC241">
        <v>0</v>
      </c>
      <c r="BD241">
        <v>0</v>
      </c>
      <c r="BE241">
        <v>0</v>
      </c>
      <c r="BQ241">
        <v>9201691</v>
      </c>
      <c r="BR241">
        <v>2</v>
      </c>
    </row>
    <row r="242" spans="2:70" ht="7.5" customHeight="1" x14ac:dyDescent="0.2">
      <c r="C242" s="20"/>
      <c r="G242" s="21"/>
      <c r="P242" s="3"/>
      <c r="Q242" s="3"/>
      <c r="T242" s="2"/>
      <c r="U242" s="2"/>
      <c r="V242" s="25"/>
      <c r="W242" s="28"/>
      <c r="AC242" s="30"/>
      <c r="AD242" s="30"/>
      <c r="AE242" s="30"/>
      <c r="AQ242" s="41"/>
      <c r="AR242" s="42"/>
    </row>
    <row r="243" spans="2:70" x14ac:dyDescent="0.2">
      <c r="C243" s="20">
        <v>2015</v>
      </c>
      <c r="D243" s="2" t="str">
        <f>+'[1]EP-684.509 Void'!$F$4</f>
        <v>EP-684.509</v>
      </c>
      <c r="E243" s="22" t="str">
        <f>+'[1]EP-684.509 Void'!$F$5</f>
        <v>Bldg 1400 Upgrade of Fire Supression System</v>
      </c>
      <c r="F243" s="23">
        <f>+'[1]EP-684.509 Void'!$F$6</f>
        <v>42355</v>
      </c>
      <c r="G243" s="24" t="str">
        <f>+'[1]EP-684.509 Void'!$G$7</f>
        <v>M/WBE</v>
      </c>
      <c r="H243" s="25"/>
      <c r="I243" s="25"/>
      <c r="J243" s="25"/>
      <c r="K243" s="26"/>
      <c r="L243" s="3"/>
      <c r="M243" s="2">
        <f>+'[1]EP-684.509 Void'!$H$12</f>
        <v>3</v>
      </c>
      <c r="N243" s="27" t="s">
        <v>27</v>
      </c>
      <c r="O243" s="2">
        <v>4</v>
      </c>
      <c r="P243" s="27" t="s">
        <v>38</v>
      </c>
      <c r="Q243" s="27"/>
      <c r="R243" s="2"/>
      <c r="S243" s="22" t="s">
        <v>538</v>
      </c>
      <c r="T243" s="2" t="str">
        <f>+'[1]EP-684.509 Void'!J4</f>
        <v>Wen Chang</v>
      </c>
      <c r="U243" s="2"/>
      <c r="V243" s="25"/>
      <c r="W243" s="28"/>
      <c r="X243" s="2"/>
      <c r="Y243" s="29"/>
      <c r="Z243" s="3"/>
      <c r="AA243" s="3"/>
      <c r="AB243" s="2"/>
      <c r="AC243" s="30">
        <v>2015</v>
      </c>
      <c r="AD243" s="30" t="s">
        <v>612</v>
      </c>
      <c r="AE243" s="30" t="s">
        <v>415</v>
      </c>
      <c r="AF243">
        <v>42355</v>
      </c>
      <c r="AG243" s="31" t="s">
        <v>441</v>
      </c>
      <c r="AH243" s="31"/>
      <c r="AI243" s="52"/>
      <c r="AM243">
        <v>3</v>
      </c>
      <c r="AN243" t="s">
        <v>27</v>
      </c>
      <c r="AO243">
        <v>4</v>
      </c>
      <c r="AP243" t="s">
        <v>38</v>
      </c>
      <c r="AR243" s="34"/>
      <c r="AS243" t="s">
        <v>538</v>
      </c>
      <c r="AT243" t="s">
        <v>564</v>
      </c>
      <c r="BC243">
        <v>0</v>
      </c>
      <c r="BD243">
        <v>0</v>
      </c>
      <c r="BE243">
        <v>0</v>
      </c>
      <c r="BG243">
        <v>39735100</v>
      </c>
      <c r="BH243">
        <v>37587329.5</v>
      </c>
      <c r="BI243">
        <v>1.0571408112406602</v>
      </c>
      <c r="BQ243" t="s">
        <v>539</v>
      </c>
      <c r="BR243" t="s">
        <v>539</v>
      </c>
    </row>
    <row r="244" spans="2:70" x14ac:dyDescent="0.2">
      <c r="C244" s="20">
        <v>2015</v>
      </c>
      <c r="D244" s="2" t="str">
        <f>+'[1]AK-195'!$F$4</f>
        <v>AK-195</v>
      </c>
      <c r="E244" s="22" t="str">
        <f>+'[1]AK-195'!$F$5</f>
        <v>Staten Island Bridges - Maint Pvmt Repairs via WO</v>
      </c>
      <c r="F244" s="23">
        <f>+'[1]AK-195'!$F$6</f>
        <v>42342</v>
      </c>
      <c r="G244" s="24" t="str">
        <f>+'[1]AK-195'!$G$7</f>
        <v>PQL</v>
      </c>
      <c r="H244" s="25">
        <f>+'[1]AK-195'!$F$7</f>
        <v>2000000</v>
      </c>
      <c r="I244" s="25">
        <f>+'[1]AK-195'!$F$8</f>
        <v>2092850</v>
      </c>
      <c r="J244" s="25"/>
      <c r="K244" s="26">
        <f>+'[1]AK-195'!$G$9</f>
        <v>4.6425000000000001E-2</v>
      </c>
      <c r="L244" s="3" t="str">
        <f>+'[1]AK-195'!$F$11</f>
        <v>GOOD</v>
      </c>
      <c r="M244" s="2">
        <f>+'[1]AK-195'!$H$12</f>
        <v>4</v>
      </c>
      <c r="N244" s="27" t="s">
        <v>19</v>
      </c>
      <c r="O244" s="2">
        <v>4</v>
      </c>
      <c r="P244" s="27" t="s">
        <v>28</v>
      </c>
      <c r="Q244" s="27"/>
      <c r="R244" s="2"/>
      <c r="S244" s="22"/>
      <c r="T244" s="2" t="s">
        <v>559</v>
      </c>
      <c r="U244" s="2"/>
      <c r="V244" s="25">
        <f>+'[1]AK-195'!$F$12</f>
        <v>2564887.5</v>
      </c>
      <c r="W244" s="28">
        <f t="shared" si="34"/>
        <v>0.81596171372038739</v>
      </c>
      <c r="X244" s="2"/>
      <c r="Y244" s="29">
        <f t="shared" ref="Y244:Y254" si="36">+I244/H244</f>
        <v>1.0464249999999999</v>
      </c>
      <c r="Z244" s="3" t="str">
        <f t="shared" si="30"/>
        <v>FAIL</v>
      </c>
      <c r="AA244" s="3"/>
      <c r="AB244" s="2"/>
      <c r="AC244" s="30">
        <v>2015</v>
      </c>
      <c r="AD244" s="30" t="s">
        <v>442</v>
      </c>
      <c r="AE244" s="30" t="s">
        <v>443</v>
      </c>
      <c r="AF244">
        <v>42342</v>
      </c>
      <c r="AG244" t="s">
        <v>50</v>
      </c>
      <c r="AH244">
        <v>2000000</v>
      </c>
      <c r="AI244">
        <v>2092850</v>
      </c>
      <c r="AK244">
        <v>4.6425000000000001E-2</v>
      </c>
      <c r="AL244" t="s">
        <v>18</v>
      </c>
      <c r="AM244">
        <v>4</v>
      </c>
      <c r="AN244" t="s">
        <v>19</v>
      </c>
      <c r="AO244">
        <v>4</v>
      </c>
      <c r="AP244" t="s">
        <v>28</v>
      </c>
      <c r="AR244" s="34"/>
      <c r="AT244" t="s">
        <v>559</v>
      </c>
      <c r="AV244">
        <v>2564887.5</v>
      </c>
      <c r="AW244">
        <v>0.81596171372038739</v>
      </c>
      <c r="AY244">
        <v>1.0464249999999999</v>
      </c>
      <c r="AZ244" t="s">
        <v>18</v>
      </c>
      <c r="BC244">
        <v>2000000</v>
      </c>
      <c r="BD244">
        <v>2092850</v>
      </c>
      <c r="BE244">
        <v>-92850</v>
      </c>
      <c r="BQ244">
        <v>2196300</v>
      </c>
      <c r="BR244">
        <v>1</v>
      </c>
    </row>
    <row r="245" spans="2:70" x14ac:dyDescent="0.2">
      <c r="C245" s="20">
        <v>2015</v>
      </c>
      <c r="D245" s="2" t="str">
        <f>+'[1]TP-104.006'!$F$4</f>
        <v>TP-104.006</v>
      </c>
      <c r="E245" s="22" t="str">
        <f>+'[1]TP-104.006'!$F$5</f>
        <v>Backflow Prevention Devices</v>
      </c>
      <c r="F245" s="23">
        <f>+'[1]TP-104.006'!$F$6</f>
        <v>42338</v>
      </c>
      <c r="G245" s="24" t="str">
        <f>+'[1]TP-104.006'!$G$7</f>
        <v>Public</v>
      </c>
      <c r="H245" s="25">
        <f>+'[1]TP-104.006'!$F$7</f>
        <v>1200000</v>
      </c>
      <c r="I245" s="25">
        <f>+'[1]TP-104.006'!$F$8</f>
        <v>1222222</v>
      </c>
      <c r="J245" s="25"/>
      <c r="K245" s="26">
        <f>+'[1]TP-104.006'!$G$9</f>
        <v>1.8518333333333335E-2</v>
      </c>
      <c r="L245" s="3" t="str">
        <f>+'[1]TP-104.006'!$F$11</f>
        <v>GOOD</v>
      </c>
      <c r="M245" s="2">
        <f>+'[1]TP-104.006'!$H$12</f>
        <v>6</v>
      </c>
      <c r="N245" s="27" t="s">
        <v>19</v>
      </c>
      <c r="O245" s="2">
        <v>4</v>
      </c>
      <c r="P245" s="27" t="s">
        <v>20</v>
      </c>
      <c r="Q245" s="27"/>
      <c r="R245" s="2"/>
      <c r="S245" s="22"/>
      <c r="T245" s="2" t="s">
        <v>560</v>
      </c>
      <c r="U245" s="2"/>
      <c r="V245" s="25">
        <f>+'[1]TP-104.006'!$F$12</f>
        <v>1869560.6666666667</v>
      </c>
      <c r="W245" s="28">
        <f t="shared" si="34"/>
        <v>0.65374824245696228</v>
      </c>
      <c r="X245" s="2"/>
      <c r="Y245" s="29">
        <f t="shared" si="36"/>
        <v>1.0185183333333334</v>
      </c>
      <c r="Z245" s="3" t="str">
        <f t="shared" si="30"/>
        <v>FAIL</v>
      </c>
      <c r="AA245" s="3"/>
      <c r="AB245" s="2"/>
      <c r="AC245" s="30">
        <v>2015</v>
      </c>
      <c r="AD245" s="30" t="s">
        <v>444</v>
      </c>
      <c r="AE245" s="30" t="s">
        <v>445</v>
      </c>
      <c r="AF245">
        <v>42338</v>
      </c>
      <c r="AG245" t="s">
        <v>17</v>
      </c>
      <c r="AH245">
        <v>1200000</v>
      </c>
      <c r="AI245">
        <v>1222222</v>
      </c>
      <c r="AK245">
        <v>1.8518333333333335E-2</v>
      </c>
      <c r="AL245" t="s">
        <v>18</v>
      </c>
      <c r="AM245">
        <v>6</v>
      </c>
      <c r="AN245" t="s">
        <v>19</v>
      </c>
      <c r="AO245">
        <v>4</v>
      </c>
      <c r="AP245" t="s">
        <v>20</v>
      </c>
      <c r="AR245" s="34"/>
      <c r="AT245" t="s">
        <v>560</v>
      </c>
      <c r="AV245">
        <v>1869560.6666666667</v>
      </c>
      <c r="AW245">
        <v>0.65374824245696228</v>
      </c>
      <c r="AY245">
        <v>1.0185183333333334</v>
      </c>
      <c r="AZ245" t="s">
        <v>18</v>
      </c>
      <c r="BC245">
        <v>1200000</v>
      </c>
      <c r="BD245">
        <v>1222222</v>
      </c>
      <c r="BE245">
        <v>-22222</v>
      </c>
      <c r="BQ245">
        <v>1488000</v>
      </c>
      <c r="BR245">
        <v>1</v>
      </c>
    </row>
    <row r="246" spans="2:70" x14ac:dyDescent="0.2">
      <c r="C246" s="20">
        <v>2015</v>
      </c>
      <c r="D246" s="2" t="str">
        <f>+'[1]GWB-564'!F4</f>
        <v>GWB-564</v>
      </c>
      <c r="E246" s="22" t="str">
        <f>+'[1]GWB-564'!F5</f>
        <v>George Washington Bridge-Facility Wide Prioirty Rehabilitation</v>
      </c>
      <c r="F246" s="23">
        <f>+'[1]GWB-564'!F6</f>
        <v>42312</v>
      </c>
      <c r="G246" s="24" t="str">
        <f>+'[1]GWB-564'!G7</f>
        <v>Public</v>
      </c>
      <c r="H246" s="25">
        <f>+'[1]GWB-564'!F7</f>
        <v>8700000</v>
      </c>
      <c r="I246" s="25">
        <f>+'[1]GWB-564'!F8</f>
        <v>10162935</v>
      </c>
      <c r="J246" s="25" t="s">
        <v>561</v>
      </c>
      <c r="K246" s="26">
        <f>+'[1]GWB-564'!G9</f>
        <v>0.16815344827586207</v>
      </c>
      <c r="L246" s="3" t="str">
        <f>+'[1]GWB-564'!F11</f>
        <v>FAIL</v>
      </c>
      <c r="M246" s="2">
        <f>+'[1]GWB-564'!H12</f>
        <v>3</v>
      </c>
      <c r="N246" s="27" t="s">
        <v>35</v>
      </c>
      <c r="O246" s="2">
        <v>4</v>
      </c>
      <c r="P246" s="27" t="s">
        <v>28</v>
      </c>
      <c r="Q246" s="27"/>
      <c r="R246" s="2"/>
      <c r="S246" s="22"/>
      <c r="T246" s="2" t="str">
        <f>+'[1]GWB-564'!J4</f>
        <v>Henry Yu</v>
      </c>
      <c r="U246" s="2"/>
      <c r="V246" s="25">
        <f>+'[1]GWB-564'!F12</f>
        <v>10968524</v>
      </c>
      <c r="W246" s="28">
        <f t="shared" si="34"/>
        <v>0.92655447533323532</v>
      </c>
      <c r="X246" s="2"/>
      <c r="Y246" s="29">
        <f t="shared" si="36"/>
        <v>1.168153448275862</v>
      </c>
      <c r="Z246" s="3" t="str">
        <f t="shared" si="30"/>
        <v>FAIL</v>
      </c>
      <c r="AA246" s="3"/>
      <c r="AB246" s="2"/>
      <c r="AC246" s="30">
        <v>2015</v>
      </c>
      <c r="AD246" s="30" t="s">
        <v>446</v>
      </c>
      <c r="AE246" s="30" t="s">
        <v>447</v>
      </c>
      <c r="AF246">
        <v>42312</v>
      </c>
      <c r="AG246" t="s">
        <v>17</v>
      </c>
      <c r="AH246">
        <v>8700000</v>
      </c>
      <c r="AI246">
        <v>10162935</v>
      </c>
      <c r="AJ246" t="s">
        <v>561</v>
      </c>
      <c r="AK246">
        <v>0.16815344827586207</v>
      </c>
      <c r="AL246" t="s">
        <v>26</v>
      </c>
      <c r="AM246">
        <v>3</v>
      </c>
      <c r="AN246" t="s">
        <v>35</v>
      </c>
      <c r="AO246">
        <v>4</v>
      </c>
      <c r="AP246" t="s">
        <v>28</v>
      </c>
      <c r="AR246" s="34"/>
      <c r="AT246" t="s">
        <v>562</v>
      </c>
      <c r="AV246">
        <v>10968524</v>
      </c>
      <c r="AW246">
        <v>0.92655447533323532</v>
      </c>
      <c r="AY246">
        <v>1.168153448275862</v>
      </c>
      <c r="AZ246" t="s">
        <v>26</v>
      </c>
      <c r="BC246">
        <v>8700000</v>
      </c>
      <c r="BD246">
        <v>10162935</v>
      </c>
      <c r="BE246">
        <v>-1462935</v>
      </c>
      <c r="BQ246">
        <v>10760000</v>
      </c>
      <c r="BR246">
        <v>1</v>
      </c>
    </row>
    <row r="247" spans="2:70" x14ac:dyDescent="0.2">
      <c r="C247" s="20">
        <v>2015</v>
      </c>
      <c r="D247" s="2" t="str">
        <f>+'[1]MFA-924.283'!F4</f>
        <v>MFA-924.283</v>
      </c>
      <c r="E247" s="22" t="str">
        <f>+'[1]MFA-924.283'!F5</f>
        <v>Newark Liberty International Airport and Teterboro Airport  Asphalt Concrete Pavement Repairs Via Work Order</v>
      </c>
      <c r="F247" s="23">
        <f>+'[1]MFA-924.283'!F6</f>
        <v>42310</v>
      </c>
      <c r="G247" s="24" t="str">
        <f>+'[1]MFA-924.283'!G7</f>
        <v>PQL</v>
      </c>
      <c r="H247" s="25">
        <f>+'[1]MFA-924.283'!F7</f>
        <v>7055100</v>
      </c>
      <c r="I247" s="25">
        <f>+'[1]MFA-924.283'!F8</f>
        <v>5774440</v>
      </c>
      <c r="J247" s="25" t="s">
        <v>561</v>
      </c>
      <c r="K247" s="26">
        <f>+'[1]MFA-924.283'!G9</f>
        <v>-0.18152258649771089</v>
      </c>
      <c r="L247" s="3" t="str">
        <f>+'[1]MFA-924.283'!F11</f>
        <v>FAIL</v>
      </c>
      <c r="M247" s="2">
        <f>+'[1]MFA-924.283'!H12</f>
        <v>3</v>
      </c>
      <c r="N247" s="27" t="s">
        <v>27</v>
      </c>
      <c r="O247" s="2">
        <v>4</v>
      </c>
      <c r="P247" s="27" t="s">
        <v>20</v>
      </c>
      <c r="Q247" s="27"/>
      <c r="R247" s="2"/>
      <c r="S247" s="22"/>
      <c r="T247" s="2"/>
      <c r="U247" s="2"/>
      <c r="V247" s="25">
        <f>+'[1]MFA-924.283'!F12</f>
        <v>6365546.666666667</v>
      </c>
      <c r="W247" s="28">
        <f t="shared" si="34"/>
        <v>0.90713968530589673</v>
      </c>
      <c r="X247" s="2"/>
      <c r="Y247" s="29">
        <f t="shared" si="36"/>
        <v>0.81847741350228909</v>
      </c>
      <c r="Z247" s="3" t="str">
        <f t="shared" si="30"/>
        <v>FAIL</v>
      </c>
      <c r="AA247" s="3"/>
      <c r="AB247" s="2"/>
      <c r="AC247" s="30">
        <v>2015</v>
      </c>
      <c r="AD247" s="30" t="s">
        <v>448</v>
      </c>
      <c r="AE247" s="30" t="s">
        <v>449</v>
      </c>
      <c r="AF247">
        <v>42310</v>
      </c>
      <c r="AG247" t="s">
        <v>50</v>
      </c>
      <c r="AH247">
        <v>7055100</v>
      </c>
      <c r="AI247">
        <v>5774440</v>
      </c>
      <c r="AJ247" t="s">
        <v>561</v>
      </c>
      <c r="AK247">
        <v>-0.18152258649771089</v>
      </c>
      <c r="AL247" t="s">
        <v>26</v>
      </c>
      <c r="AM247">
        <v>3</v>
      </c>
      <c r="AN247" t="s">
        <v>27</v>
      </c>
      <c r="AO247">
        <v>4</v>
      </c>
      <c r="AP247" t="s">
        <v>20</v>
      </c>
      <c r="AR247" s="34"/>
      <c r="AV247">
        <v>6365546.666666667</v>
      </c>
      <c r="AW247">
        <v>0.90713968530589673</v>
      </c>
      <c r="AY247">
        <v>0.81847741350228909</v>
      </c>
      <c r="AZ247" t="s">
        <v>26</v>
      </c>
      <c r="BC247">
        <v>7055100</v>
      </c>
      <c r="BD247">
        <v>5774440</v>
      </c>
      <c r="BE247">
        <v>1280660</v>
      </c>
      <c r="BQ247">
        <v>6387950</v>
      </c>
      <c r="BR247">
        <v>4</v>
      </c>
    </row>
    <row r="248" spans="2:70" x14ac:dyDescent="0.2">
      <c r="C248" s="20">
        <v>2015</v>
      </c>
      <c r="D248" s="2" t="str">
        <f>+'[1]HT-224.116'!F4</f>
        <v>HT-224.116</v>
      </c>
      <c r="E248" s="22" t="str">
        <f>+'[1]HT-224.116'!F5</f>
        <v>Holland Tunnel-Concrete Repairs at Air Supply Ports</v>
      </c>
      <c r="F248" s="23">
        <f>+'[1]HT-224.116'!F6</f>
        <v>42307</v>
      </c>
      <c r="G248" s="24" t="str">
        <f>+'[1]HT-224.116'!G7</f>
        <v>Public</v>
      </c>
      <c r="H248" s="25">
        <f>+'[1]HT-224.116'!F7</f>
        <v>7100000</v>
      </c>
      <c r="I248" s="25">
        <f>+'[1]HT-224.116'!F8</f>
        <v>6676400</v>
      </c>
      <c r="J248" s="25" t="s">
        <v>561</v>
      </c>
      <c r="K248" s="26">
        <f>+'[1]HT-224.116'!G9</f>
        <v>-5.9661971830985913E-2</v>
      </c>
      <c r="L248" s="3" t="str">
        <f>+'[1]HT-224.116'!F11</f>
        <v>GOOD</v>
      </c>
      <c r="M248" s="2">
        <f>+'[1]HT-224.116'!H12</f>
        <v>11</v>
      </c>
      <c r="N248" s="27" t="s">
        <v>35</v>
      </c>
      <c r="O248" s="2">
        <v>4</v>
      </c>
      <c r="P248" s="27" t="s">
        <v>28</v>
      </c>
      <c r="Q248" s="27"/>
      <c r="R248" s="2"/>
      <c r="S248" s="22"/>
      <c r="T248" s="2" t="s">
        <v>559</v>
      </c>
      <c r="U248" s="2"/>
      <c r="V248" s="25">
        <f>+'[1]HT-224.116'!F12</f>
        <v>11990432.136363637</v>
      </c>
      <c r="W248" s="28">
        <f t="shared" si="34"/>
        <v>0.55681062401015058</v>
      </c>
      <c r="X248" s="2"/>
      <c r="Y248" s="29">
        <f t="shared" si="36"/>
        <v>0.94033802816901413</v>
      </c>
      <c r="Z248" s="3" t="str">
        <f t="shared" si="30"/>
        <v>FAIL</v>
      </c>
      <c r="AA248" s="3"/>
      <c r="AB248" s="2"/>
      <c r="AC248" s="30">
        <v>2015</v>
      </c>
      <c r="AD248" s="30" t="s">
        <v>450</v>
      </c>
      <c r="AE248" s="30" t="s">
        <v>451</v>
      </c>
      <c r="AF248">
        <v>42307</v>
      </c>
      <c r="AG248" t="s">
        <v>17</v>
      </c>
      <c r="AH248">
        <v>7100000</v>
      </c>
      <c r="AI248">
        <v>6676400</v>
      </c>
      <c r="AJ248" t="s">
        <v>561</v>
      </c>
      <c r="AK248">
        <v>-5.9661971830985913E-2</v>
      </c>
      <c r="AL248" t="s">
        <v>18</v>
      </c>
      <c r="AM248">
        <v>11</v>
      </c>
      <c r="AN248" t="s">
        <v>35</v>
      </c>
      <c r="AO248">
        <v>4</v>
      </c>
      <c r="AP248" t="s">
        <v>28</v>
      </c>
      <c r="AR248" s="34"/>
      <c r="AT248" t="s">
        <v>559</v>
      </c>
      <c r="AV248">
        <v>11990432.136363637</v>
      </c>
      <c r="AW248">
        <v>0.55681062401015058</v>
      </c>
      <c r="AY248">
        <v>0.94033802816901413</v>
      </c>
      <c r="AZ248" t="s">
        <v>18</v>
      </c>
      <c r="BC248">
        <v>7100000</v>
      </c>
      <c r="BD248">
        <v>6676400</v>
      </c>
      <c r="BE248">
        <v>423600</v>
      </c>
      <c r="BQ248">
        <v>8765900</v>
      </c>
      <c r="BR248">
        <v>2</v>
      </c>
    </row>
    <row r="249" spans="2:70" x14ac:dyDescent="0.2">
      <c r="C249" s="20">
        <v>2015</v>
      </c>
      <c r="D249" s="2" t="str">
        <f>+'[1]GWB-566'!F4</f>
        <v>GWB-566</v>
      </c>
      <c r="E249" s="22" t="str">
        <f>+'[1]GWB-566'!F5</f>
        <v>George Washington Bridge-Temporary Semac Relocation</v>
      </c>
      <c r="F249" s="23">
        <f>+'[1]GWB-566'!F6</f>
        <v>42304</v>
      </c>
      <c r="G249" s="24" t="str">
        <f>+'[1]GWB-566'!G7</f>
        <v>Public</v>
      </c>
      <c r="H249" s="25">
        <f>+'[1]GWB-566'!F7</f>
        <v>1340000</v>
      </c>
      <c r="I249" s="25">
        <f>+'[1]GWB-566'!F8</f>
        <v>1850000</v>
      </c>
      <c r="J249" s="25"/>
      <c r="K249" s="26">
        <f>+'[1]GWB-566'!G9</f>
        <v>0.38059701492537312</v>
      </c>
      <c r="L249" s="3" t="str">
        <f>+'[1]GWB-566'!F11</f>
        <v>FAIL</v>
      </c>
      <c r="M249" s="2">
        <f>+'[1]GWB-566'!H12</f>
        <v>4</v>
      </c>
      <c r="N249" s="27" t="s">
        <v>27</v>
      </c>
      <c r="O249" s="2">
        <v>4</v>
      </c>
      <c r="P249" s="27" t="s">
        <v>28</v>
      </c>
      <c r="Q249" s="27"/>
      <c r="R249" s="2"/>
      <c r="S249" s="22"/>
      <c r="T249" s="2" t="s">
        <v>562</v>
      </c>
      <c r="U249" s="2"/>
      <c r="V249" s="25">
        <f>+'[1]GWB-566'!F12</f>
        <v>2967192.5</v>
      </c>
      <c r="W249" s="28">
        <f t="shared" si="34"/>
        <v>0.62348499465403739</v>
      </c>
      <c r="X249" s="2"/>
      <c r="Y249" s="29">
        <f t="shared" si="36"/>
        <v>1.3805970149253732</v>
      </c>
      <c r="Z249" s="3" t="str">
        <f t="shared" ref="Z249:Z254" si="37">(IF(Y249&lt;$Y$3,"FAIL",IF(Y249&gt;$Y$4,"FAIL","GOOD")))</f>
        <v>FAIL</v>
      </c>
      <c r="AA249" s="3"/>
      <c r="AB249" s="2"/>
      <c r="AC249" s="30">
        <v>2015</v>
      </c>
      <c r="AD249" s="30" t="s">
        <v>452</v>
      </c>
      <c r="AE249" s="30" t="s">
        <v>453</v>
      </c>
      <c r="AF249">
        <v>42304</v>
      </c>
      <c r="AG249" t="s">
        <v>17</v>
      </c>
      <c r="AH249">
        <v>1340000</v>
      </c>
      <c r="AI249">
        <v>1850000</v>
      </c>
      <c r="AK249">
        <v>0.38059701492537312</v>
      </c>
      <c r="AL249" t="s">
        <v>26</v>
      </c>
      <c r="AM249">
        <v>4</v>
      </c>
      <c r="AN249" t="s">
        <v>27</v>
      </c>
      <c r="AO249">
        <v>4</v>
      </c>
      <c r="AP249" t="s">
        <v>28</v>
      </c>
      <c r="AR249" s="34"/>
      <c r="AT249" t="s">
        <v>562</v>
      </c>
      <c r="AV249">
        <v>2967192.5</v>
      </c>
      <c r="AW249">
        <v>0.62348499465403739</v>
      </c>
      <c r="AY249">
        <v>1.3805970149253732</v>
      </c>
      <c r="AZ249" t="s">
        <v>26</v>
      </c>
      <c r="BC249">
        <v>1340000</v>
      </c>
      <c r="BD249">
        <v>1850000</v>
      </c>
      <c r="BE249">
        <v>-510000</v>
      </c>
      <c r="BQ249">
        <v>2174000</v>
      </c>
      <c r="BR249">
        <v>1</v>
      </c>
    </row>
    <row r="250" spans="2:70" x14ac:dyDescent="0.2">
      <c r="C250" s="20">
        <v>2015</v>
      </c>
      <c r="D250" s="2" t="str">
        <f>+'[1] PAT-024.069 Void'!F4</f>
        <v>PAT-024.069</v>
      </c>
      <c r="E250" s="22" t="str">
        <f>+'[1] PAT-024.069 Void'!F5</f>
        <v>PATH-30th Street Mezzanine Rehabilitation</v>
      </c>
      <c r="F250" s="23">
        <f>+'[1] PAT-024.069 Void'!F6</f>
        <v>42304</v>
      </c>
      <c r="G250" s="24" t="str">
        <f>+'[1] PAT-024.069 Void'!G7</f>
        <v>Public</v>
      </c>
      <c r="H250" s="25"/>
      <c r="I250" s="25"/>
      <c r="J250" s="25"/>
      <c r="K250" s="26"/>
      <c r="L250" s="3"/>
      <c r="M250" s="2">
        <f>+'[1] PAT-024.069 Void'!H12</f>
        <v>2</v>
      </c>
      <c r="N250" s="27" t="s">
        <v>19</v>
      </c>
      <c r="O250" s="2">
        <v>4</v>
      </c>
      <c r="P250" s="27" t="s">
        <v>47</v>
      </c>
      <c r="Q250" s="27"/>
      <c r="R250" s="2"/>
      <c r="S250" s="22" t="s">
        <v>538</v>
      </c>
      <c r="T250" s="2" t="s">
        <v>563</v>
      </c>
      <c r="U250" s="2"/>
      <c r="V250" s="25"/>
      <c r="W250" s="28"/>
      <c r="X250" s="2"/>
      <c r="Y250" s="29"/>
      <c r="Z250" s="3"/>
      <c r="AA250" s="3"/>
      <c r="AB250" s="2"/>
      <c r="AC250" s="30">
        <v>2015</v>
      </c>
      <c r="AD250" s="30" t="s">
        <v>613</v>
      </c>
      <c r="AE250" s="30" t="s">
        <v>614</v>
      </c>
      <c r="AF250">
        <v>42304</v>
      </c>
      <c r="AG250" t="s">
        <v>17</v>
      </c>
      <c r="AM250">
        <v>2</v>
      </c>
      <c r="AN250" t="s">
        <v>19</v>
      </c>
      <c r="AO250">
        <v>4</v>
      </c>
      <c r="AP250" t="s">
        <v>47</v>
      </c>
      <c r="AR250" s="34"/>
      <c r="AS250" t="s">
        <v>538</v>
      </c>
      <c r="AT250" t="s">
        <v>563</v>
      </c>
      <c r="BC250">
        <v>0</v>
      </c>
      <c r="BD250">
        <v>0</v>
      </c>
      <c r="BE250">
        <v>0</v>
      </c>
      <c r="BQ250" t="s">
        <v>539</v>
      </c>
      <c r="BR250" t="s">
        <v>539</v>
      </c>
    </row>
    <row r="251" spans="2:70" x14ac:dyDescent="0.2">
      <c r="C251" s="20">
        <v>2015</v>
      </c>
      <c r="D251" s="2" t="str">
        <f>+'[1]GWB-924.092'!F4</f>
        <v>GWB-924.092</v>
      </c>
      <c r="E251" s="22" t="str">
        <f>+'[1]GWB-924.092'!F5</f>
        <v>George Washington Bridge-Improvements to Bruce Reynolds Boulevard</v>
      </c>
      <c r="F251" s="23">
        <f>+'[1]GWB-924.092'!F6</f>
        <v>42297</v>
      </c>
      <c r="G251" s="24" t="str">
        <f>+'[1]GWB-924.092'!G7</f>
        <v>Public</v>
      </c>
      <c r="H251" s="25">
        <f>+'[1]GWB-924.092'!F7</f>
        <v>1290000</v>
      </c>
      <c r="I251" s="25">
        <f>+'[1]GWB-924.092'!F8</f>
        <v>1552600</v>
      </c>
      <c r="J251" s="25"/>
      <c r="K251" s="26">
        <f>+'[1]GWB-924.092'!G9</f>
        <v>0.20356589147286822</v>
      </c>
      <c r="L251" s="3" t="str">
        <f>+'[1]GWB-924.092'!F11</f>
        <v>FAIL</v>
      </c>
      <c r="M251" s="2">
        <f>+'[1]GWB-924.092'!H12</f>
        <v>9</v>
      </c>
      <c r="N251" s="27" t="s">
        <v>27</v>
      </c>
      <c r="O251" s="2">
        <v>4</v>
      </c>
      <c r="P251" s="27" t="s">
        <v>28</v>
      </c>
      <c r="Q251" s="27"/>
      <c r="R251" s="2"/>
      <c r="S251" s="22"/>
      <c r="T251" s="2" t="s">
        <v>559</v>
      </c>
      <c r="U251" s="2"/>
      <c r="V251" s="25">
        <f>+'[1]GWB-924.092'!F12</f>
        <v>1998639.99</v>
      </c>
      <c r="W251" s="28">
        <f t="shared" si="34"/>
        <v>0.77682824709216391</v>
      </c>
      <c r="X251" s="2"/>
      <c r="Y251" s="29">
        <f t="shared" si="36"/>
        <v>1.2035658914728682</v>
      </c>
      <c r="Z251" s="3" t="str">
        <f t="shared" si="37"/>
        <v>FAIL</v>
      </c>
      <c r="AA251" s="3"/>
      <c r="AB251" s="2"/>
      <c r="AC251" s="30">
        <v>2015</v>
      </c>
      <c r="AD251" s="30" t="s">
        <v>454</v>
      </c>
      <c r="AE251" s="30" t="s">
        <v>455</v>
      </c>
      <c r="AF251">
        <v>42297</v>
      </c>
      <c r="AG251" t="s">
        <v>17</v>
      </c>
      <c r="AH251">
        <v>1290000</v>
      </c>
      <c r="AI251">
        <v>1552600</v>
      </c>
      <c r="AK251">
        <v>0.20356589147286822</v>
      </c>
      <c r="AL251" t="s">
        <v>26</v>
      </c>
      <c r="AM251">
        <v>9</v>
      </c>
      <c r="AN251" t="s">
        <v>27</v>
      </c>
      <c r="AO251">
        <v>4</v>
      </c>
      <c r="AP251" t="s">
        <v>28</v>
      </c>
      <c r="AR251" s="34"/>
      <c r="AT251" t="s">
        <v>559</v>
      </c>
      <c r="AV251">
        <v>1998639.99</v>
      </c>
      <c r="AW251">
        <v>0.77682824709216391</v>
      </c>
      <c r="AY251">
        <v>1.2035658914728682</v>
      </c>
      <c r="AZ251" t="s">
        <v>26</v>
      </c>
      <c r="BC251">
        <v>1290000</v>
      </c>
      <c r="BD251">
        <v>1552600</v>
      </c>
      <c r="BE251">
        <v>-262600</v>
      </c>
      <c r="BQ251">
        <v>1557557.5</v>
      </c>
      <c r="BR251">
        <v>1</v>
      </c>
    </row>
    <row r="252" spans="2:70" x14ac:dyDescent="0.2">
      <c r="C252" s="20">
        <v>2015</v>
      </c>
      <c r="D252" s="2" t="str">
        <f>+'[1]GWB-924.159'!F4</f>
        <v>GWB-924.159</v>
      </c>
      <c r="E252" s="22" t="str">
        <f>+'[1]GWB-924.159'!F5</f>
        <v>George Washington Bridge-New Jersey Administration Building Hot Water/Chilled Water Piping Replacement</v>
      </c>
      <c r="F252" s="23">
        <f>+'[1]GWB-924.159'!F6</f>
        <v>42297</v>
      </c>
      <c r="G252" s="24" t="str">
        <f>+'[1]GWB-924.159'!G7</f>
        <v>Mentor Protégé Program</v>
      </c>
      <c r="H252" s="25"/>
      <c r="I252" s="25"/>
      <c r="J252" s="25"/>
      <c r="K252" s="26"/>
      <c r="L252" s="3"/>
      <c r="M252" s="2">
        <f>+'[1]GWB-924.159'!H12</f>
        <v>2</v>
      </c>
      <c r="N252" s="27" t="s">
        <v>27</v>
      </c>
      <c r="O252" s="2">
        <v>4</v>
      </c>
      <c r="P252" s="27" t="s">
        <v>28</v>
      </c>
      <c r="Q252" s="27"/>
      <c r="R252" s="2"/>
      <c r="S252" s="22" t="s">
        <v>538</v>
      </c>
      <c r="T252" s="2"/>
      <c r="U252" s="2"/>
      <c r="V252" s="25"/>
      <c r="W252" s="28"/>
      <c r="X252" s="2"/>
      <c r="Y252" s="29"/>
      <c r="Z252" s="3"/>
      <c r="AA252" s="3"/>
      <c r="AB252" s="2"/>
      <c r="AC252" s="30">
        <v>2015</v>
      </c>
      <c r="AD252" s="30" t="s">
        <v>615</v>
      </c>
      <c r="AE252" s="30" t="s">
        <v>616</v>
      </c>
      <c r="AF252">
        <v>42297</v>
      </c>
      <c r="AG252" t="s">
        <v>617</v>
      </c>
      <c r="AM252">
        <v>2</v>
      </c>
      <c r="AN252" t="s">
        <v>27</v>
      </c>
      <c r="AO252">
        <v>4</v>
      </c>
      <c r="AP252" t="s">
        <v>28</v>
      </c>
      <c r="AR252" s="34"/>
      <c r="AS252" t="s">
        <v>538</v>
      </c>
      <c r="BC252">
        <v>0</v>
      </c>
      <c r="BD252">
        <v>0</v>
      </c>
      <c r="BE252">
        <v>0</v>
      </c>
      <c r="BQ252">
        <v>4407700</v>
      </c>
      <c r="BR252">
        <v>1</v>
      </c>
    </row>
    <row r="253" spans="2:70" x14ac:dyDescent="0.2">
      <c r="C253" s="20">
        <v>2015</v>
      </c>
      <c r="D253" s="2" t="str">
        <f>+'[1]EWR-154.184'!F4</f>
        <v>EWR-154.184</v>
      </c>
      <c r="E253" s="22" t="str">
        <f>+'[1]EWR-154.184'!F5</f>
        <v>Newark Liberty International Airport-Central Heating &amp; Refirgeration Plant Substation and Pumps Upgrade</v>
      </c>
      <c r="F253" s="23">
        <f>+'[1]EWR-154.184'!F6</f>
        <v>42292</v>
      </c>
      <c r="G253" s="24" t="str">
        <f>+'[1]EWR-154.184'!G7</f>
        <v>Public</v>
      </c>
      <c r="H253" s="25">
        <f>+'[1]EWR-154.184'!F7</f>
        <v>3650000</v>
      </c>
      <c r="I253" s="25">
        <f>+'[1]EWR-154.184'!F8</f>
        <v>3270000</v>
      </c>
      <c r="J253" s="25"/>
      <c r="K253" s="26">
        <f>+'[1]EWR-154.184'!G9</f>
        <v>-0.10410958904109589</v>
      </c>
      <c r="L253" s="3" t="str">
        <f>+'[1]EWR-154.184'!F11</f>
        <v>GOOD</v>
      </c>
      <c r="M253" s="2">
        <f>+'[1]EWR-154.184'!H12</f>
        <v>6</v>
      </c>
      <c r="N253" s="27" t="s">
        <v>27</v>
      </c>
      <c r="O253" s="2">
        <v>4</v>
      </c>
      <c r="P253" s="27" t="s">
        <v>20</v>
      </c>
      <c r="Q253" s="27"/>
      <c r="R253" s="2"/>
      <c r="S253" s="22"/>
      <c r="T253" s="2"/>
      <c r="U253" s="2"/>
      <c r="V253" s="25">
        <f>+'[1]EWR-154.184'!F12</f>
        <v>4551000</v>
      </c>
      <c r="W253" s="28">
        <f t="shared" si="34"/>
        <v>0.71852340145023075</v>
      </c>
      <c r="X253" s="2"/>
      <c r="Y253" s="29">
        <f t="shared" si="36"/>
        <v>0.89589041095890409</v>
      </c>
      <c r="Z253" s="3" t="str">
        <f t="shared" si="37"/>
        <v>FAIL</v>
      </c>
      <c r="AA253" s="3"/>
      <c r="AB253" s="2"/>
      <c r="AC253" s="30">
        <v>2015</v>
      </c>
      <c r="AD253" s="30" t="s">
        <v>456</v>
      </c>
      <c r="AE253" s="30" t="s">
        <v>457</v>
      </c>
      <c r="AF253">
        <v>42292</v>
      </c>
      <c r="AG253" t="s">
        <v>17</v>
      </c>
      <c r="AH253">
        <v>3650000</v>
      </c>
      <c r="AI253">
        <v>3270000</v>
      </c>
      <c r="AK253">
        <v>-0.10410958904109589</v>
      </c>
      <c r="AL253" t="s">
        <v>18</v>
      </c>
      <c r="AM253">
        <v>6</v>
      </c>
      <c r="AN253" t="s">
        <v>27</v>
      </c>
      <c r="AO253">
        <v>4</v>
      </c>
      <c r="AP253" t="s">
        <v>20</v>
      </c>
      <c r="AR253" s="34"/>
      <c r="AV253">
        <v>4551000</v>
      </c>
      <c r="AW253">
        <v>0.71852340145023075</v>
      </c>
      <c r="AY253">
        <v>0.89589041095890409</v>
      </c>
      <c r="AZ253" t="s">
        <v>18</v>
      </c>
      <c r="BC253">
        <v>3650000</v>
      </c>
      <c r="BD253">
        <v>3270000</v>
      </c>
      <c r="BE253">
        <v>380000</v>
      </c>
      <c r="BQ253">
        <v>3654000</v>
      </c>
      <c r="BR253">
        <v>2</v>
      </c>
    </row>
    <row r="254" spans="2:70" x14ac:dyDescent="0.2">
      <c r="B254" s="35">
        <f>(COUNTIF(L243:L254,"G*")/COUNTA(L243:L254))</f>
        <v>0.44444444444444442</v>
      </c>
      <c r="C254" s="20">
        <v>2015</v>
      </c>
      <c r="D254" s="2" t="str">
        <f>+'[1]GWB-244.256'!F4</f>
        <v>GWB-244.256</v>
      </c>
      <c r="E254" s="22" t="str">
        <f>+'[1]GWB-244.256'!F5</f>
        <v>George Washington Bridge-Pavement Rehabilitation of the Lower Level eastbound Approch Roadways, Lower Level Eastbound Bridge Span and Lower Expressway East Ramp</v>
      </c>
      <c r="F254" s="23">
        <f>+'[1]GWB-244.256'!F6</f>
        <v>42284</v>
      </c>
      <c r="G254" s="24" t="str">
        <f>+'[1]GWB-244.256'!G7</f>
        <v>PQL</v>
      </c>
      <c r="H254" s="25">
        <f>+'[1]GWB-244.256'!F7</f>
        <v>7400000</v>
      </c>
      <c r="I254" s="25">
        <f>+'[1]GWB-244.256'!F8</f>
        <v>4985882.5</v>
      </c>
      <c r="J254" s="25" t="s">
        <v>561</v>
      </c>
      <c r="K254" s="26">
        <f>+'[1]GWB-244.256'!G9</f>
        <v>-0.32623209459459457</v>
      </c>
      <c r="L254" s="3" t="str">
        <f>+'[1]GWB-244.256'!F11</f>
        <v>FAIL</v>
      </c>
      <c r="M254" s="2">
        <f>+'[1]GWB-244.256'!H12</f>
        <v>4</v>
      </c>
      <c r="N254" s="27" t="s">
        <v>35</v>
      </c>
      <c r="O254" s="2">
        <v>4</v>
      </c>
      <c r="P254" s="27" t="s">
        <v>28</v>
      </c>
      <c r="Q254" s="27"/>
      <c r="R254" s="2"/>
      <c r="S254" s="22"/>
      <c r="T254" s="2" t="s">
        <v>559</v>
      </c>
      <c r="U254" s="2"/>
      <c r="V254" s="25">
        <f>+'[1]GWB-244.256'!F12</f>
        <v>5397573.125</v>
      </c>
      <c r="W254" s="28">
        <f t="shared" si="34"/>
        <v>0.92372671653244165</v>
      </c>
      <c r="X254" s="2"/>
      <c r="Y254" s="29">
        <f t="shared" si="36"/>
        <v>0.67376790540540543</v>
      </c>
      <c r="Z254" s="3" t="str">
        <f t="shared" si="37"/>
        <v>FAIL</v>
      </c>
      <c r="AA254" s="3"/>
      <c r="AB254" s="2">
        <v>0.44444444444444442</v>
      </c>
      <c r="AC254" s="30">
        <v>2015</v>
      </c>
      <c r="AD254" s="30" t="s">
        <v>458</v>
      </c>
      <c r="AE254" s="30" t="s">
        <v>459</v>
      </c>
      <c r="AF254">
        <v>42284</v>
      </c>
      <c r="AG254" t="s">
        <v>50</v>
      </c>
      <c r="AH254">
        <v>7400000</v>
      </c>
      <c r="AI254">
        <v>4985882.5</v>
      </c>
      <c r="AJ254" t="s">
        <v>561</v>
      </c>
      <c r="AK254">
        <v>-0.32623209459459457</v>
      </c>
      <c r="AL254" t="s">
        <v>26</v>
      </c>
      <c r="AM254">
        <v>4</v>
      </c>
      <c r="AN254" t="s">
        <v>35</v>
      </c>
      <c r="AO254">
        <v>4</v>
      </c>
      <c r="AP254" t="s">
        <v>28</v>
      </c>
      <c r="AR254" s="34"/>
      <c r="AT254" t="s">
        <v>559</v>
      </c>
      <c r="AV254">
        <v>5397573.125</v>
      </c>
      <c r="AW254">
        <v>0.92372671653244165</v>
      </c>
      <c r="AY254">
        <v>0.67376790540540543</v>
      </c>
      <c r="AZ254" t="s">
        <v>26</v>
      </c>
      <c r="BC254">
        <v>7400000</v>
      </c>
      <c r="BD254">
        <v>4985882.5</v>
      </c>
      <c r="BE254">
        <v>2414117.5</v>
      </c>
      <c r="BQ254">
        <v>5169777</v>
      </c>
      <c r="BR254">
        <v>5</v>
      </c>
    </row>
    <row r="255" spans="2:70" ht="8.25" customHeight="1" x14ac:dyDescent="0.2">
      <c r="C255" s="20"/>
      <c r="D255" s="2"/>
      <c r="E255" s="22"/>
      <c r="F255" s="23"/>
      <c r="G255" s="24"/>
      <c r="H255" s="25"/>
      <c r="I255" s="25"/>
      <c r="J255" s="25"/>
      <c r="K255" s="26"/>
      <c r="L255" s="3"/>
      <c r="M255" s="2"/>
      <c r="P255" s="3"/>
      <c r="Q255" s="3"/>
      <c r="T255" s="2"/>
      <c r="U255" s="2"/>
      <c r="V255" s="25"/>
      <c r="W255" s="28"/>
      <c r="X255" s="2"/>
      <c r="Y255" s="2"/>
      <c r="Z255" s="2"/>
      <c r="AA255" s="2"/>
      <c r="AC255" s="30"/>
      <c r="AD255" s="30"/>
      <c r="AE255" s="30"/>
      <c r="AQ255" s="41"/>
      <c r="AR255" s="3"/>
    </row>
    <row r="256" spans="2:70" x14ac:dyDescent="0.2">
      <c r="C256" s="20">
        <v>2015</v>
      </c>
      <c r="D256" s="2" t="str">
        <f>+'[1]PN-654.036'!F4</f>
        <v>PN-654.036</v>
      </c>
      <c r="E256" s="22" t="str">
        <f>+'[1]PN-654.036'!F5</f>
        <v>Port Newark-Water System Rehabilitation At Central And South Sections</v>
      </c>
      <c r="F256" s="23">
        <f>+'[1]PN-654.036'!F6</f>
        <v>42277</v>
      </c>
      <c r="G256" s="24" t="str">
        <f>+'[1]PN-654.036'!G7</f>
        <v>Public</v>
      </c>
      <c r="H256" s="25">
        <f>+'[1]PN-654.036'!F7</f>
        <v>7000000</v>
      </c>
      <c r="I256" s="25">
        <f>+'[1]PN-654.036'!F8</f>
        <v>5851111</v>
      </c>
      <c r="J256" s="25" t="s">
        <v>561</v>
      </c>
      <c r="K256" s="26">
        <f>+'[1]PN-654.036'!G9</f>
        <v>-0.164127</v>
      </c>
      <c r="L256" s="3" t="str">
        <f>+'[1]PN-654.036'!F11</f>
        <v>GOOD</v>
      </c>
      <c r="M256" s="2">
        <f>+'[1]PN-654.036'!H12</f>
        <v>15</v>
      </c>
      <c r="N256" s="27" t="s">
        <v>27</v>
      </c>
      <c r="O256" s="2">
        <v>3</v>
      </c>
      <c r="P256" s="27" t="s">
        <v>38</v>
      </c>
      <c r="Q256" s="27"/>
      <c r="R256" s="2"/>
      <c r="S256" s="22"/>
      <c r="T256" s="2" t="s">
        <v>564</v>
      </c>
      <c r="U256" s="2"/>
      <c r="V256" s="25">
        <f>+'[1]PN-654.036'!F12</f>
        <v>8743508.4000000004</v>
      </c>
      <c r="W256" s="28">
        <f t="shared" si="34"/>
        <v>0.66919487376486075</v>
      </c>
      <c r="X256" s="2"/>
      <c r="Y256" s="29">
        <f t="shared" ref="Y256:Y261" si="38">+I256/H256</f>
        <v>0.83587299999999998</v>
      </c>
      <c r="Z256" s="3" t="str">
        <f t="shared" ref="Z256:Z261" si="39">(IF(Y256&lt;$Y$3,"FAIL",IF(Y256&gt;$Y$4,"FAIL","GOOD")))</f>
        <v>FAIL</v>
      </c>
      <c r="AA256" s="3"/>
      <c r="AB256" s="2"/>
      <c r="AC256" s="30">
        <v>2015</v>
      </c>
      <c r="AD256" s="30" t="s">
        <v>460</v>
      </c>
      <c r="AE256" s="30" t="s">
        <v>461</v>
      </c>
      <c r="AF256">
        <v>42277</v>
      </c>
      <c r="AG256" s="31" t="s">
        <v>17</v>
      </c>
      <c r="AH256" s="31">
        <v>7000000</v>
      </c>
      <c r="AI256" s="52">
        <v>5851111</v>
      </c>
      <c r="AJ256" t="s">
        <v>561</v>
      </c>
      <c r="AK256">
        <v>-0.164127</v>
      </c>
      <c r="AL256" t="s">
        <v>18</v>
      </c>
      <c r="AM256">
        <v>15</v>
      </c>
      <c r="AN256" t="s">
        <v>27</v>
      </c>
      <c r="AO256">
        <v>3</v>
      </c>
      <c r="AP256" t="s">
        <v>38</v>
      </c>
      <c r="AR256" s="34"/>
      <c r="AT256" t="s">
        <v>564</v>
      </c>
      <c r="AV256">
        <v>8743508.4000000004</v>
      </c>
      <c r="AW256">
        <v>0.66919487376486075</v>
      </c>
      <c r="AY256">
        <v>0.83587299999999998</v>
      </c>
      <c r="AZ256" t="s">
        <v>26</v>
      </c>
      <c r="BC256">
        <v>7000000</v>
      </c>
      <c r="BD256">
        <v>5851111</v>
      </c>
      <c r="BE256">
        <v>1148889</v>
      </c>
      <c r="BG256">
        <v>19147000</v>
      </c>
      <c r="BH256">
        <v>16682499</v>
      </c>
      <c r="BI256">
        <v>1.1477297256244403</v>
      </c>
      <c r="BQ256">
        <v>6789000</v>
      </c>
      <c r="BR256">
        <v>5</v>
      </c>
    </row>
    <row r="257" spans="2:70" x14ac:dyDescent="0.2">
      <c r="C257" s="20">
        <v>2015</v>
      </c>
      <c r="D257" s="2" t="str">
        <f>+'[1]LGA-124.226'!F4</f>
        <v>LGA-124.226</v>
      </c>
      <c r="E257" s="22" t="str">
        <f>+'[1]LGA-124.226'!F5</f>
        <v>LaGuardia Airport-Hanger 7 South Build Out</v>
      </c>
      <c r="F257" s="23">
        <f>+'[1]LGA-124.226'!F6</f>
        <v>42268</v>
      </c>
      <c r="G257" s="24" t="str">
        <f>+'[1]LGA-124.226'!G7</f>
        <v>Public</v>
      </c>
      <c r="H257" s="25">
        <f>+'[1]LGA-124.226'!F7</f>
        <v>7900000</v>
      </c>
      <c r="I257" s="25">
        <f>+'[1]LGA-124.226'!F8</f>
        <v>6769800</v>
      </c>
      <c r="J257" s="25" t="s">
        <v>561</v>
      </c>
      <c r="K257" s="26">
        <f>+'[1]LGA-124.226'!G9</f>
        <v>-0.14306329113924052</v>
      </c>
      <c r="L257" s="3" t="str">
        <f>+'[1]LGA-124.226'!F11</f>
        <v>GOOD</v>
      </c>
      <c r="M257" s="2">
        <f>+'[1]LGA-124.226'!H12</f>
        <v>18</v>
      </c>
      <c r="N257" s="27" t="s">
        <v>19</v>
      </c>
      <c r="O257" s="2">
        <v>3</v>
      </c>
      <c r="P257" s="27" t="s">
        <v>20</v>
      </c>
      <c r="Q257" s="27"/>
      <c r="R257" s="2"/>
      <c r="S257" s="22"/>
      <c r="T257" s="2" t="s">
        <v>560</v>
      </c>
      <c r="U257" s="2"/>
      <c r="V257" s="25">
        <f>+'[1]LGA-124.226'!F12</f>
        <v>10830384.277777778</v>
      </c>
      <c r="W257" s="28">
        <f t="shared" si="34"/>
        <v>0.62507477356002505</v>
      </c>
      <c r="X257" s="2"/>
      <c r="Y257" s="29">
        <f t="shared" si="38"/>
        <v>0.85693670886075946</v>
      </c>
      <c r="Z257" s="3" t="str">
        <f t="shared" si="39"/>
        <v>FAIL</v>
      </c>
      <c r="AA257" s="3"/>
      <c r="AB257" s="2"/>
      <c r="AC257" s="30">
        <v>2015</v>
      </c>
      <c r="AD257" s="30" t="s">
        <v>462</v>
      </c>
      <c r="AE257" s="30" t="s">
        <v>463</v>
      </c>
      <c r="AF257">
        <v>42268</v>
      </c>
      <c r="AG257" t="s">
        <v>17</v>
      </c>
      <c r="AH257">
        <v>7900000</v>
      </c>
      <c r="AI257">
        <v>6769800</v>
      </c>
      <c r="AJ257" t="s">
        <v>561</v>
      </c>
      <c r="AK257">
        <v>-0.14306329113924052</v>
      </c>
      <c r="AL257" t="s">
        <v>18</v>
      </c>
      <c r="AM257">
        <v>18</v>
      </c>
      <c r="AN257" t="s">
        <v>19</v>
      </c>
      <c r="AO257">
        <v>3</v>
      </c>
      <c r="AP257" t="s">
        <v>20</v>
      </c>
      <c r="AR257" s="34"/>
      <c r="AT257" t="s">
        <v>560</v>
      </c>
      <c r="AV257">
        <v>10830384.277777778</v>
      </c>
      <c r="AW257">
        <v>0.62507477356002505</v>
      </c>
      <c r="AY257">
        <v>0.85693670886075946</v>
      </c>
      <c r="AZ257" t="s">
        <v>18</v>
      </c>
      <c r="BC257">
        <v>7900000</v>
      </c>
      <c r="BD257">
        <v>6769800</v>
      </c>
      <c r="BE257">
        <v>1130200</v>
      </c>
      <c r="BQ257">
        <v>8850000</v>
      </c>
      <c r="BR257">
        <v>2</v>
      </c>
    </row>
    <row r="258" spans="2:70" x14ac:dyDescent="0.2">
      <c r="C258" s="20">
        <v>2015</v>
      </c>
      <c r="D258" s="2" t="str">
        <f>+'[1]EWR-924.320'!F4</f>
        <v>EWR-924.320</v>
      </c>
      <c r="E258" s="22" t="str">
        <f>+'[1]EWR-924.320'!F5</f>
        <v>Newark Liberty International Airport-Terminal 'C' Level 1 Drainage Improvements</v>
      </c>
      <c r="F258" s="23">
        <f>+'[1]EWR-924.320'!F6</f>
        <v>42256</v>
      </c>
      <c r="G258" s="24" t="str">
        <f>+'[1]EWR-924.320'!G7</f>
        <v>M/WBE</v>
      </c>
      <c r="H258" s="25">
        <f>+'[1]EWR-924.320'!F$7</f>
        <v>325000</v>
      </c>
      <c r="I258" s="25">
        <f>+'[1]EWR-924.320'!F$8</f>
        <v>377777</v>
      </c>
      <c r="J258" s="25"/>
      <c r="K258" s="26">
        <f>+'[1]EWR-924.320'!G$9</f>
        <v>0.16239076923076923</v>
      </c>
      <c r="L258" s="3" t="str">
        <f>+'[1]EWR-924.320'!F$11</f>
        <v>FAIL</v>
      </c>
      <c r="M258" s="2">
        <f>+'[1]EWR-924.320'!H$12</f>
        <v>6</v>
      </c>
      <c r="N258" s="27" t="s">
        <v>27</v>
      </c>
      <c r="O258" s="2">
        <v>3</v>
      </c>
      <c r="P258" s="27" t="s">
        <v>20</v>
      </c>
      <c r="Q258" s="27"/>
      <c r="R258" s="2"/>
      <c r="S258" s="22"/>
      <c r="T258" s="2"/>
      <c r="U258" s="2"/>
      <c r="V258" s="25">
        <f>+'[1]EWR-924.320'!F$12</f>
        <v>489615.33333333331</v>
      </c>
      <c r="W258" s="28">
        <f t="shared" si="34"/>
        <v>0.77157918529239966</v>
      </c>
      <c r="X258" s="2"/>
      <c r="Y258" s="29">
        <f t="shared" si="38"/>
        <v>1.1623907692307693</v>
      </c>
      <c r="Z258" s="3" t="str">
        <f t="shared" si="39"/>
        <v>FAIL</v>
      </c>
      <c r="AA258" s="3"/>
      <c r="AB258" s="2"/>
      <c r="AC258" s="30">
        <v>2015</v>
      </c>
      <c r="AD258" s="30" t="s">
        <v>464</v>
      </c>
      <c r="AE258" s="30" t="s">
        <v>465</v>
      </c>
      <c r="AF258">
        <v>42256</v>
      </c>
      <c r="AG258" t="s">
        <v>441</v>
      </c>
      <c r="AH258">
        <v>325000</v>
      </c>
      <c r="AI258">
        <v>377777</v>
      </c>
      <c r="AK258">
        <v>0.16239076923076923</v>
      </c>
      <c r="AL258" t="s">
        <v>26</v>
      </c>
      <c r="AM258">
        <v>6</v>
      </c>
      <c r="AN258" t="s">
        <v>27</v>
      </c>
      <c r="AO258">
        <v>3</v>
      </c>
      <c r="AP258" t="s">
        <v>20</v>
      </c>
      <c r="AR258" s="34"/>
      <c r="AV258">
        <v>489615.33333333331</v>
      </c>
      <c r="AW258">
        <v>0.77157918529239966</v>
      </c>
      <c r="AY258">
        <v>1.1623907692307693</v>
      </c>
      <c r="AZ258" t="s">
        <v>26</v>
      </c>
      <c r="BC258">
        <v>325000</v>
      </c>
      <c r="BD258">
        <v>377777</v>
      </c>
      <c r="BE258">
        <v>-52777</v>
      </c>
      <c r="BQ258">
        <v>415415</v>
      </c>
      <c r="BR258">
        <v>1</v>
      </c>
    </row>
    <row r="259" spans="2:70" x14ac:dyDescent="0.2">
      <c r="C259" s="20">
        <v>2015</v>
      </c>
      <c r="D259" s="2" t="str">
        <f>+'[1]LGA-124.229'!F4</f>
        <v>LGA-124.229</v>
      </c>
      <c r="E259" s="22" t="str">
        <f>+'[1]LGA-124.229'!F5</f>
        <v>LaGuardia Airport - Watch Engineer's Office Relocation</v>
      </c>
      <c r="F259" s="23">
        <f>+'[1]LGA-124.229'!F6</f>
        <v>42243</v>
      </c>
      <c r="G259" s="24" t="str">
        <f>+'[1]LGA-124.229'!G7</f>
        <v>Public</v>
      </c>
      <c r="H259" s="25">
        <f>+'[1]LGA-124.229'!F$7</f>
        <v>1650000</v>
      </c>
      <c r="I259" s="25">
        <f>+'[1]LGA-124.229'!F$8</f>
        <v>1898000</v>
      </c>
      <c r="J259" s="25"/>
      <c r="K259" s="26">
        <f>+'[1]LGA-124.229'!G$9</f>
        <v>0.1503030303030303</v>
      </c>
      <c r="L259" s="3" t="str">
        <f>+'[1]LGA-124.229'!F$11</f>
        <v>FAIL</v>
      </c>
      <c r="M259" s="2">
        <f>+'[1]LGA-124.229'!H$12</f>
        <v>4</v>
      </c>
      <c r="N259" s="27" t="s">
        <v>19</v>
      </c>
      <c r="O259" s="2">
        <v>3</v>
      </c>
      <c r="P259" s="27" t="s">
        <v>20</v>
      </c>
      <c r="Q259" s="27"/>
      <c r="R259" s="2"/>
      <c r="S259" s="22"/>
      <c r="T259" s="2" t="s">
        <v>560</v>
      </c>
      <c r="U259" s="2"/>
      <c r="V259" s="25">
        <f>+'[1]LGA-124.229'!F$12</f>
        <v>2818925</v>
      </c>
      <c r="W259" s="28">
        <f t="shared" si="34"/>
        <v>0.67330631357698412</v>
      </c>
      <c r="X259" s="2"/>
      <c r="Y259" s="29">
        <f t="shared" si="38"/>
        <v>1.1503030303030304</v>
      </c>
      <c r="Z259" s="3" t="str">
        <f t="shared" si="39"/>
        <v>FAIL</v>
      </c>
      <c r="AA259" s="3"/>
      <c r="AB259" s="2"/>
      <c r="AC259" s="30">
        <v>2015</v>
      </c>
      <c r="AD259" s="30" t="s">
        <v>466</v>
      </c>
      <c r="AE259" s="30" t="s">
        <v>467</v>
      </c>
      <c r="AF259">
        <v>42243</v>
      </c>
      <c r="AG259" t="s">
        <v>17</v>
      </c>
      <c r="AH259">
        <v>1650000</v>
      </c>
      <c r="AI259">
        <v>1898000</v>
      </c>
      <c r="AK259">
        <v>0.1503030303030303</v>
      </c>
      <c r="AL259" t="s">
        <v>26</v>
      </c>
      <c r="AM259">
        <v>4</v>
      </c>
      <c r="AN259" t="s">
        <v>19</v>
      </c>
      <c r="AO259">
        <v>3</v>
      </c>
      <c r="AP259" t="s">
        <v>20</v>
      </c>
      <c r="AR259" s="34"/>
      <c r="AT259" t="s">
        <v>560</v>
      </c>
      <c r="AV259">
        <v>2818925</v>
      </c>
      <c r="AW259">
        <v>0.67330631357698412</v>
      </c>
      <c r="AY259">
        <v>1.1503030303030304</v>
      </c>
      <c r="AZ259" t="s">
        <v>26</v>
      </c>
      <c r="BC259">
        <v>1650000</v>
      </c>
      <c r="BD259">
        <v>1898000</v>
      </c>
      <c r="BE259">
        <v>-248000</v>
      </c>
      <c r="BQ259">
        <v>2440000</v>
      </c>
      <c r="BR259">
        <v>1</v>
      </c>
    </row>
    <row r="260" spans="2:70" x14ac:dyDescent="0.2">
      <c r="C260" s="20">
        <v>2015</v>
      </c>
      <c r="D260" s="2" t="str">
        <f>+'[1]EWR-924.175A'!F4</f>
        <v>EWR-924.175A</v>
      </c>
      <c r="E260" s="22" t="str">
        <f>+'[1]EWR-924.175A'!F5</f>
        <v>Newark Liberty International Airport-Building No. 105 Roof Replacement</v>
      </c>
      <c r="F260" s="23">
        <f>+'[1]EWR-924.175A'!F6</f>
        <v>42234</v>
      </c>
      <c r="G260" s="24" t="str">
        <f>+'[1]EWR-924.175A'!G7</f>
        <v>M/WBE</v>
      </c>
      <c r="H260" s="25">
        <f>+'[1]EWR-924.175A'!F$7</f>
        <v>354000</v>
      </c>
      <c r="I260" s="25">
        <f>+'[1]EWR-924.175A'!F$8</f>
        <v>396811</v>
      </c>
      <c r="J260" s="25"/>
      <c r="K260" s="26">
        <f>+'[1]EWR-924.175A'!G$9</f>
        <v>0.12093502824858757</v>
      </c>
      <c r="L260" s="3" t="str">
        <f>+'[1]EWR-924.175A'!F$11</f>
        <v>FAIL</v>
      </c>
      <c r="M260" s="2">
        <f>+'[1]EWR-924.175A'!H$12</f>
        <v>3</v>
      </c>
      <c r="N260" s="27" t="s">
        <v>27</v>
      </c>
      <c r="O260" s="2">
        <v>3</v>
      </c>
      <c r="P260" s="27" t="s">
        <v>20</v>
      </c>
      <c r="Q260" s="27"/>
      <c r="R260" s="2"/>
      <c r="S260" s="22"/>
      <c r="T260" s="2"/>
      <c r="U260" s="2"/>
      <c r="V260" s="25">
        <f>+'[1]EWR-924.175A'!F$12</f>
        <v>581728.33333333337</v>
      </c>
      <c r="W260" s="28">
        <f t="shared" si="34"/>
        <v>0.68212424470758115</v>
      </c>
      <c r="X260" s="2"/>
      <c r="Y260" s="29">
        <f t="shared" si="38"/>
        <v>1.1209350282485875</v>
      </c>
      <c r="Z260" s="3" t="str">
        <f t="shared" si="39"/>
        <v>FAIL</v>
      </c>
      <c r="AA260" s="3"/>
      <c r="AB260" s="2"/>
      <c r="AC260" s="30">
        <v>2015</v>
      </c>
      <c r="AD260" s="30" t="s">
        <v>468</v>
      </c>
      <c r="AE260" s="30" t="s">
        <v>469</v>
      </c>
      <c r="AF260">
        <v>42234</v>
      </c>
      <c r="AG260" t="s">
        <v>441</v>
      </c>
      <c r="AH260">
        <v>354000</v>
      </c>
      <c r="AI260">
        <v>396811</v>
      </c>
      <c r="AK260">
        <v>0.12093502824858757</v>
      </c>
      <c r="AL260" t="s">
        <v>26</v>
      </c>
      <c r="AM260">
        <v>3</v>
      </c>
      <c r="AN260" t="s">
        <v>27</v>
      </c>
      <c r="AO260">
        <v>3</v>
      </c>
      <c r="AP260" t="s">
        <v>20</v>
      </c>
      <c r="AR260" s="34"/>
      <c r="AV260">
        <v>581728.33333333337</v>
      </c>
      <c r="AW260">
        <v>0.68212424470758115</v>
      </c>
      <c r="AY260">
        <v>1.1209350282485875</v>
      </c>
      <c r="AZ260" t="s">
        <v>26</v>
      </c>
      <c r="BC260">
        <v>354000</v>
      </c>
      <c r="BD260">
        <v>396811</v>
      </c>
      <c r="BE260">
        <v>-42811</v>
      </c>
      <c r="BQ260">
        <v>607000</v>
      </c>
      <c r="BR260">
        <v>1</v>
      </c>
    </row>
    <row r="261" spans="2:70" x14ac:dyDescent="0.2">
      <c r="C261" s="20">
        <v>2015</v>
      </c>
      <c r="D261" s="2" t="str">
        <f>+'[1]EWR-154.239'!F4</f>
        <v>EWR-154.239</v>
      </c>
      <c r="E261" s="22" t="str">
        <f>+'[1]EWR-154.239'!F5</f>
        <v>Newark Liberty International Airport- Rehabilitation of Expansion Joints of Bridges N3, N9, N13, N17, N19 and N29, and Structural Elements</v>
      </c>
      <c r="F261" s="23">
        <f>+'[1]EWR-154.239'!F6</f>
        <v>42213</v>
      </c>
      <c r="G261" s="24" t="str">
        <f>+'[1]EWR-154.239'!G7</f>
        <v>Public</v>
      </c>
      <c r="H261" s="25">
        <f>+'[1]EWR-154.239'!F$7</f>
        <v>1918000</v>
      </c>
      <c r="I261" s="25">
        <f>+'[1]EWR-154.239'!F$8</f>
        <v>1389000</v>
      </c>
      <c r="J261" s="25"/>
      <c r="K261" s="26">
        <f>+'[1]EWR-154.239'!G$9</f>
        <v>-0.27580813347236705</v>
      </c>
      <c r="L261" s="3" t="str">
        <f>+'[1]EWR-154.239'!F$11</f>
        <v>GOOD</v>
      </c>
      <c r="M261" s="2">
        <f>+'[1]EWR-154.239'!H$12</f>
        <v>12</v>
      </c>
      <c r="N261" s="27" t="s">
        <v>27</v>
      </c>
      <c r="O261" s="2">
        <v>3</v>
      </c>
      <c r="P261" s="27" t="s">
        <v>20</v>
      </c>
      <c r="Q261" s="27"/>
      <c r="R261" s="2"/>
      <c r="S261" s="22"/>
      <c r="T261" s="2"/>
      <c r="U261" s="2"/>
      <c r="V261" s="25">
        <f>+'[1]EWR-154.239'!F$12</f>
        <v>2398929.4741666666</v>
      </c>
      <c r="W261" s="28">
        <f t="shared" si="34"/>
        <v>0.57900826804527339</v>
      </c>
      <c r="X261" s="2"/>
      <c r="Y261" s="29">
        <f t="shared" si="38"/>
        <v>0.7241918665276329</v>
      </c>
      <c r="Z261" s="3" t="str">
        <f t="shared" si="39"/>
        <v>FAIL</v>
      </c>
      <c r="AA261" s="3"/>
      <c r="AB261" s="2"/>
      <c r="AC261" s="30">
        <v>2015</v>
      </c>
      <c r="AD261" s="30" t="s">
        <v>470</v>
      </c>
      <c r="AE261" s="30" t="s">
        <v>471</v>
      </c>
      <c r="AF261">
        <v>42213</v>
      </c>
      <c r="AG261" t="s">
        <v>17</v>
      </c>
      <c r="AH261">
        <v>1918000</v>
      </c>
      <c r="AI261">
        <v>1389000</v>
      </c>
      <c r="AK261">
        <v>-0.27580813347236705</v>
      </c>
      <c r="AL261" t="s">
        <v>18</v>
      </c>
      <c r="AM261">
        <v>12</v>
      </c>
      <c r="AN261" t="s">
        <v>27</v>
      </c>
      <c r="AO261">
        <v>3</v>
      </c>
      <c r="AP261" t="s">
        <v>20</v>
      </c>
      <c r="AR261" s="34"/>
      <c r="AV261">
        <v>2398929.4741666666</v>
      </c>
      <c r="AW261">
        <v>0.57900826804527339</v>
      </c>
      <c r="AY261">
        <v>0.7241918665276329</v>
      </c>
      <c r="AZ261" t="s">
        <v>26</v>
      </c>
      <c r="BC261">
        <v>1918000</v>
      </c>
      <c r="BD261">
        <v>1389000</v>
      </c>
      <c r="BE261">
        <v>529000</v>
      </c>
      <c r="BQ261">
        <v>1737000</v>
      </c>
      <c r="BR261">
        <v>4</v>
      </c>
    </row>
    <row r="262" spans="2:70" x14ac:dyDescent="0.2">
      <c r="B262" s="35">
        <f>(COUNTIF(L256:L262,"G*")/COUNTA(L256:L262))</f>
        <v>0.5</v>
      </c>
      <c r="C262" s="20">
        <v>2015</v>
      </c>
      <c r="D262" s="2" t="str">
        <f>+'[1]LGA-774.133A'!F4</f>
        <v>LGA-774.133A</v>
      </c>
      <c r="E262" s="22" t="str">
        <f>+'[1]LGA-774.133A'!F5</f>
        <v>LaGuardia Airport-Emergency Storm Drainage Outfalls</v>
      </c>
      <c r="F262" s="23">
        <f>+'[1]LGA-774.133A'!F6</f>
        <v>42209</v>
      </c>
      <c r="G262" s="24" t="str">
        <f>+'[1]LGA-774.133A'!G7</f>
        <v>Public</v>
      </c>
      <c r="H262" s="25"/>
      <c r="I262" s="25"/>
      <c r="J262" s="25"/>
      <c r="K262" s="26"/>
      <c r="L262" s="3"/>
      <c r="M262" s="2">
        <f>+'[1]LGA-774.133A'!H$12</f>
        <v>7</v>
      </c>
      <c r="N262" s="27" t="s">
        <v>19</v>
      </c>
      <c r="O262" s="2">
        <v>3</v>
      </c>
      <c r="P262" s="27" t="s">
        <v>20</v>
      </c>
      <c r="Q262" s="27"/>
      <c r="R262" s="2"/>
      <c r="S262" s="22" t="s">
        <v>538</v>
      </c>
      <c r="T262" s="2" t="s">
        <v>560</v>
      </c>
      <c r="U262" s="2"/>
      <c r="V262" s="25"/>
      <c r="W262" s="28"/>
      <c r="X262" s="2"/>
      <c r="Y262" s="29"/>
      <c r="Z262" s="3"/>
      <c r="AA262" s="3"/>
      <c r="AB262" s="2">
        <v>0.5</v>
      </c>
      <c r="AC262" s="30">
        <v>2015</v>
      </c>
      <c r="AD262" s="30" t="s">
        <v>618</v>
      </c>
      <c r="AE262" s="30" t="s">
        <v>619</v>
      </c>
      <c r="AF262">
        <v>42209</v>
      </c>
      <c r="AG262" t="s">
        <v>17</v>
      </c>
      <c r="AM262">
        <v>7</v>
      </c>
      <c r="AN262" t="s">
        <v>19</v>
      </c>
      <c r="AO262">
        <v>3</v>
      </c>
      <c r="AP262" t="s">
        <v>20</v>
      </c>
      <c r="AR262" s="34"/>
      <c r="AS262" t="s">
        <v>538</v>
      </c>
      <c r="AT262" t="s">
        <v>560</v>
      </c>
      <c r="BC262">
        <v>0</v>
      </c>
      <c r="BD262">
        <v>0</v>
      </c>
      <c r="BE262">
        <v>0</v>
      </c>
      <c r="BQ262">
        <v>2994677</v>
      </c>
      <c r="BR262">
        <v>8</v>
      </c>
    </row>
    <row r="263" spans="2:70" ht="8.25" customHeight="1" x14ac:dyDescent="0.2">
      <c r="C263" s="20"/>
      <c r="D263" s="2"/>
      <c r="E263" s="22"/>
      <c r="F263" s="23"/>
      <c r="G263" s="24"/>
      <c r="H263" s="25"/>
      <c r="I263" s="25"/>
      <c r="J263" s="25"/>
      <c r="K263" s="26"/>
      <c r="L263" s="3"/>
      <c r="M263" s="2"/>
      <c r="P263" s="3"/>
      <c r="Q263" s="3"/>
      <c r="T263" s="2"/>
      <c r="U263" s="2"/>
      <c r="V263" s="25"/>
      <c r="W263" s="28"/>
      <c r="X263" s="2"/>
      <c r="Y263" s="2"/>
      <c r="Z263" s="2"/>
      <c r="AA263" s="2"/>
      <c r="AC263" s="30"/>
      <c r="AD263" s="30"/>
      <c r="AE263" s="30"/>
      <c r="AQ263" s="41"/>
      <c r="AR263" s="3"/>
    </row>
    <row r="264" spans="2:70" x14ac:dyDescent="0.2">
      <c r="C264" s="20">
        <v>2015</v>
      </c>
      <c r="D264" s="2" t="str">
        <f>+'[1]LT-924.014'!F4</f>
        <v>LT-924.014</v>
      </c>
      <c r="E264" s="22" t="str">
        <f>+'[1]LT-924.014'!F5</f>
        <v>Lincoln Tunnel-Water Leak Repairs</v>
      </c>
      <c r="F264" s="23">
        <f>+'[1]LT-924.014'!F6</f>
        <v>42178</v>
      </c>
      <c r="G264" s="24" t="str">
        <f>+'[1]LT-924.014'!G7</f>
        <v>Public</v>
      </c>
      <c r="H264" s="25">
        <f>+'[1]LT-924.014'!F$7</f>
        <v>1800000</v>
      </c>
      <c r="I264" s="25">
        <f>+'[1]LT-924.014'!F$8</f>
        <v>2217200</v>
      </c>
      <c r="J264" s="25"/>
      <c r="K264" s="26">
        <f>+'[1]LT-924.014'!G$9</f>
        <v>0.23177777777777778</v>
      </c>
      <c r="L264" s="3" t="str">
        <f>+'[1]LT-924.014'!F$11</f>
        <v>FAIL</v>
      </c>
      <c r="M264" s="2">
        <f>+'[1]LT-924.014'!H$12</f>
        <v>2</v>
      </c>
      <c r="N264" s="27" t="s">
        <v>35</v>
      </c>
      <c r="O264" s="2">
        <v>2</v>
      </c>
      <c r="P264" s="27" t="s">
        <v>28</v>
      </c>
      <c r="Q264" s="27"/>
      <c r="R264" s="2"/>
      <c r="S264" s="22"/>
      <c r="T264" s="2" t="s">
        <v>559</v>
      </c>
      <c r="U264" s="2"/>
      <c r="V264" s="25">
        <f>+'[1]LT-924.014'!F$12</f>
        <v>2457600</v>
      </c>
      <c r="W264" s="28">
        <f t="shared" si="34"/>
        <v>0.90218098958333337</v>
      </c>
      <c r="X264" s="2"/>
      <c r="Y264" s="29">
        <f t="shared" ref="Y264:Y280" si="40">+I264/H264</f>
        <v>1.2317777777777779</v>
      </c>
      <c r="Z264" s="3" t="str">
        <f t="shared" ref="Z264:Z280" si="41">(IF(Y264&lt;$Y$3,"FAIL",IF(Y264&gt;$Y$4,"FAIL","GOOD")))</f>
        <v>FAIL</v>
      </c>
      <c r="AA264" s="3"/>
      <c r="AB264" s="2"/>
      <c r="AC264" s="30">
        <v>2015</v>
      </c>
      <c r="AD264" s="30" t="s">
        <v>472</v>
      </c>
      <c r="AE264" s="30" t="s">
        <v>473</v>
      </c>
      <c r="AF264">
        <v>42178</v>
      </c>
      <c r="AG264" s="31" t="s">
        <v>17</v>
      </c>
      <c r="AH264" s="31">
        <v>1800000</v>
      </c>
      <c r="AI264" s="52">
        <v>2217200</v>
      </c>
      <c r="AK264">
        <v>0.23177777777777778</v>
      </c>
      <c r="AL264" t="s">
        <v>26</v>
      </c>
      <c r="AM264">
        <v>2</v>
      </c>
      <c r="AN264" t="s">
        <v>35</v>
      </c>
      <c r="AO264">
        <v>2</v>
      </c>
      <c r="AP264" t="s">
        <v>28</v>
      </c>
      <c r="AR264" s="34"/>
      <c r="AT264" t="s">
        <v>559</v>
      </c>
      <c r="AV264">
        <v>2457600</v>
      </c>
      <c r="AW264">
        <v>0.90218098958333337</v>
      </c>
      <c r="AY264">
        <v>1.2317777777777779</v>
      </c>
      <c r="AZ264" t="s">
        <v>26</v>
      </c>
      <c r="BC264">
        <v>1800000</v>
      </c>
      <c r="BD264">
        <v>2217200</v>
      </c>
      <c r="BE264">
        <v>-417200</v>
      </c>
      <c r="BG264">
        <v>64639000</v>
      </c>
      <c r="BH264">
        <v>66886744.329999998</v>
      </c>
      <c r="BI264">
        <v>0.96639477145261743</v>
      </c>
      <c r="BQ264">
        <v>2698000</v>
      </c>
      <c r="BR264">
        <v>1</v>
      </c>
    </row>
    <row r="265" spans="2:70" x14ac:dyDescent="0.2">
      <c r="C265" s="20">
        <v>2015</v>
      </c>
      <c r="D265" s="2" t="str">
        <f>+'[1]GWB-244.240'!F4</f>
        <v>GWB-244.240</v>
      </c>
      <c r="E265" s="22" t="str">
        <f>+'[1]GWB-244.240'!F5</f>
        <v>George Washington Bridge-Lower Level Priority Steel and Concrete Prepairs, Rehabilitation of Catwalks and Plaintenace Platform Travelers</v>
      </c>
      <c r="F265" s="23">
        <f>+'[1]GWB-244.240'!F6</f>
        <v>42177</v>
      </c>
      <c r="G265" s="24" t="str">
        <f>+'[1]GWB-244.240'!G7</f>
        <v>Public</v>
      </c>
      <c r="H265" s="25">
        <f>+'[1]GWB-244.240'!F$7</f>
        <v>6500000</v>
      </c>
      <c r="I265" s="25">
        <f>+'[1]GWB-244.240'!F$8</f>
        <v>6374800</v>
      </c>
      <c r="J265" s="25" t="s">
        <v>561</v>
      </c>
      <c r="K265" s="26">
        <f>+'[1]GWB-244.240'!G$9</f>
        <v>-1.9261538461538462E-2</v>
      </c>
      <c r="L265" s="3" t="str">
        <f>+'[1]GWB-244.240'!F$11</f>
        <v>GOOD</v>
      </c>
      <c r="M265" s="2">
        <f>+'[1]GWB-244.240'!H$12</f>
        <v>7</v>
      </c>
      <c r="N265" s="27" t="s">
        <v>35</v>
      </c>
      <c r="O265" s="2">
        <v>2</v>
      </c>
      <c r="P265" s="27" t="s">
        <v>28</v>
      </c>
      <c r="Q265" s="27"/>
      <c r="R265" s="2"/>
      <c r="S265" s="2"/>
      <c r="T265" s="2" t="s">
        <v>559</v>
      </c>
      <c r="U265" s="2"/>
      <c r="V265" s="25">
        <f>+'[1]GWB-244.240'!F$12</f>
        <v>8954270.1428571437</v>
      </c>
      <c r="W265" s="28">
        <f t="shared" si="34"/>
        <v>0.71192848755911198</v>
      </c>
      <c r="X265" s="2"/>
      <c r="Y265" s="29">
        <f t="shared" si="40"/>
        <v>0.98073846153846156</v>
      </c>
      <c r="Z265" s="3" t="str">
        <f t="shared" si="41"/>
        <v>FAIL</v>
      </c>
      <c r="AA265" s="3"/>
      <c r="AB265" s="2"/>
      <c r="AC265" s="30">
        <v>2015</v>
      </c>
      <c r="AD265" s="30" t="s">
        <v>474</v>
      </c>
      <c r="AE265" s="30" t="s">
        <v>475</v>
      </c>
      <c r="AF265">
        <v>42177</v>
      </c>
      <c r="AG265" t="s">
        <v>17</v>
      </c>
      <c r="AH265">
        <v>6500000</v>
      </c>
      <c r="AI265">
        <v>6374800</v>
      </c>
      <c r="AJ265" t="s">
        <v>561</v>
      </c>
      <c r="AK265">
        <v>-1.9261538461538462E-2</v>
      </c>
      <c r="AL265" t="s">
        <v>18</v>
      </c>
      <c r="AM265">
        <v>7</v>
      </c>
      <c r="AN265" t="s">
        <v>35</v>
      </c>
      <c r="AO265">
        <v>2</v>
      </c>
      <c r="AP265" t="s">
        <v>28</v>
      </c>
      <c r="AR265" s="34"/>
      <c r="AT265" t="s">
        <v>559</v>
      </c>
      <c r="AV265">
        <v>8954270.1428571437</v>
      </c>
      <c r="AW265">
        <v>0.71192848755911198</v>
      </c>
      <c r="AY265">
        <v>0.98073846153846156</v>
      </c>
      <c r="AZ265" t="s">
        <v>18</v>
      </c>
      <c r="BC265">
        <v>6500000</v>
      </c>
      <c r="BD265">
        <v>6374800</v>
      </c>
      <c r="BE265">
        <v>125200</v>
      </c>
      <c r="BQ265">
        <v>7497000</v>
      </c>
      <c r="BR265">
        <v>2</v>
      </c>
    </row>
    <row r="266" spans="2:70" x14ac:dyDescent="0.2">
      <c r="C266" s="20">
        <v>2015</v>
      </c>
      <c r="D266" s="2" t="str">
        <f>+'[1]MFP-924.623'!F4</f>
        <v>MFP-924.623</v>
      </c>
      <c r="E266" s="22" t="str">
        <f>+'[1]MFP-924.623'!F5</f>
        <v>New York Marine Terminals-Paving and Utility Rehabilitation Via Work Order</v>
      </c>
      <c r="F266" s="23">
        <f>+'[1]MFP-924.623'!F6</f>
        <v>42159</v>
      </c>
      <c r="G266" s="24" t="str">
        <f>+'[1]MFP-924.623'!G7</f>
        <v>Public</v>
      </c>
      <c r="H266" s="25">
        <f>+'[1]MFP-924.623'!F$7</f>
        <v>1600000</v>
      </c>
      <c r="I266" s="25">
        <f>+'[1]MFP-924.623'!F$8</f>
        <v>1298005</v>
      </c>
      <c r="J266" s="25"/>
      <c r="K266" s="26">
        <f>+'[1]MFP-924.623'!G$9</f>
        <v>-0.18874687500000001</v>
      </c>
      <c r="L266" s="3" t="str">
        <f>+'[1]MFP-924.623'!F$11</f>
        <v>GOOD</v>
      </c>
      <c r="M266" s="2">
        <f>+'[1]MFP-924.623'!H$12</f>
        <v>6</v>
      </c>
      <c r="N266" s="27" t="s">
        <v>19</v>
      </c>
      <c r="O266" s="2">
        <v>2</v>
      </c>
      <c r="P266" s="27" t="s">
        <v>38</v>
      </c>
      <c r="Q266" s="27"/>
      <c r="R266" s="2"/>
      <c r="S266" s="2"/>
      <c r="T266" s="2" t="s">
        <v>565</v>
      </c>
      <c r="U266" s="2"/>
      <c r="V266" s="25">
        <f>+'[1]MFP-924.623'!F$12</f>
        <v>1743752</v>
      </c>
      <c r="W266" s="28">
        <f t="shared" si="34"/>
        <v>0.74437477347696235</v>
      </c>
      <c r="X266" s="2"/>
      <c r="Y266" s="29">
        <f t="shared" si="40"/>
        <v>0.81125312500000002</v>
      </c>
      <c r="Z266" s="3" t="str">
        <f t="shared" si="41"/>
        <v>FAIL</v>
      </c>
      <c r="AA266" s="3"/>
      <c r="AB266" s="2"/>
      <c r="AC266" s="30">
        <v>2015</v>
      </c>
      <c r="AD266" s="30" t="s">
        <v>476</v>
      </c>
      <c r="AE266" s="30" t="s">
        <v>477</v>
      </c>
      <c r="AF266">
        <v>42159</v>
      </c>
      <c r="AG266" t="s">
        <v>17</v>
      </c>
      <c r="AH266">
        <v>1600000</v>
      </c>
      <c r="AI266">
        <v>1298005</v>
      </c>
      <c r="AK266">
        <v>-0.18874687500000001</v>
      </c>
      <c r="AL266" t="s">
        <v>18</v>
      </c>
      <c r="AM266">
        <v>6</v>
      </c>
      <c r="AN266" t="s">
        <v>19</v>
      </c>
      <c r="AO266">
        <v>2</v>
      </c>
      <c r="AP266" t="s">
        <v>38</v>
      </c>
      <c r="AR266" s="34"/>
      <c r="AT266" t="s">
        <v>565</v>
      </c>
      <c r="AV266">
        <v>1743752</v>
      </c>
      <c r="AW266">
        <v>0.74437477347696235</v>
      </c>
      <c r="AY266">
        <v>0.81125312500000002</v>
      </c>
      <c r="AZ266" t="s">
        <v>26</v>
      </c>
      <c r="BC266">
        <v>1600000</v>
      </c>
      <c r="BD266">
        <v>1298005</v>
      </c>
      <c r="BE266">
        <v>301995</v>
      </c>
      <c r="BQ266">
        <v>1346150</v>
      </c>
      <c r="BR266">
        <v>3</v>
      </c>
    </row>
    <row r="267" spans="2:70" x14ac:dyDescent="0.2">
      <c r="C267" s="20">
        <v>2015</v>
      </c>
      <c r="D267" s="2" t="str">
        <f>+'[1]NYNJRR-644.531'!F4</f>
        <v>NYNJRR-644.531</v>
      </c>
      <c r="E267" s="22" t="str">
        <f>+'[1]NYNJRR-644.531'!F5</f>
        <v>NY and NJ Rail - Transfer Bridge #10 Reconstruction and Fender Modifications at 65th St Yard, Brooklyn</v>
      </c>
      <c r="F267" s="23">
        <f>+'[1]NYNJRR-644.531'!F6</f>
        <v>42157</v>
      </c>
      <c r="G267" s="24" t="str">
        <f>+'[1]NYNJRR-644.531'!G7</f>
        <v>Public</v>
      </c>
      <c r="H267" s="25">
        <f>+'[1]NYNJRR-644.531'!F$7</f>
        <v>29100000</v>
      </c>
      <c r="I267" s="25">
        <f>+'[1]NYNJRR-644.531'!F$8</f>
        <v>30452500</v>
      </c>
      <c r="J267" s="25" t="s">
        <v>561</v>
      </c>
      <c r="K267" s="26">
        <f>+'[1]NYNJRR-644.531'!G$9</f>
        <v>4.6477663230240551E-2</v>
      </c>
      <c r="L267" s="3" t="str">
        <f>+'[1]NYNJRR-644.531'!F$11</f>
        <v>GOOD</v>
      </c>
      <c r="M267" s="2">
        <f>+'[1]NYNJRR-644.531'!H$12</f>
        <v>11</v>
      </c>
      <c r="N267" s="27" t="s">
        <v>27</v>
      </c>
      <c r="O267" s="2">
        <v>2</v>
      </c>
      <c r="P267" s="27" t="s">
        <v>38</v>
      </c>
      <c r="Q267" s="27"/>
      <c r="R267" s="2"/>
      <c r="S267" s="2"/>
      <c r="T267" s="2" t="s">
        <v>559</v>
      </c>
      <c r="U267" s="2"/>
      <c r="V267" s="25">
        <f>+'[1]NYNJRR-644.531'!F$12</f>
        <v>37327415.50363636</v>
      </c>
      <c r="W267" s="28">
        <f t="shared" si="34"/>
        <v>0.81582128280575383</v>
      </c>
      <c r="X267" s="2"/>
      <c r="Y267" s="29">
        <f t="shared" si="40"/>
        <v>1.0464776632302406</v>
      </c>
      <c r="Z267" s="3" t="str">
        <f t="shared" si="41"/>
        <v>FAIL</v>
      </c>
      <c r="AA267" s="3"/>
      <c r="AB267" s="2"/>
      <c r="AC267" s="30">
        <v>2015</v>
      </c>
      <c r="AD267" s="30" t="s">
        <v>478</v>
      </c>
      <c r="AE267" s="30" t="s">
        <v>479</v>
      </c>
      <c r="AF267">
        <v>42157</v>
      </c>
      <c r="AG267" t="s">
        <v>17</v>
      </c>
      <c r="AH267">
        <v>29100000</v>
      </c>
      <c r="AI267">
        <v>30452500</v>
      </c>
      <c r="AJ267" t="s">
        <v>561</v>
      </c>
      <c r="AK267">
        <v>4.6477663230240551E-2</v>
      </c>
      <c r="AL267" t="s">
        <v>18</v>
      </c>
      <c r="AM267">
        <v>11</v>
      </c>
      <c r="AN267" t="s">
        <v>27</v>
      </c>
      <c r="AO267">
        <v>2</v>
      </c>
      <c r="AP267" t="s">
        <v>38</v>
      </c>
      <c r="AR267" s="34"/>
      <c r="AT267" t="s">
        <v>559</v>
      </c>
      <c r="AV267">
        <v>37327415.50363636</v>
      </c>
      <c r="AW267">
        <v>0.81582128280575383</v>
      </c>
      <c r="AY267">
        <v>1.0464776632302406</v>
      </c>
      <c r="AZ267" t="s">
        <v>18</v>
      </c>
      <c r="BC267">
        <v>29100000</v>
      </c>
      <c r="BD267">
        <v>30452500</v>
      </c>
      <c r="BE267">
        <v>-1352500</v>
      </c>
      <c r="BQ267">
        <v>31281100</v>
      </c>
      <c r="BR267">
        <v>1</v>
      </c>
    </row>
    <row r="268" spans="2:70" x14ac:dyDescent="0.2">
      <c r="C268" s="20">
        <v>2015</v>
      </c>
      <c r="D268" s="2" t="str">
        <f>+'[1]JFK-914.209'!F4</f>
        <v>JFK-914.209</v>
      </c>
      <c r="E268" s="22" t="str">
        <f>+'[1]JFK-914.209'!F5</f>
        <v>John F. Kennedy International Airport-Former Hangar 12 Site-West Area Lighting</v>
      </c>
      <c r="F268" s="23">
        <f>+'[1]JFK-914.209'!F6</f>
        <v>42145</v>
      </c>
      <c r="G268" s="24" t="str">
        <f>+'[1]JFK-914.209'!G7</f>
        <v>MBE</v>
      </c>
      <c r="H268" s="25">
        <f>+'[1]JFK-914.209'!F$7</f>
        <v>1550000</v>
      </c>
      <c r="I268" s="25">
        <f>+'[1]JFK-914.209'!F$8</f>
        <v>2333333.33</v>
      </c>
      <c r="J268" s="25"/>
      <c r="K268" s="26">
        <f>+'[1]JFK-914.209'!G$9</f>
        <v>0.50537634193548386</v>
      </c>
      <c r="L268" s="3" t="str">
        <f>+'[1]JFK-914.209'!F$11</f>
        <v>FAIL</v>
      </c>
      <c r="M268" s="2">
        <f>+'[1]JFK-914.209'!H$12</f>
        <v>2</v>
      </c>
      <c r="N268" s="3" t="s">
        <v>19</v>
      </c>
      <c r="O268" s="2">
        <v>2</v>
      </c>
      <c r="P268" s="27" t="s">
        <v>20</v>
      </c>
      <c r="Q268" s="3"/>
      <c r="T268" s="2" t="s">
        <v>559</v>
      </c>
      <c r="U268" s="2"/>
      <c r="V268" s="25">
        <f>+'[1]JFK-914.209'!F$12</f>
        <v>2986666.665</v>
      </c>
      <c r="W268" s="28">
        <f t="shared" si="34"/>
        <v>0.78124999931989403</v>
      </c>
      <c r="X268" s="2"/>
      <c r="Y268" s="29">
        <f t="shared" si="40"/>
        <v>1.505376341935484</v>
      </c>
      <c r="Z268" s="3" t="str">
        <f t="shared" si="41"/>
        <v>FAIL</v>
      </c>
      <c r="AA268" s="3"/>
      <c r="AC268" s="30">
        <v>2015</v>
      </c>
      <c r="AD268" s="30" t="s">
        <v>480</v>
      </c>
      <c r="AE268" s="30" t="s">
        <v>481</v>
      </c>
      <c r="AF268">
        <v>42145</v>
      </c>
      <c r="AG268" t="s">
        <v>482</v>
      </c>
      <c r="AH268">
        <v>1550000</v>
      </c>
      <c r="AI268">
        <v>2333333.33</v>
      </c>
      <c r="AK268">
        <v>0.50537634193548386</v>
      </c>
      <c r="AL268" t="s">
        <v>26</v>
      </c>
      <c r="AM268">
        <v>2</v>
      </c>
      <c r="AN268" t="s">
        <v>19</v>
      </c>
      <c r="AO268">
        <v>2</v>
      </c>
      <c r="AP268" t="s">
        <v>20</v>
      </c>
      <c r="AR268" s="34"/>
      <c r="AT268" t="s">
        <v>559</v>
      </c>
      <c r="AV268">
        <v>2986666.665</v>
      </c>
      <c r="AW268">
        <v>0.78124999931989403</v>
      </c>
      <c r="AY268">
        <v>1.505376341935484</v>
      </c>
      <c r="AZ268" t="s">
        <v>26</v>
      </c>
      <c r="BC268">
        <v>1550000</v>
      </c>
      <c r="BD268">
        <v>2333333.33</v>
      </c>
      <c r="BE268">
        <v>-783333.33000000007</v>
      </c>
      <c r="BQ268">
        <v>3640000</v>
      </c>
      <c r="BR268">
        <v>1</v>
      </c>
    </row>
    <row r="269" spans="2:70" x14ac:dyDescent="0.2">
      <c r="C269" s="20">
        <v>2015</v>
      </c>
      <c r="D269" s="2" t="str">
        <f>+'[1]PN-654.545'!F4</f>
        <v>PN-654.545</v>
      </c>
      <c r="E269" s="22" t="str">
        <f>+'[1]PN-654.545'!F5</f>
        <v>Port Newark Berth 19 Wharf Restoration</v>
      </c>
      <c r="F269" s="23">
        <f>+'[1]PN-654.545'!F6</f>
        <v>42145</v>
      </c>
      <c r="G269" s="24" t="str">
        <f>+'[1]PN-654.545'!G7</f>
        <v>Public</v>
      </c>
      <c r="H269" s="25">
        <f>+'[1]PN-654.545'!F$7</f>
        <v>6400000</v>
      </c>
      <c r="I269" s="25">
        <f>+'[1]PN-654.545'!F$8</f>
        <v>5777000</v>
      </c>
      <c r="J269" s="25" t="s">
        <v>561</v>
      </c>
      <c r="K269" s="26">
        <f>+'[1]PN-654.545'!G$9</f>
        <v>-9.7343750000000007E-2</v>
      </c>
      <c r="L269" s="3" t="str">
        <f>+'[1]PN-654.545'!F$11</f>
        <v>GOOD</v>
      </c>
      <c r="M269" s="2">
        <f>+'[1]PN-654.545'!H$12</f>
        <v>7</v>
      </c>
      <c r="N269" s="3" t="s">
        <v>27</v>
      </c>
      <c r="O269" s="2">
        <v>2</v>
      </c>
      <c r="P269" s="27" t="s">
        <v>38</v>
      </c>
      <c r="Q269" s="3"/>
      <c r="T269" s="2" t="s">
        <v>564</v>
      </c>
      <c r="U269" s="2"/>
      <c r="V269" s="25">
        <f>+'[1]PN-654.545'!F$12</f>
        <v>7202530.7142857146</v>
      </c>
      <c r="W269" s="28">
        <f t="shared" si="34"/>
        <v>0.80207918982444959</v>
      </c>
      <c r="X269" s="2"/>
      <c r="Y269" s="29">
        <f t="shared" si="40"/>
        <v>0.90265625000000005</v>
      </c>
      <c r="Z269" s="3" t="str">
        <f t="shared" si="41"/>
        <v>FAIL</v>
      </c>
      <c r="AA269" s="3"/>
      <c r="AC269" s="30">
        <v>2015</v>
      </c>
      <c r="AD269" s="30" t="s">
        <v>483</v>
      </c>
      <c r="AE269" s="30" t="s">
        <v>484</v>
      </c>
      <c r="AF269">
        <v>42145</v>
      </c>
      <c r="AG269" t="s">
        <v>17</v>
      </c>
      <c r="AH269">
        <v>6400000</v>
      </c>
      <c r="AI269">
        <v>5777000</v>
      </c>
      <c r="AJ269" t="s">
        <v>561</v>
      </c>
      <c r="AK269">
        <v>-9.7343750000000007E-2</v>
      </c>
      <c r="AL269" t="s">
        <v>18</v>
      </c>
      <c r="AM269">
        <v>7</v>
      </c>
      <c r="AN269" t="s">
        <v>27</v>
      </c>
      <c r="AO269">
        <v>2</v>
      </c>
      <c r="AP269" t="s">
        <v>38</v>
      </c>
      <c r="AR269" s="34"/>
      <c r="AT269" t="s">
        <v>564</v>
      </c>
      <c r="AV269">
        <v>7202530.7142857146</v>
      </c>
      <c r="AW269">
        <v>0.80207918982444959</v>
      </c>
      <c r="AY269">
        <v>0.90265625000000005</v>
      </c>
      <c r="AZ269" t="s">
        <v>18</v>
      </c>
      <c r="BC269">
        <v>6400000</v>
      </c>
      <c r="BD269">
        <v>5777000</v>
      </c>
      <c r="BE269">
        <v>623000</v>
      </c>
      <c r="BQ269">
        <v>6527495</v>
      </c>
      <c r="BR269">
        <v>2</v>
      </c>
    </row>
    <row r="270" spans="2:70" x14ac:dyDescent="0.2">
      <c r="C270" s="20">
        <v>2015</v>
      </c>
      <c r="D270" s="2" t="str">
        <f>+'[1]PAT-131.000'!F4</f>
        <v>PAT-131.000</v>
      </c>
      <c r="E270" s="22" t="str">
        <f>+'[1]PAT-131.000'!F5</f>
        <v>Path-Hackensack River Bridge Emergency Generator Fuel Tank</v>
      </c>
      <c r="F270" s="23">
        <f>+'[1]PAT-131.000'!F6</f>
        <v>42144</v>
      </c>
      <c r="G270" s="24" t="str">
        <f>+'[1]PAT-131.000'!G7</f>
        <v>Public</v>
      </c>
      <c r="H270" s="25">
        <f>+'[1]PAT-131.000'!F$7</f>
        <v>3340000</v>
      </c>
      <c r="I270" s="25">
        <f>+'[1]PAT-131.000'!F$8</f>
        <v>4538160</v>
      </c>
      <c r="J270" s="25"/>
      <c r="K270" s="26">
        <f>+'[1]PAT-131.000'!G$9</f>
        <v>0.35873053892215567</v>
      </c>
      <c r="L270" s="3" t="str">
        <f>+'[1]PAT-131.000'!F$11</f>
        <v>FAIL</v>
      </c>
      <c r="M270" s="2">
        <f>+'[1]PAT-131.000'!H$12</f>
        <v>3</v>
      </c>
      <c r="N270" s="3" t="s">
        <v>27</v>
      </c>
      <c r="O270" s="2">
        <v>2</v>
      </c>
      <c r="P270" s="27" t="s">
        <v>47</v>
      </c>
      <c r="Q270" s="3"/>
      <c r="T270" s="2" t="s">
        <v>563</v>
      </c>
      <c r="U270" s="2"/>
      <c r="V270" s="25">
        <f>+'[1]PAT-131.000'!F$12</f>
        <v>6029053.333333333</v>
      </c>
      <c r="W270" s="28">
        <f t="shared" si="34"/>
        <v>0.7527151858003136</v>
      </c>
      <c r="X270" s="2"/>
      <c r="Y270" s="29">
        <f t="shared" si="40"/>
        <v>1.3587305389221558</v>
      </c>
      <c r="Z270" s="3" t="str">
        <f t="shared" si="41"/>
        <v>FAIL</v>
      </c>
      <c r="AA270" s="3"/>
      <c r="AC270" s="30">
        <v>2015</v>
      </c>
      <c r="AD270" s="30" t="s">
        <v>485</v>
      </c>
      <c r="AE270" s="30" t="s">
        <v>486</v>
      </c>
      <c r="AF270">
        <v>42144</v>
      </c>
      <c r="AG270" t="s">
        <v>17</v>
      </c>
      <c r="AH270">
        <v>3340000</v>
      </c>
      <c r="AI270">
        <v>4538160</v>
      </c>
      <c r="AK270">
        <v>0.35873053892215567</v>
      </c>
      <c r="AL270" t="s">
        <v>26</v>
      </c>
      <c r="AM270">
        <v>3</v>
      </c>
      <c r="AN270" t="s">
        <v>27</v>
      </c>
      <c r="AO270">
        <v>2</v>
      </c>
      <c r="AP270" t="s">
        <v>47</v>
      </c>
      <c r="AR270" s="34"/>
      <c r="AT270" t="s">
        <v>563</v>
      </c>
      <c r="AV270">
        <v>6029053.333333333</v>
      </c>
      <c r="AW270">
        <v>0.7527151858003136</v>
      </c>
      <c r="AY270">
        <v>1.3587305389221558</v>
      </c>
      <c r="AZ270" t="s">
        <v>26</v>
      </c>
      <c r="BC270">
        <v>3340000</v>
      </c>
      <c r="BD270">
        <v>4538160</v>
      </c>
      <c r="BE270">
        <v>-1198160</v>
      </c>
      <c r="BQ270">
        <v>5887300</v>
      </c>
      <c r="BR270">
        <v>1</v>
      </c>
    </row>
    <row r="271" spans="2:70" x14ac:dyDescent="0.2">
      <c r="C271" s="20">
        <v>2015</v>
      </c>
      <c r="D271" s="2" t="str">
        <f>+'[1]SWF-164.031A'!F4</f>
        <v>SWF-164.031A</v>
      </c>
      <c r="E271" s="22" t="str">
        <f>+'[1]SWF-164.031A'!F5</f>
        <v>Stewart International-Passenger Loading Bridges Pressurization Fans</v>
      </c>
      <c r="F271" s="23">
        <f>+'[1]SWF-164.031A'!F6</f>
        <v>42143</v>
      </c>
      <c r="G271" s="24" t="str">
        <f>+'[1]SWF-164.031A'!G7</f>
        <v>Public</v>
      </c>
      <c r="H271" s="25">
        <f>+'[1]SWF-164.031A'!F$7</f>
        <v>1263000</v>
      </c>
      <c r="I271" s="25">
        <f>+'[1]SWF-164.031A'!F$8</f>
        <v>930000</v>
      </c>
      <c r="J271" s="25"/>
      <c r="K271" s="26">
        <f>+'[1]SWF-164.031A'!G$9</f>
        <v>-0.26365795724465557</v>
      </c>
      <c r="L271" s="3" t="str">
        <f>+'[1]SWF-164.031A'!F$11</f>
        <v>FAIL</v>
      </c>
      <c r="M271" s="2">
        <f>+'[1]SWF-164.031A'!H$12</f>
        <v>1</v>
      </c>
      <c r="N271" s="3" t="s">
        <v>19</v>
      </c>
      <c r="O271" s="2">
        <v>2</v>
      </c>
      <c r="P271" s="27" t="s">
        <v>20</v>
      </c>
      <c r="Q271" s="3"/>
      <c r="T271" s="2" t="s">
        <v>560</v>
      </c>
      <c r="U271" s="2"/>
      <c r="V271" s="25">
        <f>+'[1]SWF-164.031A'!F$12</f>
        <v>930000</v>
      </c>
      <c r="W271" s="28">
        <f t="shared" si="34"/>
        <v>1</v>
      </c>
      <c r="X271" s="2"/>
      <c r="Y271" s="29">
        <f t="shared" si="40"/>
        <v>0.73634204275534443</v>
      </c>
      <c r="Z271" s="3" t="str">
        <f t="shared" si="41"/>
        <v>FAIL</v>
      </c>
      <c r="AA271" s="3"/>
      <c r="AC271" s="30">
        <v>2015</v>
      </c>
      <c r="AD271" s="30" t="s">
        <v>487</v>
      </c>
      <c r="AE271" s="30" t="s">
        <v>488</v>
      </c>
      <c r="AF271">
        <v>42143</v>
      </c>
      <c r="AG271" t="s">
        <v>17</v>
      </c>
      <c r="AH271">
        <v>1263000</v>
      </c>
      <c r="AI271">
        <v>930000</v>
      </c>
      <c r="AK271">
        <v>-0.26365795724465557</v>
      </c>
      <c r="AL271" t="s">
        <v>26</v>
      </c>
      <c r="AM271">
        <v>1</v>
      </c>
      <c r="AN271" t="s">
        <v>19</v>
      </c>
      <c r="AO271">
        <v>2</v>
      </c>
      <c r="AP271" t="s">
        <v>20</v>
      </c>
      <c r="AR271" s="34"/>
      <c r="AT271" t="s">
        <v>560</v>
      </c>
      <c r="AV271">
        <v>930000</v>
      </c>
      <c r="AW271">
        <v>1</v>
      </c>
      <c r="AY271">
        <v>0.73634204275534443</v>
      </c>
      <c r="AZ271" t="s">
        <v>26</v>
      </c>
      <c r="BC271">
        <v>1263000</v>
      </c>
      <c r="BD271">
        <v>930000</v>
      </c>
      <c r="BE271">
        <v>333000</v>
      </c>
      <c r="BQ271" t="s">
        <v>605</v>
      </c>
      <c r="BR271">
        <v>2</v>
      </c>
    </row>
    <row r="272" spans="2:70" x14ac:dyDescent="0.2">
      <c r="C272" s="20">
        <v>2015</v>
      </c>
      <c r="D272" s="2" t="str">
        <f>+'[1]GWB-924.044'!F4</f>
        <v>GWB-924.044</v>
      </c>
      <c r="E272" s="22" t="str">
        <f>+'[1]GWB-924.044'!F5</f>
        <v xml:space="preserve">George Washington Bridge-Electrical Bus Replacement </v>
      </c>
      <c r="F272" s="23">
        <f>+'[1]GWB-924.044'!F6</f>
        <v>42142</v>
      </c>
      <c r="G272" s="24" t="str">
        <f>+'[1]GWB-924.044'!G7</f>
        <v>MBE</v>
      </c>
      <c r="H272" s="25">
        <f>+'[1]GWB-924.044'!F$7</f>
        <v>830000</v>
      </c>
      <c r="I272" s="25">
        <f>+'[1]GWB-924.044'!F$8</f>
        <v>1650000</v>
      </c>
      <c r="J272" s="25"/>
      <c r="K272" s="26">
        <f>+'[1]GWB-924.044'!G$9</f>
        <v>0.98795180722891562</v>
      </c>
      <c r="L272" s="3" t="str">
        <f>+'[1]GWB-924.044'!F$11</f>
        <v>FAIL</v>
      </c>
      <c r="M272" s="2">
        <f>+'[1]GWB-924.044'!H$12</f>
        <v>1</v>
      </c>
      <c r="N272" s="27" t="s">
        <v>35</v>
      </c>
      <c r="O272" s="2">
        <v>2</v>
      </c>
      <c r="P272" s="27" t="s">
        <v>28</v>
      </c>
      <c r="Q272" s="3"/>
      <c r="T272" s="2" t="s">
        <v>559</v>
      </c>
      <c r="U272" s="2"/>
      <c r="V272" s="25">
        <f>+'[1]GWB-924.044'!F$12</f>
        <v>1650000</v>
      </c>
      <c r="W272" s="28">
        <f t="shared" si="34"/>
        <v>1</v>
      </c>
      <c r="X272" s="2"/>
      <c r="Y272" s="29">
        <f t="shared" si="40"/>
        <v>1.9879518072289157</v>
      </c>
      <c r="Z272" s="3" t="str">
        <f t="shared" si="41"/>
        <v>FAIL</v>
      </c>
      <c r="AA272" s="3"/>
      <c r="AC272" s="30">
        <v>2015</v>
      </c>
      <c r="AD272" s="30" t="s">
        <v>489</v>
      </c>
      <c r="AE272" s="30" t="s">
        <v>490</v>
      </c>
      <c r="AF272">
        <v>42142</v>
      </c>
      <c r="AG272" t="s">
        <v>482</v>
      </c>
      <c r="AH272">
        <v>830000</v>
      </c>
      <c r="AI272">
        <v>1650000</v>
      </c>
      <c r="AK272">
        <v>0.98795180722891562</v>
      </c>
      <c r="AL272" t="s">
        <v>26</v>
      </c>
      <c r="AM272">
        <v>1</v>
      </c>
      <c r="AN272" t="s">
        <v>35</v>
      </c>
      <c r="AO272">
        <v>2</v>
      </c>
      <c r="AP272" t="s">
        <v>28</v>
      </c>
      <c r="AR272" s="34"/>
      <c r="AT272" t="s">
        <v>559</v>
      </c>
      <c r="AV272">
        <v>1650000</v>
      </c>
      <c r="AW272">
        <v>1</v>
      </c>
      <c r="AY272">
        <v>1.9879518072289157</v>
      </c>
      <c r="AZ272" t="s">
        <v>26</v>
      </c>
      <c r="BC272">
        <v>830000</v>
      </c>
      <c r="BD272">
        <v>1650000</v>
      </c>
      <c r="BE272">
        <v>-820000</v>
      </c>
      <c r="BQ272" t="s">
        <v>605</v>
      </c>
      <c r="BR272">
        <v>1</v>
      </c>
    </row>
    <row r="273" spans="2:70" ht="15" customHeight="1" x14ac:dyDescent="0.2">
      <c r="C273" s="20">
        <v>2015</v>
      </c>
      <c r="D273" s="2" t="str">
        <f>+'[1]TEB-914.203'!F4</f>
        <v>TEB-914.203</v>
      </c>
      <c r="E273" s="22" t="str">
        <f>+'[1]TEB-914.203'!F5</f>
        <v>Teterboro Airport-Installation of Fencing to Mitigate Wildlife Hazards</v>
      </c>
      <c r="F273" s="23">
        <f>+'[1]TEB-914.203'!F6</f>
        <v>42115</v>
      </c>
      <c r="G273" s="24" t="str">
        <f>+'[1]TEB-914.203'!G7</f>
        <v>Public</v>
      </c>
      <c r="H273" s="25">
        <f>+'[1]TEB-914.203'!F$7</f>
        <v>735000</v>
      </c>
      <c r="I273" s="25">
        <f>+'[1]TEB-914.203'!F$8</f>
        <v>512568</v>
      </c>
      <c r="J273" s="25"/>
      <c r="K273" s="26">
        <f>+'[1]TEB-914.203'!G$9</f>
        <v>-0.30262857142857141</v>
      </c>
      <c r="L273" s="3" t="str">
        <f>+'[1]TEB-914.203'!F$11</f>
        <v>GOOD</v>
      </c>
      <c r="M273" s="2">
        <f>+'[1]TEB-914.203'!H$12</f>
        <v>9</v>
      </c>
      <c r="N273" s="3" t="s">
        <v>27</v>
      </c>
      <c r="O273" s="2">
        <v>2</v>
      </c>
      <c r="P273" s="27" t="s">
        <v>20</v>
      </c>
      <c r="Q273" s="3"/>
      <c r="T273" s="2"/>
      <c r="U273" s="2"/>
      <c r="V273" s="25">
        <f>+'[1]TEB-914.203'!F$12</f>
        <v>793823.2733333332</v>
      </c>
      <c r="W273" s="28">
        <f t="shared" si="34"/>
        <v>0.64569535464446925</v>
      </c>
      <c r="X273" s="2"/>
      <c r="Y273" s="29">
        <f t="shared" si="40"/>
        <v>0.69737142857142853</v>
      </c>
      <c r="Z273" s="3" t="str">
        <f t="shared" si="41"/>
        <v>FAIL</v>
      </c>
      <c r="AA273" s="3"/>
      <c r="AC273" s="30">
        <v>2015</v>
      </c>
      <c r="AD273" s="30" t="s">
        <v>491</v>
      </c>
      <c r="AE273" s="30" t="s">
        <v>492</v>
      </c>
      <c r="AF273">
        <v>42115</v>
      </c>
      <c r="AG273" t="s">
        <v>17</v>
      </c>
      <c r="AH273">
        <v>735000</v>
      </c>
      <c r="AI273">
        <v>512568</v>
      </c>
      <c r="AK273">
        <v>-0.30262857142857141</v>
      </c>
      <c r="AL273" t="s">
        <v>18</v>
      </c>
      <c r="AM273">
        <v>9</v>
      </c>
      <c r="AN273" t="s">
        <v>27</v>
      </c>
      <c r="AO273">
        <v>2</v>
      </c>
      <c r="AP273" t="s">
        <v>20</v>
      </c>
      <c r="AR273" s="34"/>
      <c r="AV273">
        <v>793823.2733333332</v>
      </c>
      <c r="AW273">
        <v>0.64569535464446925</v>
      </c>
      <c r="AY273">
        <v>0.69737142857142853</v>
      </c>
      <c r="AZ273" t="s">
        <v>26</v>
      </c>
      <c r="BC273">
        <v>735000</v>
      </c>
      <c r="BD273">
        <v>512568</v>
      </c>
      <c r="BE273">
        <v>222432</v>
      </c>
      <c r="BQ273">
        <v>537725.67000000004</v>
      </c>
      <c r="BR273">
        <v>5</v>
      </c>
    </row>
    <row r="274" spans="2:70" x14ac:dyDescent="0.2">
      <c r="C274" s="20">
        <v>2015</v>
      </c>
      <c r="D274" s="2" t="str">
        <f>+'[1]MFP-924.630'!F4</f>
        <v>MFP-924.630</v>
      </c>
      <c r="E274" s="22" t="str">
        <f>+'[1]MFP-924.630'!F5</f>
        <v>New Jersey Marine Terminals-Paving and Utility Rehabilitation via Work Order</v>
      </c>
      <c r="F274" s="23">
        <f>+'[1]MFP-924.630'!F6</f>
        <v>42108</v>
      </c>
      <c r="G274" s="24" t="str">
        <f>+'[1]MFP-924.630'!G7</f>
        <v>Public</v>
      </c>
      <c r="H274" s="25">
        <f>+'[1]MFP-924.630'!F$7</f>
        <v>2320000</v>
      </c>
      <c r="I274" s="25">
        <f>+'[1]MFP-924.630'!F$8</f>
        <v>1550780</v>
      </c>
      <c r="J274" s="25"/>
      <c r="K274" s="26">
        <f>+'[1]MFP-924.630'!G$9</f>
        <v>-0.33156034482758623</v>
      </c>
      <c r="L274" s="3" t="str">
        <f>+'[1]MFP-924.630'!F$11</f>
        <v>GOOD</v>
      </c>
      <c r="M274" s="2">
        <f>+'[1]MFP-924.630'!H$12</f>
        <v>9</v>
      </c>
      <c r="N274" s="3" t="s">
        <v>27</v>
      </c>
      <c r="O274" s="2">
        <v>2</v>
      </c>
      <c r="P274" s="27" t="s">
        <v>38</v>
      </c>
      <c r="Q274" s="3"/>
      <c r="T274" s="2" t="s">
        <v>565</v>
      </c>
      <c r="U274" s="2"/>
      <c r="V274" s="25">
        <f>+'[1]MFP-924.630'!F$12</f>
        <v>2567351.4111111108</v>
      </c>
      <c r="W274" s="28">
        <f t="shared" si="34"/>
        <v>0.60403885237075738</v>
      </c>
      <c r="X274" s="2"/>
      <c r="Y274" s="29">
        <f t="shared" si="40"/>
        <v>0.66843965517241377</v>
      </c>
      <c r="Z274" s="3" t="str">
        <f t="shared" si="41"/>
        <v>FAIL</v>
      </c>
      <c r="AA274" s="3"/>
      <c r="AC274" s="30">
        <v>2015</v>
      </c>
      <c r="AD274" s="30" t="s">
        <v>493</v>
      </c>
      <c r="AE274" s="30" t="s">
        <v>494</v>
      </c>
      <c r="AF274">
        <v>42108</v>
      </c>
      <c r="AG274" t="s">
        <v>17</v>
      </c>
      <c r="AH274">
        <v>2320000</v>
      </c>
      <c r="AI274">
        <v>1550780</v>
      </c>
      <c r="AK274">
        <v>-0.33156034482758623</v>
      </c>
      <c r="AL274" t="s">
        <v>18</v>
      </c>
      <c r="AM274">
        <v>9</v>
      </c>
      <c r="AN274" t="s">
        <v>27</v>
      </c>
      <c r="AO274">
        <v>2</v>
      </c>
      <c r="AP274" t="s">
        <v>38</v>
      </c>
      <c r="AR274" s="34"/>
      <c r="AT274" t="s">
        <v>565</v>
      </c>
      <c r="AV274">
        <v>2567351.4111111108</v>
      </c>
      <c r="AW274">
        <v>0.60403885237075738</v>
      </c>
      <c r="AY274">
        <v>0.66843965517241377</v>
      </c>
      <c r="AZ274" t="s">
        <v>26</v>
      </c>
      <c r="BC274">
        <v>2320000</v>
      </c>
      <c r="BD274">
        <v>1550780</v>
      </c>
      <c r="BE274">
        <v>769220</v>
      </c>
      <c r="BQ274">
        <v>1631620</v>
      </c>
      <c r="BR274">
        <v>7</v>
      </c>
    </row>
    <row r="275" spans="2:70" x14ac:dyDescent="0.2">
      <c r="C275" s="20">
        <v>2015</v>
      </c>
      <c r="D275" s="2" t="str">
        <f>+'[1]PAT-643'!F4</f>
        <v>PAT-643</v>
      </c>
      <c r="E275" s="22" t="str">
        <f>+'[1]PAT-643'!F5</f>
        <v>Path-Tunnels E&amp;F Temporary Event detection Systems (TEDS)</v>
      </c>
      <c r="F275" s="23">
        <f>+'[1]PAT-643'!F6</f>
        <v>42108</v>
      </c>
      <c r="G275" s="24" t="str">
        <f>+'[1]PAT-643'!G7</f>
        <v>PQL</v>
      </c>
      <c r="H275" s="25">
        <f>+'[1]PAT-643'!F$7</f>
        <v>521000</v>
      </c>
      <c r="I275" s="25">
        <f>+'[1]PAT-643'!F$8</f>
        <v>1840000</v>
      </c>
      <c r="J275" s="25"/>
      <c r="K275" s="26">
        <f>+'[1]PAT-643'!G$9</f>
        <v>2.5316698656429941</v>
      </c>
      <c r="L275" s="3" t="str">
        <f>+'[1]PAT-643'!F$11</f>
        <v>FAIL</v>
      </c>
      <c r="M275" s="2">
        <f>+'[1]PAT-643'!H$12</f>
        <v>3</v>
      </c>
      <c r="N275" s="27" t="s">
        <v>35</v>
      </c>
      <c r="O275" s="2">
        <v>2</v>
      </c>
      <c r="P275" s="27" t="s">
        <v>47</v>
      </c>
      <c r="Q275" s="3"/>
      <c r="T275" s="2" t="s">
        <v>563</v>
      </c>
      <c r="U275" s="2"/>
      <c r="V275" s="25">
        <f>+'[1]PAT-643'!F$12</f>
        <v>2410333.3333333335</v>
      </c>
      <c r="W275" s="28">
        <f t="shared" si="34"/>
        <v>0.76337989213110213</v>
      </c>
      <c r="X275" s="2"/>
      <c r="Y275" s="29">
        <f t="shared" si="40"/>
        <v>3.5316698656429941</v>
      </c>
      <c r="Z275" s="3" t="str">
        <f t="shared" si="41"/>
        <v>FAIL</v>
      </c>
      <c r="AA275" s="3"/>
      <c r="AC275" s="30">
        <v>2015</v>
      </c>
      <c r="AD275" s="30" t="s">
        <v>620</v>
      </c>
      <c r="AE275" s="30" t="s">
        <v>496</v>
      </c>
      <c r="AF275">
        <v>42108</v>
      </c>
      <c r="AG275" t="s">
        <v>50</v>
      </c>
      <c r="AH275">
        <v>521000</v>
      </c>
      <c r="AI275">
        <v>1840000</v>
      </c>
      <c r="AK275">
        <v>2.5316698656429941</v>
      </c>
      <c r="AL275" t="s">
        <v>26</v>
      </c>
      <c r="AM275">
        <v>3</v>
      </c>
      <c r="AN275" t="s">
        <v>35</v>
      </c>
      <c r="AO275">
        <v>2</v>
      </c>
      <c r="AP275" t="s">
        <v>47</v>
      </c>
      <c r="AR275" s="34"/>
      <c r="AT275" t="s">
        <v>563</v>
      </c>
      <c r="AV275">
        <v>2410333.3333333335</v>
      </c>
      <c r="AW275">
        <v>0.76337989213110213</v>
      </c>
      <c r="AY275">
        <v>3.5316698656429941</v>
      </c>
      <c r="AZ275" t="s">
        <v>26</v>
      </c>
      <c r="BC275">
        <v>521000</v>
      </c>
      <c r="BD275">
        <v>1840000</v>
      </c>
      <c r="BE275">
        <v>-1319000</v>
      </c>
      <c r="BQ275">
        <v>1841000</v>
      </c>
      <c r="BR275">
        <v>1</v>
      </c>
    </row>
    <row r="276" spans="2:70" x14ac:dyDescent="0.2">
      <c r="C276" s="20">
        <v>2015</v>
      </c>
      <c r="D276" s="2" t="str">
        <f>+'[1]LGA-774.234'!F4</f>
        <v>LGA-774.234</v>
      </c>
      <c r="E276" s="22" t="str">
        <f>+'[1]LGA-774.234'!F5</f>
        <v>Laguardia Airport-Flood Protection at the West Field Lighting Vault</v>
      </c>
      <c r="F276" s="23">
        <f>+'[1]LGA-774.234'!F6</f>
        <v>42104</v>
      </c>
      <c r="G276" s="24" t="str">
        <f>+'[1]LGA-774.234'!G7</f>
        <v>Public</v>
      </c>
      <c r="H276" s="25">
        <f>+'[1]LGA-774.234'!F$7</f>
        <v>3760000</v>
      </c>
      <c r="I276" s="25">
        <f>+'[1]LGA-774.234'!F$8</f>
        <v>2999293</v>
      </c>
      <c r="J276" s="25"/>
      <c r="K276" s="26">
        <f>+'[1]LGA-774.234'!G$9</f>
        <v>-0.20231569148936171</v>
      </c>
      <c r="L276" s="3" t="str">
        <f>+'[1]LGA-774.234'!F$11</f>
        <v>GOOD</v>
      </c>
      <c r="M276" s="2">
        <f>+'[1]LGA-774.234'!H$12</f>
        <v>10</v>
      </c>
      <c r="N276" s="3" t="s">
        <v>19</v>
      </c>
      <c r="O276" s="2">
        <v>2</v>
      </c>
      <c r="P276" s="27" t="s">
        <v>20</v>
      </c>
      <c r="Q276" s="3"/>
      <c r="T276" s="2" t="s">
        <v>560</v>
      </c>
      <c r="U276" s="2"/>
      <c r="V276" s="25">
        <f>+'[1]LGA-774.234'!F$12</f>
        <v>3889035.3</v>
      </c>
      <c r="W276" s="28">
        <f t="shared" si="34"/>
        <v>0.77121773618254386</v>
      </c>
      <c r="X276" s="2"/>
      <c r="Y276" s="29">
        <f t="shared" si="40"/>
        <v>0.79768430851063832</v>
      </c>
      <c r="Z276" s="3" t="str">
        <f t="shared" si="41"/>
        <v>FAIL</v>
      </c>
      <c r="AA276" s="3"/>
      <c r="AC276" s="30">
        <v>2015</v>
      </c>
      <c r="AD276" s="30" t="s">
        <v>497</v>
      </c>
      <c r="AE276" s="30" t="s">
        <v>498</v>
      </c>
      <c r="AF276">
        <v>42104</v>
      </c>
      <c r="AG276" t="s">
        <v>17</v>
      </c>
      <c r="AH276">
        <v>3760000</v>
      </c>
      <c r="AI276">
        <v>2999293</v>
      </c>
      <c r="AK276">
        <v>-0.20231569148936171</v>
      </c>
      <c r="AL276" t="s">
        <v>18</v>
      </c>
      <c r="AM276">
        <v>10</v>
      </c>
      <c r="AN276" t="s">
        <v>19</v>
      </c>
      <c r="AO276">
        <v>2</v>
      </c>
      <c r="AP276" t="s">
        <v>20</v>
      </c>
      <c r="AR276" s="34"/>
      <c r="AT276" t="s">
        <v>560</v>
      </c>
      <c r="AV276">
        <v>3889035.3</v>
      </c>
      <c r="AW276">
        <v>0.77121773618254386</v>
      </c>
      <c r="AY276">
        <v>0.79768430851063832</v>
      </c>
      <c r="AZ276" t="s">
        <v>26</v>
      </c>
      <c r="BC276">
        <v>3760000</v>
      </c>
      <c r="BD276">
        <v>2999293</v>
      </c>
      <c r="BE276">
        <v>760707</v>
      </c>
      <c r="BQ276">
        <v>3023651</v>
      </c>
      <c r="BR276">
        <v>7</v>
      </c>
    </row>
    <row r="277" spans="2:70" x14ac:dyDescent="0.2">
      <c r="C277" s="20">
        <v>2015</v>
      </c>
      <c r="D277" s="2" t="str">
        <f>+'[1]LGA-774.236'!F4</f>
        <v>LGA-774.236</v>
      </c>
      <c r="E277" s="22" t="str">
        <f>+'[1]LGA-774.236'!F5</f>
        <v>Laguardia airport-Flood Protection at the West End Substation</v>
      </c>
      <c r="F277" s="23">
        <f>+'[1]LGA-774.236'!F6</f>
        <v>42104</v>
      </c>
      <c r="G277" s="24" t="str">
        <f>+'[1]LGA-774.236'!G7</f>
        <v>Public</v>
      </c>
      <c r="H277" s="25">
        <f>+'[1]LGA-774.236'!F$7</f>
        <v>1770000</v>
      </c>
      <c r="I277" s="25">
        <f>+'[1]LGA-774.236'!F$8</f>
        <v>1397380</v>
      </c>
      <c r="J277" s="25"/>
      <c r="K277" s="26">
        <f>+'[1]LGA-774.236'!G$9</f>
        <v>-0.21051977401129943</v>
      </c>
      <c r="L277" s="3" t="str">
        <f>+'[1]LGA-774.236'!F$11</f>
        <v>GOOD</v>
      </c>
      <c r="M277" s="2">
        <f>+'[1]LGA-774.236'!H$12</f>
        <v>10</v>
      </c>
      <c r="N277" s="3" t="s">
        <v>19</v>
      </c>
      <c r="O277" s="2">
        <v>2</v>
      </c>
      <c r="P277" s="27" t="s">
        <v>20</v>
      </c>
      <c r="Q277" s="3"/>
      <c r="T277" s="2" t="s">
        <v>560</v>
      </c>
      <c r="U277" s="2"/>
      <c r="V277" s="25">
        <f>+'[1]LGA-774.236'!F$12</f>
        <v>2048375.4909999999</v>
      </c>
      <c r="W277" s="28">
        <f t="shared" si="34"/>
        <v>0.6821893769671159</v>
      </c>
      <c r="X277" s="2"/>
      <c r="Y277" s="29">
        <f t="shared" si="40"/>
        <v>0.7894802259887006</v>
      </c>
      <c r="Z277" s="3" t="str">
        <f t="shared" si="41"/>
        <v>FAIL</v>
      </c>
      <c r="AA277" s="3"/>
      <c r="AC277" s="30">
        <v>2015</v>
      </c>
      <c r="AD277" s="30" t="s">
        <v>499</v>
      </c>
      <c r="AE277" s="30" t="s">
        <v>500</v>
      </c>
      <c r="AF277">
        <v>42104</v>
      </c>
      <c r="AG277" t="s">
        <v>17</v>
      </c>
      <c r="AH277">
        <v>1770000</v>
      </c>
      <c r="AI277">
        <v>1397380</v>
      </c>
      <c r="AK277">
        <v>-0.21051977401129943</v>
      </c>
      <c r="AL277" t="s">
        <v>18</v>
      </c>
      <c r="AM277">
        <v>10</v>
      </c>
      <c r="AN277" t="s">
        <v>19</v>
      </c>
      <c r="AO277">
        <v>2</v>
      </c>
      <c r="AP277" t="s">
        <v>20</v>
      </c>
      <c r="AR277" s="34"/>
      <c r="AT277" t="s">
        <v>560</v>
      </c>
      <c r="AV277">
        <v>2048375.4909999999</v>
      </c>
      <c r="AW277">
        <v>0.6821893769671159</v>
      </c>
      <c r="AY277">
        <v>0.7894802259887006</v>
      </c>
      <c r="AZ277" t="s">
        <v>26</v>
      </c>
      <c r="BC277">
        <v>1770000</v>
      </c>
      <c r="BD277">
        <v>1397380</v>
      </c>
      <c r="BE277">
        <v>372620</v>
      </c>
      <c r="BQ277">
        <v>1534115</v>
      </c>
      <c r="BR277">
        <v>5</v>
      </c>
    </row>
    <row r="278" spans="2:70" x14ac:dyDescent="0.2">
      <c r="C278" s="20">
        <v>2015</v>
      </c>
      <c r="D278" s="2" t="str">
        <f>+'[1]JFK-1050'!F4</f>
        <v>JFK-1050</v>
      </c>
      <c r="E278" s="22" t="str">
        <f>+'[1]JFK-1050'!F5</f>
        <v>John F. Kennedy International Airport-Replacement of Fire Alarm System at the Airport Traffic Control Tower</v>
      </c>
      <c r="F278" s="23">
        <f>+'[1]JFK-1050'!F6</f>
        <v>42103</v>
      </c>
      <c r="G278" s="24" t="str">
        <f>+'[1]JFK-1050'!G7</f>
        <v>Public</v>
      </c>
      <c r="H278" s="25">
        <f>+'[1]JFK-1050'!F$7</f>
        <v>1850000</v>
      </c>
      <c r="I278" s="25">
        <f>+'[1]JFK-1050'!F$8</f>
        <v>2137550</v>
      </c>
      <c r="J278" s="25"/>
      <c r="K278" s="26">
        <f>+'[1]JFK-1050'!G$9</f>
        <v>0.15543243243243243</v>
      </c>
      <c r="L278" s="3" t="str">
        <f>+'[1]JFK-1050'!F$11</f>
        <v>FAIL</v>
      </c>
      <c r="M278" s="2">
        <f>+'[1]JFK-1050'!H$12</f>
        <v>8</v>
      </c>
      <c r="N278" s="3" t="s">
        <v>19</v>
      </c>
      <c r="O278" s="2">
        <v>2</v>
      </c>
      <c r="P278" s="27" t="s">
        <v>20</v>
      </c>
      <c r="Q278" s="3"/>
      <c r="T278" s="2" t="s">
        <v>565</v>
      </c>
      <c r="U278" s="2"/>
      <c r="V278" s="25">
        <f>+'[1]JFK-1050'!F$12</f>
        <v>4256180</v>
      </c>
      <c r="W278" s="28">
        <f t="shared" si="34"/>
        <v>0.50222265035783265</v>
      </c>
      <c r="X278" s="2"/>
      <c r="Y278" s="29">
        <f t="shared" si="40"/>
        <v>1.1554324324324323</v>
      </c>
      <c r="Z278" s="3" t="str">
        <f t="shared" si="41"/>
        <v>FAIL</v>
      </c>
      <c r="AA278" s="3"/>
      <c r="AC278" s="30">
        <v>2015</v>
      </c>
      <c r="AD278" s="30" t="s">
        <v>501</v>
      </c>
      <c r="AE278" s="30" t="s">
        <v>502</v>
      </c>
      <c r="AF278">
        <v>42103</v>
      </c>
      <c r="AG278" t="s">
        <v>17</v>
      </c>
      <c r="AH278">
        <v>1850000</v>
      </c>
      <c r="AI278">
        <v>2137550</v>
      </c>
      <c r="AK278">
        <v>0.15543243243243243</v>
      </c>
      <c r="AL278" t="s">
        <v>26</v>
      </c>
      <c r="AM278">
        <v>8</v>
      </c>
      <c r="AN278" t="s">
        <v>19</v>
      </c>
      <c r="AO278">
        <v>2</v>
      </c>
      <c r="AP278" t="s">
        <v>20</v>
      </c>
      <c r="AR278" s="34"/>
      <c r="AT278" t="s">
        <v>565</v>
      </c>
      <c r="AV278">
        <v>4256180</v>
      </c>
      <c r="AW278">
        <v>0.50222265035783265</v>
      </c>
      <c r="AY278">
        <v>1.1554324324324323</v>
      </c>
      <c r="AZ278" t="s">
        <v>26</v>
      </c>
      <c r="BC278">
        <v>1850000</v>
      </c>
      <c r="BD278">
        <v>2137550</v>
      </c>
      <c r="BE278">
        <v>-287550</v>
      </c>
      <c r="BQ278">
        <v>2959000</v>
      </c>
      <c r="BR278">
        <v>1</v>
      </c>
    </row>
    <row r="279" spans="2:70" x14ac:dyDescent="0.2">
      <c r="C279" s="20">
        <v>2015</v>
      </c>
      <c r="D279" s="2" t="str">
        <f>+'[1]LGA-774.133'!F4</f>
        <v>LGA-774.133</v>
      </c>
      <c r="E279" s="22" t="str">
        <f>+'[1]LGA-774.133'!F5</f>
        <v>LaGuardia Airport-Emergency Storm Drainage</v>
      </c>
      <c r="F279" s="23">
        <f>+'[1]LGA-774.133'!F6</f>
        <v>42102</v>
      </c>
      <c r="G279" s="24" t="str">
        <f>+'[1]LGA-774.133'!G7</f>
        <v>Public</v>
      </c>
      <c r="H279" s="25"/>
      <c r="I279" s="25"/>
      <c r="J279" s="25"/>
      <c r="K279" s="26"/>
      <c r="L279" s="3"/>
      <c r="M279" s="2">
        <f>+'[1]LGA-774.133'!H$12</f>
        <v>9</v>
      </c>
      <c r="N279" s="3" t="s">
        <v>19</v>
      </c>
      <c r="O279" s="2">
        <v>2</v>
      </c>
      <c r="P279" s="27" t="s">
        <v>20</v>
      </c>
      <c r="Q279" s="3"/>
      <c r="S279" s="22" t="s">
        <v>538</v>
      </c>
      <c r="T279" s="2" t="s">
        <v>560</v>
      </c>
      <c r="U279" s="2"/>
      <c r="V279" s="25"/>
      <c r="W279" s="28"/>
      <c r="X279" s="2"/>
      <c r="Y279" s="29"/>
      <c r="Z279" s="3"/>
      <c r="AA279" s="3"/>
      <c r="AC279" s="30">
        <v>2015</v>
      </c>
      <c r="AD279" s="30" t="s">
        <v>621</v>
      </c>
      <c r="AE279" s="30" t="s">
        <v>622</v>
      </c>
      <c r="AF279">
        <v>42102</v>
      </c>
      <c r="AG279" t="s">
        <v>17</v>
      </c>
      <c r="AM279">
        <v>9</v>
      </c>
      <c r="AN279" t="s">
        <v>19</v>
      </c>
      <c r="AO279">
        <v>2</v>
      </c>
      <c r="AP279" t="s">
        <v>20</v>
      </c>
      <c r="AR279" s="34"/>
      <c r="AS279" t="s">
        <v>538</v>
      </c>
      <c r="AT279" t="s">
        <v>560</v>
      </c>
      <c r="BC279">
        <v>0</v>
      </c>
      <c r="BD279">
        <v>0</v>
      </c>
      <c r="BE279">
        <v>0</v>
      </c>
      <c r="BQ279">
        <v>3460545</v>
      </c>
      <c r="BR279">
        <v>8</v>
      </c>
    </row>
    <row r="280" spans="2:70" x14ac:dyDescent="0.2">
      <c r="B280" s="35">
        <f>(COUNTIF(L264:L280,"G*")/COUNTA(L264:L280))</f>
        <v>0.5625</v>
      </c>
      <c r="C280" s="20">
        <v>2015</v>
      </c>
      <c r="D280" s="2" t="str">
        <f>+'[1]PJ-924.624'!F4</f>
        <v>PJ-924.624</v>
      </c>
      <c r="E280" s="22" t="str">
        <f>+'[1]PJ-924.624'!F5</f>
        <v>Port Jersey Marine Terminal-Paving and Utility Rehabilitation via Work Order</v>
      </c>
      <c r="F280" s="23">
        <f>+'[1]PJ-924.624'!F6</f>
        <v>42102</v>
      </c>
      <c r="G280" s="24" t="str">
        <f>+'[1]PJ-924.624'!G7</f>
        <v>MBE/WBE</v>
      </c>
      <c r="H280" s="25">
        <f>+'[1]PJ-924.624'!F$7</f>
        <v>1300000</v>
      </c>
      <c r="I280" s="25">
        <f>+'[1]PJ-924.624'!F$8</f>
        <v>878175</v>
      </c>
      <c r="J280" s="25"/>
      <c r="K280" s="26">
        <f>+'[1]PJ-924.624'!G$9</f>
        <v>-0.32448076923076924</v>
      </c>
      <c r="L280" s="3" t="str">
        <f>+'[1]PJ-924.624'!F$11</f>
        <v>GOOD</v>
      </c>
      <c r="M280" s="2">
        <f>+'[1]PJ-924.624'!H$12</f>
        <v>7</v>
      </c>
      <c r="N280" s="3" t="s">
        <v>27</v>
      </c>
      <c r="O280" s="2">
        <v>2</v>
      </c>
      <c r="P280" s="27" t="s">
        <v>38</v>
      </c>
      <c r="Q280" s="3"/>
      <c r="T280" s="2" t="s">
        <v>565</v>
      </c>
      <c r="U280" s="2"/>
      <c r="V280" s="25">
        <f>+'[1]PJ-924.624'!F$12</f>
        <v>1532892.5571428572</v>
      </c>
      <c r="W280" s="28">
        <f t="shared" si="34"/>
        <v>0.57288750989620651</v>
      </c>
      <c r="X280" s="2"/>
      <c r="Y280" s="29">
        <f t="shared" si="40"/>
        <v>0.67551923076923082</v>
      </c>
      <c r="Z280" s="3" t="str">
        <f t="shared" si="41"/>
        <v>FAIL</v>
      </c>
      <c r="AA280" s="3"/>
      <c r="AB280">
        <v>0.5625</v>
      </c>
      <c r="AC280" s="30">
        <v>2015</v>
      </c>
      <c r="AD280" s="30" t="s">
        <v>503</v>
      </c>
      <c r="AE280" s="30" t="s">
        <v>504</v>
      </c>
      <c r="AF280">
        <v>42102</v>
      </c>
      <c r="AG280" t="s">
        <v>505</v>
      </c>
      <c r="AH280">
        <v>1300000</v>
      </c>
      <c r="AI280">
        <v>878175</v>
      </c>
      <c r="AK280">
        <v>-0.32448076923076924</v>
      </c>
      <c r="AL280" t="s">
        <v>18</v>
      </c>
      <c r="AM280">
        <v>7</v>
      </c>
      <c r="AN280" t="s">
        <v>27</v>
      </c>
      <c r="AO280">
        <v>2</v>
      </c>
      <c r="AP280" t="s">
        <v>38</v>
      </c>
      <c r="AR280" s="34"/>
      <c r="AT280" t="s">
        <v>565</v>
      </c>
      <c r="AV280">
        <v>1532892.5571428572</v>
      </c>
      <c r="AW280">
        <v>0.57288750989620651</v>
      </c>
      <c r="AY280">
        <v>0.67551923076923082</v>
      </c>
      <c r="AZ280" t="s">
        <v>26</v>
      </c>
      <c r="BC280">
        <v>1300000</v>
      </c>
      <c r="BD280">
        <v>878175</v>
      </c>
      <c r="BE280">
        <v>421825</v>
      </c>
      <c r="BQ280">
        <v>1321680</v>
      </c>
      <c r="BR280">
        <v>2</v>
      </c>
    </row>
    <row r="281" spans="2:70" ht="8.25" customHeight="1" x14ac:dyDescent="0.2">
      <c r="C281" s="20"/>
      <c r="D281" s="2"/>
      <c r="E281" s="22"/>
      <c r="F281" s="23"/>
      <c r="G281" s="24"/>
      <c r="H281" s="25"/>
      <c r="I281" s="25"/>
      <c r="J281" s="25"/>
      <c r="K281" s="26"/>
      <c r="L281" s="3"/>
      <c r="M281" s="2"/>
      <c r="P281" s="3"/>
      <c r="Q281" s="3"/>
      <c r="T281" s="2"/>
      <c r="U281" s="2"/>
      <c r="V281" s="25"/>
      <c r="W281" s="28"/>
      <c r="X281" s="2"/>
      <c r="Y281" s="2"/>
      <c r="Z281" s="2"/>
      <c r="AA281" s="2"/>
      <c r="AC281" s="30"/>
      <c r="AD281" s="30"/>
      <c r="AE281" s="30"/>
      <c r="AQ281" s="41"/>
      <c r="AR281" s="42"/>
    </row>
    <row r="282" spans="2:70" x14ac:dyDescent="0.2">
      <c r="C282" s="20">
        <v>2015</v>
      </c>
      <c r="D282" s="2" t="str">
        <f>+'[1]PAT-084.057'!F4</f>
        <v>PAT-084.057</v>
      </c>
      <c r="E282" s="22" t="str">
        <f>+'[1]PAT-084.057'!F5</f>
        <v>PATH-Access Control and CCTV at Substation and Communications Rooms</v>
      </c>
      <c r="F282" s="23">
        <f>+'[1]PAT-084.057'!F6</f>
        <v>42080</v>
      </c>
      <c r="G282" s="24" t="str">
        <f>+'[1]PAT-084.057'!G7</f>
        <v>PQL</v>
      </c>
      <c r="H282" s="25">
        <f>+'[1]PAT-084.057'!F$7</f>
        <v>4450000</v>
      </c>
      <c r="I282" s="25">
        <f>+'[1]PAT-084.057'!F$8</f>
        <v>3620000</v>
      </c>
      <c r="J282" s="25"/>
      <c r="K282" s="26">
        <f>+'[1]PAT-084.057'!G$9</f>
        <v>-0.18651685393258427</v>
      </c>
      <c r="L282" s="3" t="str">
        <f>+'[1]PAT-084.057'!F$11</f>
        <v>GOOD</v>
      </c>
      <c r="M282" s="2">
        <f>+'[1]PAT-084.057'!H$12</f>
        <v>3</v>
      </c>
      <c r="O282" s="2">
        <v>1</v>
      </c>
      <c r="P282" s="27" t="s">
        <v>47</v>
      </c>
      <c r="Q282" s="3"/>
      <c r="T282" s="2" t="s">
        <v>563</v>
      </c>
      <c r="U282" s="2"/>
      <c r="V282" s="25">
        <f>+'[1]PAT-084.057'!F$12</f>
        <v>4164772.3333333335</v>
      </c>
      <c r="W282" s="28">
        <f t="shared" si="34"/>
        <v>0.86919517089249454</v>
      </c>
      <c r="X282" s="2"/>
      <c r="Y282" s="29">
        <f>+I282/H282</f>
        <v>0.81348314606741579</v>
      </c>
      <c r="Z282" s="3" t="str">
        <f>(IF(Y282&lt;$Y$3,"FAIL",IF(Y282&gt;$Y$4,"FAIL","GOOD")))</f>
        <v>FAIL</v>
      </c>
      <c r="AA282" s="3"/>
      <c r="AC282" s="30">
        <v>2015</v>
      </c>
      <c r="AD282" s="30" t="s">
        <v>506</v>
      </c>
      <c r="AE282" s="30" t="s">
        <v>507</v>
      </c>
      <c r="AF282">
        <v>42080</v>
      </c>
      <c r="AG282" s="31" t="s">
        <v>50</v>
      </c>
      <c r="AH282" s="31">
        <v>4450000</v>
      </c>
      <c r="AI282" s="52">
        <v>3620000</v>
      </c>
      <c r="AK282">
        <v>-0.18651685393258427</v>
      </c>
      <c r="AL282" t="s">
        <v>18</v>
      </c>
      <c r="AM282">
        <v>3</v>
      </c>
      <c r="AO282">
        <v>1</v>
      </c>
      <c r="AP282" t="s">
        <v>47</v>
      </c>
      <c r="AR282" s="34"/>
      <c r="AT282" t="s">
        <v>563</v>
      </c>
      <c r="AV282">
        <v>4164772.3333333335</v>
      </c>
      <c r="AW282">
        <v>0.86919517089249454</v>
      </c>
      <c r="AY282">
        <v>0.81348314606741579</v>
      </c>
      <c r="AZ282" t="s">
        <v>26</v>
      </c>
      <c r="BC282">
        <v>4450000</v>
      </c>
      <c r="BD282">
        <v>3620000</v>
      </c>
      <c r="BE282">
        <v>830000</v>
      </c>
      <c r="BG282">
        <v>50160000</v>
      </c>
      <c r="BH282">
        <v>48431818</v>
      </c>
      <c r="BI282">
        <v>1.0356827819265426</v>
      </c>
      <c r="BQ282">
        <v>4298317</v>
      </c>
      <c r="BR282">
        <v>3</v>
      </c>
    </row>
    <row r="283" spans="2:70" x14ac:dyDescent="0.2">
      <c r="C283" s="20">
        <v>2015</v>
      </c>
      <c r="D283" s="2" t="str">
        <f>+'[1]PN-654.004'!F4</f>
        <v>PN-654.004</v>
      </c>
      <c r="E283" s="22" t="str">
        <f>+'[1]PN-654.004'!F5</f>
        <v>Port Newark-Berths 30, 32, and 34 Fender Systems Reconstruction</v>
      </c>
      <c r="F283" s="23">
        <f>+'[1]PN-654.004'!F6</f>
        <v>42072</v>
      </c>
      <c r="G283" s="24" t="str">
        <f>+'[1]PN-654.004'!G7</f>
        <v>Public</v>
      </c>
      <c r="H283" s="25">
        <f>+'[1]PN-654.004'!F$7</f>
        <v>9600000</v>
      </c>
      <c r="I283" s="25">
        <f>+'[1]PN-654.004'!F$8</f>
        <v>6748000</v>
      </c>
      <c r="J283" s="25" t="s">
        <v>561</v>
      </c>
      <c r="K283" s="26">
        <f>+'[1]PN-654.004'!G$9</f>
        <v>-0.29708333333333331</v>
      </c>
      <c r="L283" s="3" t="str">
        <f>+'[1]PN-654.004'!F$11</f>
        <v>GOOD</v>
      </c>
      <c r="M283" s="2">
        <f>+'[1]PN-654.004'!H$12</f>
        <v>12</v>
      </c>
      <c r="N283" s="3" t="s">
        <v>27</v>
      </c>
      <c r="O283" s="2">
        <v>1</v>
      </c>
      <c r="P283" s="27" t="s">
        <v>38</v>
      </c>
      <c r="Q283" s="3"/>
      <c r="T283" s="2" t="s">
        <v>564</v>
      </c>
      <c r="U283" s="2"/>
      <c r="V283" s="25">
        <f>+'[1]PN-654.004'!F$12</f>
        <v>9429351.583333334</v>
      </c>
      <c r="W283" s="28">
        <f t="shared" si="34"/>
        <v>0.71563775519064277</v>
      </c>
      <c r="X283" s="2"/>
      <c r="Y283" s="29">
        <f>+I283/H283</f>
        <v>0.70291666666666663</v>
      </c>
      <c r="Z283" s="3" t="str">
        <f>(IF(Y283&lt;$Y$3,"FAIL",IF(Y283&gt;$Y$4,"FAIL","GOOD")))</f>
        <v>FAIL</v>
      </c>
      <c r="AA283" s="3"/>
      <c r="AC283" s="30">
        <v>2015</v>
      </c>
      <c r="AD283" s="30" t="s">
        <v>508</v>
      </c>
      <c r="AE283" s="30" t="s">
        <v>509</v>
      </c>
      <c r="AF283">
        <v>42072</v>
      </c>
      <c r="AG283" t="s">
        <v>17</v>
      </c>
      <c r="AH283">
        <v>9600000</v>
      </c>
      <c r="AI283">
        <v>6748000</v>
      </c>
      <c r="AJ283" t="s">
        <v>561</v>
      </c>
      <c r="AK283">
        <v>-0.29708333333333331</v>
      </c>
      <c r="AL283" t="s">
        <v>18</v>
      </c>
      <c r="AM283">
        <v>12</v>
      </c>
      <c r="AN283" t="s">
        <v>27</v>
      </c>
      <c r="AO283">
        <v>1</v>
      </c>
      <c r="AP283" t="s">
        <v>38</v>
      </c>
      <c r="AR283" s="34"/>
      <c r="AT283" t="s">
        <v>564</v>
      </c>
      <c r="AV283">
        <v>9429351.583333334</v>
      </c>
      <c r="AW283">
        <v>0.71563775519064277</v>
      </c>
      <c r="AY283">
        <v>0.70291666666666663</v>
      </c>
      <c r="AZ283" t="s">
        <v>26</v>
      </c>
      <c r="BC283">
        <v>9600000</v>
      </c>
      <c r="BD283">
        <v>6748000</v>
      </c>
      <c r="BE283">
        <v>2852000</v>
      </c>
      <c r="BQ283">
        <v>7064400</v>
      </c>
      <c r="BR283">
        <v>8</v>
      </c>
    </row>
    <row r="284" spans="2:70" x14ac:dyDescent="0.2">
      <c r="C284" s="20">
        <v>2015</v>
      </c>
      <c r="D284" s="2" t="str">
        <f>+'[1]JFK-134.025'!F4</f>
        <v>JFK-134.025</v>
      </c>
      <c r="E284" s="22" t="str">
        <f>+'[1]JFK-134.025'!F5</f>
        <v>John F. Kennedy International Airport-Unmanned AOA Gates and Perimeter Fence Enhancement-Phase II</v>
      </c>
      <c r="F284" s="23">
        <f>+'[1]JFK-134.025'!F6</f>
        <v>42060</v>
      </c>
      <c r="G284" s="24" t="str">
        <f>+'[1]JFK-134.025'!G7</f>
        <v>M/WBE</v>
      </c>
      <c r="H284" s="25">
        <f>+'[1]JFK-134.025'!F$7</f>
        <v>640000</v>
      </c>
      <c r="I284" s="25">
        <f>+'[1]JFK-134.025'!F$8</f>
        <v>574000</v>
      </c>
      <c r="J284" s="25"/>
      <c r="K284" s="26">
        <f>+'[1]JFK-134.025'!G$9</f>
        <v>-0.10312499999999999</v>
      </c>
      <c r="L284" s="3" t="str">
        <f>+'[1]JFK-134.025'!F$11</f>
        <v>GOOD</v>
      </c>
      <c r="M284" s="2">
        <f>+'[1]JFK-134.025'!H$12</f>
        <v>4</v>
      </c>
      <c r="N284" s="3" t="s">
        <v>19</v>
      </c>
      <c r="O284" s="2">
        <v>1</v>
      </c>
      <c r="P284" s="27" t="s">
        <v>438</v>
      </c>
      <c r="Q284" s="3"/>
      <c r="T284" s="2" t="s">
        <v>563</v>
      </c>
      <c r="U284" s="2"/>
      <c r="V284" s="25">
        <f>+'[1]JFK-134.025'!F$12</f>
        <v>751437.71499999997</v>
      </c>
      <c r="W284" s="28">
        <f t="shared" si="34"/>
        <v>0.76386903204612244</v>
      </c>
      <c r="X284" s="2"/>
      <c r="Y284" s="29">
        <f>+I284/H284</f>
        <v>0.89687499999999998</v>
      </c>
      <c r="Z284" s="3" t="str">
        <f>(IF(Y284&lt;$Y$3,"FAIL",IF(Y284&gt;$Y$4,"FAIL","GOOD")))</f>
        <v>FAIL</v>
      </c>
      <c r="AA284" s="3"/>
      <c r="AC284" s="30">
        <v>2015</v>
      </c>
      <c r="AD284" s="30" t="s">
        <v>510</v>
      </c>
      <c r="AE284" s="30" t="s">
        <v>511</v>
      </c>
      <c r="AF284">
        <v>42060</v>
      </c>
      <c r="AG284" t="s">
        <v>441</v>
      </c>
      <c r="AH284">
        <v>640000</v>
      </c>
      <c r="AI284">
        <v>574000</v>
      </c>
      <c r="AK284">
        <v>-0.10312499999999999</v>
      </c>
      <c r="AL284" t="s">
        <v>18</v>
      </c>
      <c r="AM284">
        <v>4</v>
      </c>
      <c r="AN284" t="s">
        <v>19</v>
      </c>
      <c r="AO284">
        <v>1</v>
      </c>
      <c r="AP284" t="s">
        <v>438</v>
      </c>
      <c r="AR284" s="34"/>
      <c r="AT284" t="s">
        <v>563</v>
      </c>
      <c r="AV284">
        <v>751437.71499999997</v>
      </c>
      <c r="AW284">
        <v>0.76386903204612244</v>
      </c>
      <c r="AY284">
        <v>0.89687499999999998</v>
      </c>
      <c r="AZ284" t="s">
        <v>18</v>
      </c>
      <c r="BC284">
        <v>640000</v>
      </c>
      <c r="BD284">
        <v>574000</v>
      </c>
      <c r="BE284">
        <v>66000</v>
      </c>
      <c r="BQ284">
        <v>610750.86</v>
      </c>
      <c r="BR284">
        <v>3</v>
      </c>
    </row>
    <row r="285" spans="2:70" x14ac:dyDescent="0.2">
      <c r="C285" s="20">
        <v>2015</v>
      </c>
      <c r="D285" s="2" t="str">
        <f>+'[1]LGA-124.231'!F4</f>
        <v>LGA-124.231</v>
      </c>
      <c r="E285" s="22" t="str">
        <f>+'[1]LGA-124.231'!F5</f>
        <v>Laguardia Airport-Rehabilitation of Taxiways West of Runway 4-22</v>
      </c>
      <c r="F285" s="23">
        <f>+'[1]LGA-124.231'!F6</f>
        <v>42057</v>
      </c>
      <c r="G285" s="24" t="str">
        <f>+'[1]LGA-124.231'!G7</f>
        <v>PQL</v>
      </c>
      <c r="H285" s="25">
        <f>+'[1]LGA-124.231'!F$7</f>
        <v>9700000</v>
      </c>
      <c r="I285" s="25">
        <f>+'[1]LGA-124.231'!F$8</f>
        <v>8742268</v>
      </c>
      <c r="J285" s="25" t="s">
        <v>561</v>
      </c>
      <c r="K285" s="26">
        <f>+'[1]LGA-124.231'!G$9</f>
        <v>-9.8735257731958764E-2</v>
      </c>
      <c r="L285" s="3" t="str">
        <f>+'[1]LGA-124.231'!F$11</f>
        <v>GOOD</v>
      </c>
      <c r="M285" s="2">
        <f>+'[1]LGA-124.231'!H$12</f>
        <v>3</v>
      </c>
      <c r="N285" s="3" t="s">
        <v>19</v>
      </c>
      <c r="O285" s="2">
        <v>1</v>
      </c>
      <c r="P285" s="27" t="s">
        <v>20</v>
      </c>
      <c r="Q285" s="3"/>
      <c r="T285" s="2" t="s">
        <v>560</v>
      </c>
      <c r="U285" s="2"/>
      <c r="V285" s="25">
        <f>+'[1]LGA-124.231'!F$12</f>
        <v>9514790.333333334</v>
      </c>
      <c r="W285" s="28">
        <f t="shared" si="34"/>
        <v>0.91880826520927705</v>
      </c>
      <c r="X285" s="2"/>
      <c r="Y285" s="29">
        <f>+I285/H285</f>
        <v>0.90126474226804121</v>
      </c>
      <c r="Z285" s="3" t="str">
        <f>(IF(Y285&lt;$Y$3,"FAIL",IF(Y285&gt;$Y$4,"FAIL","GOOD")))</f>
        <v>FAIL</v>
      </c>
      <c r="AA285" s="3"/>
      <c r="AC285" s="30">
        <v>2015</v>
      </c>
      <c r="AD285" s="30" t="s">
        <v>512</v>
      </c>
      <c r="AE285" s="30" t="s">
        <v>513</v>
      </c>
      <c r="AF285">
        <v>42057</v>
      </c>
      <c r="AG285" t="s">
        <v>50</v>
      </c>
      <c r="AH285">
        <v>9700000</v>
      </c>
      <c r="AI285">
        <v>8742268</v>
      </c>
      <c r="AJ285" t="s">
        <v>561</v>
      </c>
      <c r="AK285">
        <v>-9.8735257731958764E-2</v>
      </c>
      <c r="AL285" t="s">
        <v>18</v>
      </c>
      <c r="AM285">
        <v>3</v>
      </c>
      <c r="AN285" t="s">
        <v>19</v>
      </c>
      <c r="AO285">
        <v>1</v>
      </c>
      <c r="AP285" t="s">
        <v>20</v>
      </c>
      <c r="AR285" s="34"/>
      <c r="AT285" t="s">
        <v>560</v>
      </c>
      <c r="AV285">
        <v>9514790.333333334</v>
      </c>
      <c r="AW285">
        <v>0.91880826520927705</v>
      </c>
      <c r="AY285">
        <v>0.90126474226804121</v>
      </c>
      <c r="AZ285" t="s">
        <v>18</v>
      </c>
      <c r="BC285">
        <v>9700000</v>
      </c>
      <c r="BD285">
        <v>8742268</v>
      </c>
      <c r="BE285">
        <v>957732</v>
      </c>
      <c r="BQ285">
        <v>9825550</v>
      </c>
      <c r="BR285">
        <v>2</v>
      </c>
    </row>
    <row r="286" spans="2:70" x14ac:dyDescent="0.2">
      <c r="B286" s="35">
        <f>(COUNTIF(L282:L286,"G*")/COUNTA(L282:L286))</f>
        <v>0.8</v>
      </c>
      <c r="C286" s="20">
        <v>2015</v>
      </c>
      <c r="D286" s="2" t="str">
        <f>+'[1]LGA-124.166'!F4</f>
        <v>LGA-124.166</v>
      </c>
      <c r="E286" s="22" t="str">
        <f>+'[1]LGA-124.166'!F5</f>
        <v>Laguardia Airport-Rehabilitation of Runway 13-31 and Associated Taxiways</v>
      </c>
      <c r="F286" s="23">
        <f>+'[1]LGA-124.166'!F6</f>
        <v>42038</v>
      </c>
      <c r="G286" s="24" t="str">
        <f>+'[1]LGA-124.166'!G7</f>
        <v>PQL</v>
      </c>
      <c r="H286" s="25">
        <f>+'[1]LGA-124.166'!F$7</f>
        <v>25770000</v>
      </c>
      <c r="I286" s="25">
        <f>+'[1]LGA-124.166'!F$8</f>
        <v>28747550</v>
      </c>
      <c r="J286" s="25" t="s">
        <v>561</v>
      </c>
      <c r="K286" s="26">
        <f>+'[1]LGA-124.166'!G$9</f>
        <v>0.11554326736515327</v>
      </c>
      <c r="L286" s="3" t="str">
        <f>+'[1]LGA-124.166'!F$11</f>
        <v>FAIL</v>
      </c>
      <c r="M286" s="2">
        <f>+'[1]LGA-124.166'!H$12</f>
        <v>3</v>
      </c>
      <c r="N286" s="3" t="s">
        <v>19</v>
      </c>
      <c r="O286" s="2">
        <v>1</v>
      </c>
      <c r="P286" s="27" t="s">
        <v>20</v>
      </c>
      <c r="Q286" s="3"/>
      <c r="T286" s="2" t="s">
        <v>560</v>
      </c>
      <c r="U286" s="2"/>
      <c r="V286" s="25">
        <f>+'[1]LGA-124.166'!F$12</f>
        <v>29427360.666666668</v>
      </c>
      <c r="W286" s="28">
        <f t="shared" si="34"/>
        <v>0.97689868709711669</v>
      </c>
      <c r="X286" s="2"/>
      <c r="Y286" s="29">
        <f>+I286/H286</f>
        <v>1.1155432673651533</v>
      </c>
      <c r="Z286" s="3" t="str">
        <f>(IF(Y286&lt;$Y$3,"FAIL",IF(Y286&gt;$Y$4,"FAIL","GOOD")))</f>
        <v>FAIL</v>
      </c>
      <c r="AA286" s="3"/>
      <c r="AB286">
        <v>0.8</v>
      </c>
      <c r="AC286" s="30">
        <v>2015</v>
      </c>
      <c r="AD286" s="30" t="s">
        <v>514</v>
      </c>
      <c r="AE286" s="30" t="s">
        <v>515</v>
      </c>
      <c r="AF286">
        <v>42038</v>
      </c>
      <c r="AG286" t="s">
        <v>50</v>
      </c>
      <c r="AH286">
        <v>25770000</v>
      </c>
      <c r="AI286">
        <v>28747550</v>
      </c>
      <c r="AJ286" t="s">
        <v>561</v>
      </c>
      <c r="AK286">
        <v>0.11554326736515327</v>
      </c>
      <c r="AL286" t="s">
        <v>26</v>
      </c>
      <c r="AM286">
        <v>3</v>
      </c>
      <c r="AN286" t="s">
        <v>19</v>
      </c>
      <c r="AO286">
        <v>1</v>
      </c>
      <c r="AP286" t="s">
        <v>20</v>
      </c>
      <c r="AR286" s="34"/>
      <c r="AT286" t="s">
        <v>560</v>
      </c>
      <c r="AV286">
        <v>29427360.666666668</v>
      </c>
      <c r="AW286">
        <v>0.97689868709711669</v>
      </c>
      <c r="AY286">
        <v>1.1155432673651533</v>
      </c>
      <c r="AZ286" t="s">
        <v>26</v>
      </c>
      <c r="BC286">
        <v>25770000</v>
      </c>
      <c r="BD286">
        <v>28747550</v>
      </c>
      <c r="BE286">
        <v>-2977550</v>
      </c>
      <c r="BQ286">
        <v>29484532</v>
      </c>
      <c r="BR286">
        <v>1</v>
      </c>
    </row>
    <row r="287" spans="2:70" x14ac:dyDescent="0.2">
      <c r="C287" s="20"/>
      <c r="D287" s="2"/>
      <c r="E287" s="22"/>
      <c r="F287" s="23"/>
      <c r="G287" s="24"/>
      <c r="H287" s="25"/>
      <c r="I287" s="25"/>
      <c r="J287" s="25"/>
      <c r="K287" s="26"/>
      <c r="L287" s="3"/>
      <c r="M287" s="2"/>
      <c r="O287" s="2"/>
      <c r="P287" s="3"/>
      <c r="Q287" s="3"/>
      <c r="V287" s="25"/>
      <c r="W287" s="25"/>
      <c r="AC287" s="30"/>
      <c r="AD287" s="30"/>
      <c r="AE287" s="30"/>
    </row>
    <row r="288" spans="2:70" x14ac:dyDescent="0.2">
      <c r="C288" s="20"/>
      <c r="D288" s="2"/>
      <c r="E288" s="22"/>
      <c r="F288" s="23"/>
      <c r="G288" s="24"/>
      <c r="H288" s="25"/>
      <c r="I288" s="25"/>
      <c r="J288" s="25"/>
      <c r="K288" s="26"/>
      <c r="L288" s="3"/>
      <c r="M288" s="2"/>
      <c r="P288" s="3"/>
      <c r="Q288" s="3"/>
      <c r="V288" s="25"/>
      <c r="W288" s="25"/>
      <c r="AC288" s="30"/>
      <c r="AD288" s="30"/>
      <c r="AE288" s="30"/>
    </row>
    <row r="289" spans="3:32" x14ac:dyDescent="0.2">
      <c r="C289" s="20"/>
      <c r="D289" s="2"/>
      <c r="E289" s="22"/>
      <c r="F289" s="23"/>
      <c r="G289" s="24"/>
      <c r="H289" s="25"/>
      <c r="I289" s="25"/>
      <c r="J289" s="25"/>
      <c r="K289" s="26"/>
      <c r="L289" s="3"/>
      <c r="M289" s="2"/>
      <c r="P289" s="3"/>
      <c r="Q289" s="3"/>
      <c r="V289" s="25"/>
      <c r="W289" s="25"/>
      <c r="AC289" s="30"/>
      <c r="AD289" s="30"/>
      <c r="AE289" s="30"/>
    </row>
    <row r="290" spans="3:32" x14ac:dyDescent="0.2">
      <c r="C290" s="20"/>
      <c r="D290" s="2"/>
      <c r="E290" s="22"/>
      <c r="F290" s="23"/>
      <c r="G290" s="24"/>
      <c r="H290" s="25"/>
      <c r="I290" s="25"/>
      <c r="J290" s="25"/>
      <c r="K290" s="26"/>
      <c r="L290" s="3"/>
      <c r="M290" s="2"/>
      <c r="P290" s="3"/>
      <c r="Q290" s="3"/>
      <c r="V290" s="25"/>
      <c r="W290" s="25"/>
      <c r="AC290" s="30"/>
      <c r="AD290" s="30"/>
      <c r="AE290" s="30"/>
    </row>
    <row r="291" spans="3:32" x14ac:dyDescent="0.2">
      <c r="C291" s="20"/>
      <c r="D291" s="2"/>
      <c r="E291" s="22"/>
      <c r="F291" s="23"/>
      <c r="G291" s="24"/>
      <c r="H291" s="25"/>
      <c r="I291" s="25"/>
      <c r="J291" s="25"/>
      <c r="K291" s="26"/>
      <c r="L291" s="3"/>
      <c r="M291" s="2"/>
      <c r="P291" s="3"/>
      <c r="Q291" s="3"/>
      <c r="V291" s="25"/>
      <c r="W291" s="25"/>
      <c r="AC291" s="30"/>
      <c r="AD291" s="30"/>
      <c r="AE291" s="30"/>
    </row>
    <row r="292" spans="3:32" x14ac:dyDescent="0.2">
      <c r="C292" s="20"/>
      <c r="G292" s="24"/>
      <c r="H292" s="25"/>
      <c r="P292" s="3"/>
      <c r="Q292" s="3"/>
      <c r="V292" s="25"/>
      <c r="W292" s="25"/>
      <c r="AC292" s="30"/>
      <c r="AD292" s="30"/>
      <c r="AE292" s="30"/>
    </row>
    <row r="293" spans="3:32" x14ac:dyDescent="0.2">
      <c r="C293" s="20"/>
      <c r="G293" s="21"/>
      <c r="P293" s="3"/>
      <c r="Q293" s="3"/>
      <c r="V293" s="25"/>
      <c r="W293" s="25"/>
      <c r="AC293" s="30"/>
      <c r="AD293" s="30"/>
      <c r="AE293" s="30"/>
    </row>
    <row r="294" spans="3:32" x14ac:dyDescent="0.2">
      <c r="C294" s="20"/>
      <c r="G294" s="21"/>
      <c r="P294" s="3"/>
      <c r="Q294" s="3"/>
      <c r="V294" s="25"/>
      <c r="W294" s="25"/>
      <c r="AC294" s="30"/>
      <c r="AD294" s="30"/>
      <c r="AE294" s="30"/>
    </row>
    <row r="295" spans="3:32" x14ac:dyDescent="0.2">
      <c r="C295" s="20"/>
      <c r="G295" s="21"/>
      <c r="P295" s="3"/>
      <c r="Q295" s="3"/>
      <c r="V295" s="25"/>
      <c r="W295" s="25"/>
    </row>
    <row r="296" spans="3:32" x14ac:dyDescent="0.2">
      <c r="C296" s="20"/>
      <c r="G296" s="21"/>
      <c r="P296" s="3"/>
      <c r="Q296" s="3"/>
      <c r="V296" s="25"/>
      <c r="W296" s="25"/>
    </row>
    <row r="297" spans="3:32" x14ac:dyDescent="0.2">
      <c r="C297" s="20"/>
      <c r="G297" s="21"/>
      <c r="P297" s="3"/>
      <c r="Q297" s="3"/>
      <c r="V297" s="25"/>
      <c r="W297" s="25"/>
    </row>
    <row r="298" spans="3:32" x14ac:dyDescent="0.2">
      <c r="C298" s="20"/>
      <c r="G298" s="21"/>
      <c r="P298" s="3"/>
      <c r="Q298" s="3"/>
      <c r="V298" s="25"/>
      <c r="W298" s="25"/>
    </row>
    <row r="299" spans="3:32" x14ac:dyDescent="0.2">
      <c r="C299" s="20"/>
      <c r="G299" s="21"/>
      <c r="P299" s="3"/>
      <c r="Q299" s="3"/>
      <c r="V299" s="25"/>
      <c r="W299" s="25"/>
    </row>
    <row r="300" spans="3:32" x14ac:dyDescent="0.2">
      <c r="C300" s="20"/>
      <c r="G300" s="21"/>
      <c r="P300" s="3"/>
      <c r="Q300" s="3"/>
      <c r="V300" s="25"/>
      <c r="W300" s="25"/>
    </row>
    <row r="301" spans="3:32" x14ac:dyDescent="0.2">
      <c r="C301" s="20"/>
      <c r="F301">
        <v>30300</v>
      </c>
      <c r="G301" s="21"/>
      <c r="P301" s="3"/>
      <c r="Q301" s="3"/>
      <c r="V301" s="25"/>
      <c r="W301" s="25"/>
      <c r="AF301">
        <v>30300</v>
      </c>
    </row>
    <row r="302" spans="3:32" x14ac:dyDescent="0.2">
      <c r="C302" s="20"/>
      <c r="F302">
        <v>419</v>
      </c>
      <c r="G302" s="21"/>
      <c r="P302" s="3"/>
      <c r="Q302" s="3"/>
      <c r="V302" s="25"/>
      <c r="W302" s="25"/>
      <c r="AF302">
        <v>419</v>
      </c>
    </row>
    <row r="303" spans="3:32" x14ac:dyDescent="0.2">
      <c r="C303" s="20"/>
      <c r="F303">
        <v>550</v>
      </c>
      <c r="G303" s="21"/>
      <c r="P303" s="3"/>
      <c r="Q303" s="3"/>
      <c r="V303" s="25"/>
      <c r="W303" s="25"/>
      <c r="AF303">
        <v>550</v>
      </c>
    </row>
    <row r="304" spans="3:32" x14ac:dyDescent="0.2">
      <c r="C304" s="20"/>
      <c r="F304">
        <f>SUM(F301:F303)</f>
        <v>31269</v>
      </c>
      <c r="G304" s="21"/>
      <c r="P304" s="3"/>
      <c r="Q304" s="3"/>
      <c r="V304" s="25"/>
      <c r="W304" s="25"/>
      <c r="AF304">
        <v>31269</v>
      </c>
    </row>
    <row r="305" spans="3:32" x14ac:dyDescent="0.2">
      <c r="C305" s="20"/>
      <c r="F305">
        <f>+F304*0.06875</f>
        <v>2149.7437500000001</v>
      </c>
      <c r="G305" s="21"/>
      <c r="P305" s="3"/>
      <c r="Q305" s="3"/>
      <c r="AF305">
        <v>2149.7437500000001</v>
      </c>
    </row>
    <row r="306" spans="3:32" x14ac:dyDescent="0.2">
      <c r="C306" s="20"/>
      <c r="F306">
        <f>+F305+F304</f>
        <v>33418.743750000001</v>
      </c>
      <c r="G306" s="21"/>
      <c r="P306" s="3"/>
      <c r="Q306" s="3"/>
      <c r="AF306">
        <v>33418.743750000001</v>
      </c>
    </row>
    <row r="307" spans="3:32" x14ac:dyDescent="0.2">
      <c r="C307" s="20"/>
      <c r="F307">
        <v>1400</v>
      </c>
      <c r="G307" s="21"/>
      <c r="P307" s="3"/>
      <c r="Q307" s="3"/>
      <c r="AF307">
        <v>1400</v>
      </c>
    </row>
    <row r="308" spans="3:32" x14ac:dyDescent="0.2">
      <c r="C308" s="20"/>
      <c r="F308">
        <f>+F306-F307</f>
        <v>32018.743750000001</v>
      </c>
      <c r="G308" s="21"/>
      <c r="P308" s="3"/>
      <c r="Q308" s="3"/>
      <c r="AF308">
        <v>32018.743750000001</v>
      </c>
    </row>
    <row r="309" spans="3:32" x14ac:dyDescent="0.2">
      <c r="C309" s="20"/>
      <c r="G309" s="21"/>
      <c r="P309" s="3"/>
      <c r="Q309" s="3"/>
    </row>
    <row r="310" spans="3:32" x14ac:dyDescent="0.2">
      <c r="C310" s="20"/>
      <c r="G310" s="21"/>
      <c r="P310" s="3"/>
      <c r="Q310" s="3"/>
    </row>
    <row r="311" spans="3:32" x14ac:dyDescent="0.2">
      <c r="C311" s="20"/>
      <c r="G311" s="21"/>
      <c r="P311" s="3"/>
      <c r="Q311" s="3"/>
    </row>
    <row r="312" spans="3:32" x14ac:dyDescent="0.2">
      <c r="C312" s="20"/>
      <c r="G312" s="21"/>
      <c r="P312" s="3"/>
      <c r="Q312" s="3"/>
    </row>
    <row r="313" spans="3:32" x14ac:dyDescent="0.2">
      <c r="C313" s="20"/>
      <c r="G313" s="21"/>
      <c r="P313" s="3"/>
      <c r="Q313" s="3"/>
    </row>
    <row r="314" spans="3:32" x14ac:dyDescent="0.2">
      <c r="C314" s="20"/>
      <c r="G314" s="21"/>
      <c r="P314" s="3"/>
      <c r="Q314" s="3"/>
    </row>
    <row r="315" spans="3:32" x14ac:dyDescent="0.2">
      <c r="C315" s="20"/>
      <c r="G315" s="21"/>
      <c r="P315" s="3"/>
      <c r="Q315" s="3"/>
    </row>
    <row r="316" spans="3:32" x14ac:dyDescent="0.2">
      <c r="C316" s="20"/>
      <c r="G316" s="21"/>
      <c r="P316" s="3"/>
      <c r="Q316" s="3"/>
    </row>
    <row r="317" spans="3:32" x14ac:dyDescent="0.2">
      <c r="C317" s="20"/>
      <c r="G317" s="21"/>
      <c r="Q317" s="3"/>
    </row>
    <row r="318" spans="3:32" x14ac:dyDescent="0.2">
      <c r="C318" s="20"/>
      <c r="G318" s="21"/>
      <c r="Q318" s="3"/>
    </row>
    <row r="319" spans="3:32" x14ac:dyDescent="0.2">
      <c r="C319" s="20"/>
      <c r="G319" s="21"/>
      <c r="Q319" s="3"/>
    </row>
    <row r="320" spans="3:32" x14ac:dyDescent="0.2">
      <c r="C320" s="20"/>
      <c r="G320" s="21"/>
      <c r="Q320" s="3"/>
    </row>
    <row r="321" spans="3:17" x14ac:dyDescent="0.2">
      <c r="C321" s="20"/>
      <c r="G321" s="21"/>
      <c r="Q321" s="3"/>
    </row>
    <row r="322" spans="3:17" x14ac:dyDescent="0.2">
      <c r="C322" s="20"/>
      <c r="G322" s="21"/>
      <c r="Q322" s="3"/>
    </row>
    <row r="323" spans="3:17" x14ac:dyDescent="0.2">
      <c r="C323" s="20"/>
      <c r="G323" s="21"/>
      <c r="Q323" s="3"/>
    </row>
    <row r="324" spans="3:17" x14ac:dyDescent="0.2">
      <c r="C324" s="20"/>
      <c r="G324" s="21"/>
      <c r="Q324" s="3"/>
    </row>
    <row r="325" spans="3:17" x14ac:dyDescent="0.2">
      <c r="C325" s="20"/>
      <c r="G325" s="21"/>
      <c r="Q325" s="3"/>
    </row>
    <row r="326" spans="3:17" x14ac:dyDescent="0.2">
      <c r="C326" s="20"/>
      <c r="G326" s="21"/>
      <c r="Q326" s="3"/>
    </row>
    <row r="327" spans="3:17" x14ac:dyDescent="0.2">
      <c r="C327" s="20"/>
      <c r="G327" s="21"/>
      <c r="Q327" s="3"/>
    </row>
    <row r="328" spans="3:17" x14ac:dyDescent="0.2">
      <c r="C328" s="20"/>
      <c r="G328" s="21"/>
      <c r="Q328" s="3"/>
    </row>
    <row r="329" spans="3:17" x14ac:dyDescent="0.2">
      <c r="C329" s="20"/>
      <c r="G329" s="21"/>
      <c r="Q329" s="3"/>
    </row>
    <row r="330" spans="3:17" x14ac:dyDescent="0.2">
      <c r="C330" s="20"/>
      <c r="G330" s="21"/>
      <c r="Q330" s="3"/>
    </row>
    <row r="331" spans="3:17" x14ac:dyDescent="0.2">
      <c r="C331" s="20"/>
      <c r="G331" s="21"/>
      <c r="Q331" s="3"/>
    </row>
    <row r="332" spans="3:17" x14ac:dyDescent="0.2">
      <c r="C332" s="20"/>
      <c r="G332" s="21"/>
      <c r="Q332" s="3"/>
    </row>
    <row r="333" spans="3:17" x14ac:dyDescent="0.2">
      <c r="C333" s="20"/>
      <c r="G333" s="21"/>
      <c r="Q333" s="3"/>
    </row>
    <row r="334" spans="3:17" x14ac:dyDescent="0.2">
      <c r="C334" s="20"/>
      <c r="G334" s="21"/>
      <c r="Q334" s="3"/>
    </row>
    <row r="335" spans="3:17" x14ac:dyDescent="0.2">
      <c r="C335" s="20"/>
      <c r="G335" s="21"/>
      <c r="Q335" s="3"/>
    </row>
    <row r="336" spans="3:17" x14ac:dyDescent="0.2">
      <c r="C336" s="20"/>
      <c r="G336" s="21"/>
      <c r="Q336" s="3"/>
    </row>
    <row r="337" spans="2:39" x14ac:dyDescent="0.2">
      <c r="C337" s="20"/>
      <c r="G337" s="21"/>
      <c r="Q337" s="3"/>
    </row>
    <row r="338" spans="2:39" x14ac:dyDescent="0.2">
      <c r="C338" s="20"/>
      <c r="G338" s="21"/>
      <c r="Q338" s="3"/>
    </row>
    <row r="339" spans="2:39" x14ac:dyDescent="0.2">
      <c r="C339" s="20"/>
      <c r="G339" s="21"/>
      <c r="Q339" s="3"/>
    </row>
    <row r="340" spans="2:39" x14ac:dyDescent="0.2">
      <c r="C340" s="20"/>
      <c r="G340" s="21"/>
      <c r="Q340" s="3"/>
    </row>
    <row r="341" spans="2:39" x14ac:dyDescent="0.2">
      <c r="C341" s="20"/>
      <c r="G341" s="21"/>
      <c r="Q341" s="3"/>
    </row>
    <row r="342" spans="2:39" x14ac:dyDescent="0.2">
      <c r="C342" s="20"/>
      <c r="G342" s="21"/>
      <c r="Q342" s="3"/>
    </row>
    <row r="343" spans="2:39" x14ac:dyDescent="0.2">
      <c r="C343" s="20"/>
      <c r="G343" s="21"/>
      <c r="Q343" s="3"/>
    </row>
    <row r="344" spans="2:39" x14ac:dyDescent="0.2">
      <c r="C344" s="20"/>
      <c r="G344" s="21"/>
      <c r="Q344" s="3"/>
    </row>
    <row r="345" spans="2:39" x14ac:dyDescent="0.2">
      <c r="C345" s="20"/>
      <c r="G345" s="21"/>
      <c r="Q345" s="3"/>
    </row>
    <row r="346" spans="2:39" x14ac:dyDescent="0.2">
      <c r="C346" s="20"/>
      <c r="G346" s="21"/>
      <c r="Q346" s="3"/>
    </row>
    <row r="347" spans="2:39" x14ac:dyDescent="0.2">
      <c r="C347" s="20">
        <v>2018</v>
      </c>
      <c r="D347" s="2" t="s">
        <v>566</v>
      </c>
      <c r="E347" s="22" t="s">
        <v>174</v>
      </c>
      <c r="F347" s="23">
        <v>43207</v>
      </c>
      <c r="G347" s="24" t="s">
        <v>50</v>
      </c>
      <c r="H347" s="25">
        <v>3730000</v>
      </c>
      <c r="I347" s="25">
        <v>5533954</v>
      </c>
      <c r="J347" s="25"/>
      <c r="K347" s="26">
        <v>0.4836337801608579</v>
      </c>
      <c r="L347" s="3" t="s">
        <v>26</v>
      </c>
      <c r="M347" s="2">
        <v>3</v>
      </c>
      <c r="N347" s="27" t="s">
        <v>27</v>
      </c>
      <c r="O347" s="2">
        <v>2</v>
      </c>
      <c r="P347" s="27" t="s">
        <v>20</v>
      </c>
      <c r="Q347" s="27"/>
      <c r="R347" s="2"/>
      <c r="S347" s="22"/>
      <c r="T347" s="2" t="s">
        <v>567</v>
      </c>
      <c r="U347" s="2"/>
      <c r="V347" s="25">
        <v>5831811.333333333</v>
      </c>
      <c r="W347" s="28">
        <v>0.94892541676874098</v>
      </c>
      <c r="X347" s="2"/>
      <c r="Y347" s="29">
        <v>1.4836337801608579</v>
      </c>
      <c r="Z347" s="3" t="s">
        <v>26</v>
      </c>
      <c r="AA347" s="3"/>
      <c r="AB347" s="2"/>
      <c r="AC347" s="30">
        <v>3730000</v>
      </c>
      <c r="AD347" s="30">
        <v>5533954</v>
      </c>
      <c r="AE347" s="30">
        <v>-1803954</v>
      </c>
    </row>
    <row r="348" spans="2:39" x14ac:dyDescent="0.2">
      <c r="B348" s="35"/>
      <c r="C348" s="20">
        <v>2018</v>
      </c>
      <c r="D348" s="2" t="s">
        <v>194</v>
      </c>
      <c r="E348" s="22" t="s">
        <v>195</v>
      </c>
      <c r="F348" s="23">
        <v>43193</v>
      </c>
      <c r="G348" s="24" t="s">
        <v>17</v>
      </c>
      <c r="H348" s="25">
        <v>3441000</v>
      </c>
      <c r="I348" s="25">
        <v>2993080</v>
      </c>
      <c r="J348" s="25"/>
      <c r="K348" s="26">
        <v>-0.13017146178436501</v>
      </c>
      <c r="L348" s="3" t="s">
        <v>18</v>
      </c>
      <c r="M348" s="2">
        <v>3</v>
      </c>
      <c r="N348" s="27" t="s">
        <v>27</v>
      </c>
      <c r="O348" s="2">
        <v>2</v>
      </c>
      <c r="P348" s="27" t="s">
        <v>20</v>
      </c>
      <c r="Q348" s="27" t="s">
        <v>196</v>
      </c>
      <c r="R348" s="2"/>
      <c r="S348" s="22"/>
      <c r="T348" s="2" t="s">
        <v>567</v>
      </c>
      <c r="U348" s="2"/>
      <c r="V348" s="25">
        <v>3534026.6666666665</v>
      </c>
      <c r="W348" s="28">
        <v>0.84693192279250873</v>
      </c>
      <c r="X348" s="2"/>
      <c r="Y348" s="29">
        <v>0.86982853821563499</v>
      </c>
      <c r="Z348" s="3" t="s">
        <v>18</v>
      </c>
      <c r="AA348" s="51" t="e">
        <v>#REF!</v>
      </c>
      <c r="AB348" s="2"/>
      <c r="AC348" s="30">
        <v>3441000</v>
      </c>
      <c r="AD348" s="30">
        <v>2993080</v>
      </c>
      <c r="AE348" s="30">
        <v>447920</v>
      </c>
      <c r="AG348" s="31">
        <v>23181000</v>
      </c>
      <c r="AH348" s="31">
        <v>18677428</v>
      </c>
      <c r="AI348" s="52">
        <v>0.80572140977524698</v>
      </c>
      <c r="AK348" s="31">
        <v>430617300</v>
      </c>
      <c r="AL348" s="31">
        <v>354584570</v>
      </c>
      <c r="AM348" s="52">
        <v>0.82343317372525437</v>
      </c>
    </row>
    <row r="349" spans="2:39" x14ac:dyDescent="0.2">
      <c r="C349" s="20">
        <v>2017</v>
      </c>
      <c r="D349" s="2" t="s">
        <v>235</v>
      </c>
      <c r="E349" s="22" t="s">
        <v>236</v>
      </c>
      <c r="F349" s="23">
        <v>43083</v>
      </c>
      <c r="G349" s="24" t="s">
        <v>50</v>
      </c>
      <c r="H349" s="25">
        <v>4872000</v>
      </c>
      <c r="I349" s="25">
        <v>3997350</v>
      </c>
      <c r="J349" s="25"/>
      <c r="K349" s="26">
        <v>-0.17952586206896551</v>
      </c>
      <c r="L349" s="3" t="s">
        <v>18</v>
      </c>
      <c r="M349" s="2">
        <v>5</v>
      </c>
      <c r="N349" s="27" t="s">
        <v>19</v>
      </c>
      <c r="O349" s="2">
        <v>4</v>
      </c>
      <c r="P349" s="27" t="s">
        <v>20</v>
      </c>
      <c r="Q349" s="27" t="s">
        <v>196</v>
      </c>
      <c r="R349" s="2"/>
      <c r="S349" s="22"/>
      <c r="T349" s="2" t="s">
        <v>567</v>
      </c>
      <c r="U349" s="2"/>
      <c r="V349" s="25">
        <v>6014201</v>
      </c>
      <c r="W349" s="28">
        <v>0.6646518797758838</v>
      </c>
      <c r="X349" s="2"/>
      <c r="Y349" s="29">
        <v>0.82047413793103452</v>
      </c>
      <c r="Z349" s="3" t="s">
        <v>26</v>
      </c>
      <c r="AA349" s="3"/>
      <c r="AB349" s="2"/>
      <c r="AC349" s="30">
        <v>4872000</v>
      </c>
      <c r="AD349" s="30">
        <v>3997350</v>
      </c>
      <c r="AE349" s="30">
        <v>874650</v>
      </c>
    </row>
    <row r="350" spans="2:39" x14ac:dyDescent="0.2">
      <c r="C350" s="20">
        <v>2017</v>
      </c>
      <c r="D350" s="2" t="s">
        <v>251</v>
      </c>
      <c r="E350" s="22" t="s">
        <v>252</v>
      </c>
      <c r="F350" s="23">
        <v>43047</v>
      </c>
      <c r="G350" s="24" t="s">
        <v>50</v>
      </c>
      <c r="H350" s="25">
        <v>26900000</v>
      </c>
      <c r="I350" s="25">
        <v>26600000</v>
      </c>
      <c r="J350" s="25"/>
      <c r="K350" s="26">
        <v>-1.1152416356877323E-2</v>
      </c>
      <c r="L350" s="3" t="s">
        <v>18</v>
      </c>
      <c r="M350" s="2">
        <v>3</v>
      </c>
      <c r="N350" s="27" t="s">
        <v>27</v>
      </c>
      <c r="O350" s="2">
        <v>4</v>
      </c>
      <c r="P350" s="27" t="s">
        <v>20</v>
      </c>
      <c r="Q350" s="27" t="s">
        <v>196</v>
      </c>
      <c r="R350" s="2"/>
      <c r="S350" s="22"/>
      <c r="T350" s="2" t="s">
        <v>562</v>
      </c>
      <c r="U350" s="2"/>
      <c r="V350" s="25">
        <v>28659203.666666668</v>
      </c>
      <c r="W350" s="28">
        <v>0.92814860836270496</v>
      </c>
      <c r="X350" s="2"/>
      <c r="Y350" s="29">
        <v>0.98884758364312264</v>
      </c>
      <c r="Z350" s="3" t="s">
        <v>18</v>
      </c>
      <c r="AA350" s="3"/>
      <c r="AB350" s="2"/>
      <c r="AC350" s="30">
        <v>26900000</v>
      </c>
      <c r="AD350" s="30">
        <v>26600000</v>
      </c>
      <c r="AE350" s="30">
        <v>300000</v>
      </c>
    </row>
    <row r="351" spans="2:39" x14ac:dyDescent="0.2">
      <c r="C351" s="20">
        <v>2017</v>
      </c>
      <c r="D351" s="2" t="s">
        <v>273</v>
      </c>
      <c r="E351" s="22" t="s">
        <v>274</v>
      </c>
      <c r="F351" s="23">
        <v>42964</v>
      </c>
      <c r="G351" s="24" t="s">
        <v>50</v>
      </c>
      <c r="H351" s="25">
        <v>8500000</v>
      </c>
      <c r="I351" s="25">
        <v>5682000</v>
      </c>
      <c r="J351" s="25"/>
      <c r="K351" s="26">
        <v>-0.33152941176470591</v>
      </c>
      <c r="L351" s="3" t="s">
        <v>26</v>
      </c>
      <c r="M351" s="2">
        <v>3</v>
      </c>
      <c r="N351" s="27" t="s">
        <v>27</v>
      </c>
      <c r="O351" s="2">
        <v>3</v>
      </c>
      <c r="P351" s="27" t="s">
        <v>20</v>
      </c>
      <c r="Q351" s="27" t="s">
        <v>196</v>
      </c>
      <c r="R351" s="2"/>
      <c r="S351" s="22"/>
      <c r="T351" s="2" t="s">
        <v>562</v>
      </c>
      <c r="U351" s="2"/>
      <c r="V351" s="25">
        <v>6199787.333333333</v>
      </c>
      <c r="W351" s="28">
        <v>0.91648304925728097</v>
      </c>
      <c r="X351" s="2"/>
      <c r="Y351" s="29">
        <v>0.66847058823529415</v>
      </c>
      <c r="Z351" s="3" t="s">
        <v>26</v>
      </c>
      <c r="AA351" s="3"/>
      <c r="AB351" s="2"/>
      <c r="AC351" s="30">
        <v>8500000</v>
      </c>
      <c r="AD351" s="30">
        <v>5682000</v>
      </c>
      <c r="AE351" s="30">
        <v>2818000</v>
      </c>
    </row>
    <row r="352" spans="2:39" x14ac:dyDescent="0.2">
      <c r="C352" s="20">
        <v>2017</v>
      </c>
      <c r="D352" s="2" t="s">
        <v>279</v>
      </c>
      <c r="E352" s="22" t="s">
        <v>280</v>
      </c>
      <c r="F352" s="23">
        <v>42949</v>
      </c>
      <c r="G352" s="24" t="s">
        <v>17</v>
      </c>
      <c r="H352" s="25">
        <v>1650000</v>
      </c>
      <c r="I352" s="25">
        <v>1320718</v>
      </c>
      <c r="J352" s="25"/>
      <c r="K352" s="26">
        <v>-0.19956484848484848</v>
      </c>
      <c r="L352" s="3" t="s">
        <v>18</v>
      </c>
      <c r="M352" s="2">
        <v>4</v>
      </c>
      <c r="N352" s="27" t="s">
        <v>19</v>
      </c>
      <c r="O352" s="2">
        <v>3</v>
      </c>
      <c r="P352" s="27" t="s">
        <v>20</v>
      </c>
      <c r="Q352" s="27" t="s">
        <v>196</v>
      </c>
      <c r="R352" s="2"/>
      <c r="S352" s="22"/>
      <c r="T352" s="2" t="s">
        <v>562</v>
      </c>
      <c r="U352" s="2"/>
      <c r="V352" s="25">
        <v>1741084.5</v>
      </c>
      <c r="W352" s="28">
        <v>0.75856054085829838</v>
      </c>
      <c r="X352" s="2"/>
      <c r="Y352" s="29">
        <v>0.80043515151515154</v>
      </c>
      <c r="Z352" s="3" t="s">
        <v>26</v>
      </c>
      <c r="AA352" s="3"/>
      <c r="AB352" s="2"/>
      <c r="AC352" s="30">
        <v>1650000</v>
      </c>
      <c r="AD352" s="30">
        <v>1320718</v>
      </c>
      <c r="AE352" s="30">
        <v>329282</v>
      </c>
    </row>
    <row r="353" spans="3:17" x14ac:dyDescent="0.2">
      <c r="C353" s="20"/>
      <c r="Q353" s="3"/>
    </row>
    <row r="354" spans="3:17" x14ac:dyDescent="0.2">
      <c r="C354" s="20"/>
      <c r="Q354" s="3"/>
    </row>
    <row r="355" spans="3:17" x14ac:dyDescent="0.2">
      <c r="C355" s="20"/>
      <c r="Q355" s="3"/>
    </row>
    <row r="356" spans="3:17" x14ac:dyDescent="0.2">
      <c r="C356" s="20"/>
      <c r="Q356" s="3"/>
    </row>
    <row r="357" spans="3:17" x14ac:dyDescent="0.2">
      <c r="C357" s="20"/>
      <c r="Q357" s="3"/>
    </row>
    <row r="358" spans="3:17" x14ac:dyDescent="0.2">
      <c r="C358" s="20"/>
      <c r="Q358" s="3"/>
    </row>
    <row r="359" spans="3:17" x14ac:dyDescent="0.2">
      <c r="C359" s="20"/>
      <c r="Q359" s="3"/>
    </row>
    <row r="360" spans="3:17" x14ac:dyDescent="0.2">
      <c r="C360" s="20"/>
      <c r="Q360" s="3"/>
    </row>
    <row r="361" spans="3:17" x14ac:dyDescent="0.2">
      <c r="C361" s="20"/>
      <c r="Q361" s="3"/>
    </row>
    <row r="362" spans="3:17" x14ac:dyDescent="0.2">
      <c r="C362" s="20"/>
      <c r="Q362" s="3"/>
    </row>
    <row r="363" spans="3:17" x14ac:dyDescent="0.2">
      <c r="C363" s="20"/>
      <c r="Q363" s="3"/>
    </row>
    <row r="364" spans="3:17" x14ac:dyDescent="0.2">
      <c r="C364" s="20"/>
      <c r="Q364" s="3"/>
    </row>
    <row r="365" spans="3:17" x14ac:dyDescent="0.2">
      <c r="C365" s="20"/>
      <c r="Q365" s="3"/>
    </row>
    <row r="366" spans="3:17" x14ac:dyDescent="0.2">
      <c r="C366" s="20"/>
      <c r="Q366" s="3"/>
    </row>
    <row r="367" spans="3:17" x14ac:dyDescent="0.2">
      <c r="C367" s="20"/>
      <c r="Q367" s="3"/>
    </row>
    <row r="368" spans="3:17" x14ac:dyDescent="0.2">
      <c r="C368" s="20"/>
      <c r="Q368" s="3"/>
    </row>
    <row r="369" spans="3:17" x14ac:dyDescent="0.2">
      <c r="C369" s="20"/>
      <c r="Q369" s="3"/>
    </row>
    <row r="370" spans="3:17" x14ac:dyDescent="0.2">
      <c r="C370" s="20"/>
      <c r="Q370" s="3"/>
    </row>
    <row r="371" spans="3:17" x14ac:dyDescent="0.2">
      <c r="C371" s="20"/>
      <c r="Q371" s="3"/>
    </row>
    <row r="372" spans="3:17" x14ac:dyDescent="0.2">
      <c r="C372" s="20"/>
      <c r="Q372" s="3"/>
    </row>
    <row r="373" spans="3:17" x14ac:dyDescent="0.2">
      <c r="C373" s="20"/>
      <c r="Q373" s="3"/>
    </row>
    <row r="374" spans="3:17" x14ac:dyDescent="0.2">
      <c r="C374" s="20"/>
      <c r="Q374" s="3"/>
    </row>
    <row r="375" spans="3:17" x14ac:dyDescent="0.2">
      <c r="C375" s="20"/>
      <c r="Q375" s="3"/>
    </row>
    <row r="376" spans="3:17" x14ac:dyDescent="0.2">
      <c r="C376" s="20"/>
      <c r="Q376" s="3"/>
    </row>
    <row r="377" spans="3:17" x14ac:dyDescent="0.2">
      <c r="C377" s="20"/>
      <c r="Q377" s="3"/>
    </row>
    <row r="378" spans="3:17" x14ac:dyDescent="0.2">
      <c r="C378" s="20"/>
      <c r="Q378" s="3"/>
    </row>
    <row r="379" spans="3:17" x14ac:dyDescent="0.2">
      <c r="C379" s="20"/>
      <c r="Q379" s="3"/>
    </row>
    <row r="380" spans="3:17" x14ac:dyDescent="0.2">
      <c r="C380" s="20"/>
      <c r="Q380" s="3"/>
    </row>
    <row r="381" spans="3:17" x14ac:dyDescent="0.2">
      <c r="C381" s="20"/>
      <c r="Q381" s="3"/>
    </row>
    <row r="382" spans="3:17" x14ac:dyDescent="0.2">
      <c r="C382" s="20"/>
      <c r="Q382" s="3"/>
    </row>
    <row r="383" spans="3:17" x14ac:dyDescent="0.2">
      <c r="C383" s="20"/>
      <c r="Q383" s="3"/>
    </row>
    <row r="384" spans="3:17" x14ac:dyDescent="0.2">
      <c r="C384" s="20"/>
      <c r="Q384" s="3"/>
    </row>
    <row r="385" spans="3:17" x14ac:dyDescent="0.2">
      <c r="C385" s="20"/>
      <c r="Q385" s="3"/>
    </row>
    <row r="386" spans="3:17" x14ac:dyDescent="0.2">
      <c r="C386" s="20"/>
      <c r="Q386" s="3"/>
    </row>
    <row r="387" spans="3:17" x14ac:dyDescent="0.2">
      <c r="C387" s="20"/>
      <c r="Q387" s="3"/>
    </row>
    <row r="388" spans="3:17" x14ac:dyDescent="0.2">
      <c r="C388" s="20"/>
      <c r="Q388" s="3"/>
    </row>
    <row r="389" spans="3:17" x14ac:dyDescent="0.2">
      <c r="C389" s="20"/>
      <c r="Q389" s="3"/>
    </row>
    <row r="390" spans="3:17" x14ac:dyDescent="0.2">
      <c r="C390" s="20"/>
      <c r="Q390" s="3"/>
    </row>
    <row r="391" spans="3:17" x14ac:dyDescent="0.2">
      <c r="C391" s="20"/>
      <c r="Q391" s="3"/>
    </row>
    <row r="392" spans="3:17" x14ac:dyDescent="0.2">
      <c r="C392" s="20"/>
      <c r="Q392" s="3"/>
    </row>
    <row r="393" spans="3:17" x14ac:dyDescent="0.2">
      <c r="C393" s="20"/>
      <c r="Q393" s="3"/>
    </row>
    <row r="394" spans="3:17" x14ac:dyDescent="0.2">
      <c r="C394" s="20"/>
      <c r="Q394" s="3"/>
    </row>
    <row r="395" spans="3:17" x14ac:dyDescent="0.2">
      <c r="C395" s="20"/>
      <c r="Q395" s="3"/>
    </row>
    <row r="396" spans="3:17" x14ac:dyDescent="0.2">
      <c r="C396" s="20"/>
      <c r="Q396" s="3"/>
    </row>
    <row r="397" spans="3:17" x14ac:dyDescent="0.2">
      <c r="C397" s="20"/>
      <c r="Q397" s="3"/>
    </row>
    <row r="398" spans="3:17" x14ac:dyDescent="0.2">
      <c r="C398" s="20"/>
      <c r="Q398" s="3"/>
    </row>
    <row r="399" spans="3:17" x14ac:dyDescent="0.2">
      <c r="C399" s="20"/>
      <c r="Q399" s="3"/>
    </row>
    <row r="400" spans="3:17" x14ac:dyDescent="0.2">
      <c r="C400" s="20"/>
      <c r="Q400" s="3"/>
    </row>
    <row r="401" spans="3:17" x14ac:dyDescent="0.2">
      <c r="C401" s="20"/>
      <c r="Q401" s="3"/>
    </row>
    <row r="402" spans="3:17" x14ac:dyDescent="0.2">
      <c r="C402" s="20"/>
      <c r="Q402" s="3"/>
    </row>
    <row r="403" spans="3:17" x14ac:dyDescent="0.2">
      <c r="C403" s="20"/>
      <c r="Q403" s="3"/>
    </row>
    <row r="404" spans="3:17" x14ac:dyDescent="0.2">
      <c r="C404" s="20"/>
      <c r="Q404" s="3"/>
    </row>
    <row r="405" spans="3:17" x14ac:dyDescent="0.2">
      <c r="C405" s="20"/>
      <c r="Q405" s="3"/>
    </row>
    <row r="406" spans="3:17" x14ac:dyDescent="0.2">
      <c r="C406" s="20"/>
      <c r="Q406" s="3"/>
    </row>
    <row r="407" spans="3:17" x14ac:dyDescent="0.2">
      <c r="C407" s="20"/>
      <c r="Q407" s="3"/>
    </row>
    <row r="408" spans="3:17" x14ac:dyDescent="0.2">
      <c r="C408" s="20"/>
      <c r="Q408" s="3"/>
    </row>
    <row r="409" spans="3:17" x14ac:dyDescent="0.2">
      <c r="C409" s="20"/>
      <c r="Q409" s="3"/>
    </row>
    <row r="410" spans="3:17" x14ac:dyDescent="0.2">
      <c r="C410" s="20"/>
      <c r="Q410" s="3"/>
    </row>
    <row r="411" spans="3:17" x14ac:dyDescent="0.2">
      <c r="C411" s="20"/>
      <c r="Q411" s="3"/>
    </row>
    <row r="412" spans="3:17" x14ac:dyDescent="0.2">
      <c r="C412" s="20"/>
      <c r="Q412" s="3"/>
    </row>
    <row r="413" spans="3:17" x14ac:dyDescent="0.2">
      <c r="C413" s="20"/>
      <c r="Q413" s="3"/>
    </row>
    <row r="414" spans="3:17" x14ac:dyDescent="0.2">
      <c r="C414" s="20"/>
      <c r="Q414" s="3"/>
    </row>
    <row r="415" spans="3:17" x14ac:dyDescent="0.2">
      <c r="C415" s="20"/>
      <c r="Q415" s="3"/>
    </row>
    <row r="416" spans="3:17" x14ac:dyDescent="0.2">
      <c r="C416" s="20"/>
      <c r="Q416" s="3"/>
    </row>
    <row r="417" spans="3:17" x14ac:dyDescent="0.2">
      <c r="C417" s="20"/>
      <c r="Q417" s="3"/>
    </row>
    <row r="418" spans="3:17" x14ac:dyDescent="0.2">
      <c r="C418" s="20"/>
      <c r="Q418" s="3"/>
    </row>
    <row r="419" spans="3:17" x14ac:dyDescent="0.2">
      <c r="C419" s="20"/>
      <c r="Q419" s="3"/>
    </row>
    <row r="420" spans="3:17" x14ac:dyDescent="0.2">
      <c r="C420" s="20"/>
      <c r="Q420" s="3"/>
    </row>
    <row r="421" spans="3:17" x14ac:dyDescent="0.2">
      <c r="C421" s="20"/>
      <c r="Q421" s="3"/>
    </row>
    <row r="422" spans="3:17" x14ac:dyDescent="0.2">
      <c r="C422" s="20"/>
      <c r="Q422" s="3"/>
    </row>
    <row r="423" spans="3:17" x14ac:dyDescent="0.2">
      <c r="C423" s="20"/>
      <c r="Q423" s="3"/>
    </row>
    <row r="424" spans="3:17" x14ac:dyDescent="0.2">
      <c r="C424" s="20"/>
      <c r="Q424" s="3"/>
    </row>
    <row r="425" spans="3:17" x14ac:dyDescent="0.2">
      <c r="C425" s="20"/>
      <c r="Q425" s="3"/>
    </row>
    <row r="426" spans="3:17" x14ac:dyDescent="0.2">
      <c r="C426" s="20"/>
      <c r="Q426" s="3"/>
    </row>
    <row r="427" spans="3:17" x14ac:dyDescent="0.2">
      <c r="C427" s="20"/>
      <c r="Q427" s="3"/>
    </row>
    <row r="428" spans="3:17" x14ac:dyDescent="0.2">
      <c r="C428" s="20"/>
      <c r="Q428" s="3"/>
    </row>
    <row r="429" spans="3:17" x14ac:dyDescent="0.2">
      <c r="C429" s="20"/>
      <c r="Q429" s="3"/>
    </row>
    <row r="430" spans="3:17" x14ac:dyDescent="0.2">
      <c r="C430" s="20"/>
      <c r="Q430" s="3"/>
    </row>
    <row r="431" spans="3:17" x14ac:dyDescent="0.2">
      <c r="C431" s="20"/>
      <c r="Q431" s="3"/>
    </row>
    <row r="432" spans="3:17" x14ac:dyDescent="0.2">
      <c r="C432" s="20"/>
      <c r="Q432" s="3"/>
    </row>
    <row r="433" spans="3:17" x14ac:dyDescent="0.2">
      <c r="C433" s="20"/>
      <c r="Q433" s="3"/>
    </row>
    <row r="434" spans="3:17" x14ac:dyDescent="0.2">
      <c r="C434" s="20"/>
      <c r="Q434" s="3"/>
    </row>
    <row r="435" spans="3:17" x14ac:dyDescent="0.2">
      <c r="C435" s="20"/>
      <c r="Q435" s="3"/>
    </row>
    <row r="436" spans="3:17" x14ac:dyDescent="0.2">
      <c r="C436" s="20"/>
      <c r="Q436" s="3"/>
    </row>
    <row r="437" spans="3:17" x14ac:dyDescent="0.2">
      <c r="C437" s="20"/>
      <c r="Q437" s="3"/>
    </row>
    <row r="438" spans="3:17" x14ac:dyDescent="0.2">
      <c r="C438" s="20"/>
      <c r="Q438" s="3"/>
    </row>
    <row r="439" spans="3:17" x14ac:dyDescent="0.2">
      <c r="C439" s="20"/>
      <c r="Q439" s="3"/>
    </row>
    <row r="440" spans="3:17" x14ac:dyDescent="0.2">
      <c r="C440" s="20"/>
      <c r="Q440" s="3"/>
    </row>
    <row r="441" spans="3:17" x14ac:dyDescent="0.2">
      <c r="C441" s="20"/>
      <c r="Q441" s="3"/>
    </row>
    <row r="442" spans="3:17" x14ac:dyDescent="0.2">
      <c r="C442" s="20"/>
      <c r="Q442" s="3"/>
    </row>
    <row r="443" spans="3:17" x14ac:dyDescent="0.2">
      <c r="C443" s="20"/>
      <c r="Q443" s="3"/>
    </row>
    <row r="444" spans="3:17" x14ac:dyDescent="0.2">
      <c r="C444" s="20"/>
      <c r="Q444" s="3"/>
    </row>
    <row r="445" spans="3:17" x14ac:dyDescent="0.2">
      <c r="C445" s="20"/>
      <c r="Q445" s="3"/>
    </row>
    <row r="446" spans="3:17" x14ac:dyDescent="0.2">
      <c r="C446" s="20"/>
      <c r="Q446" s="3"/>
    </row>
    <row r="447" spans="3:17" x14ac:dyDescent="0.2">
      <c r="C447" s="20"/>
      <c r="Q447" s="3"/>
    </row>
    <row r="448" spans="3:17" x14ac:dyDescent="0.2">
      <c r="C448" s="20"/>
      <c r="Q448" s="3"/>
    </row>
    <row r="449" spans="3:17" x14ac:dyDescent="0.2">
      <c r="C449" s="20"/>
      <c r="Q449" s="3"/>
    </row>
    <row r="450" spans="3:17" x14ac:dyDescent="0.2">
      <c r="C450" s="20"/>
      <c r="Q450" s="3"/>
    </row>
    <row r="451" spans="3:17" x14ac:dyDescent="0.2">
      <c r="C451" s="20"/>
      <c r="Q451" s="3"/>
    </row>
    <row r="452" spans="3:17" x14ac:dyDescent="0.2">
      <c r="C452" s="20"/>
      <c r="Q452" s="3"/>
    </row>
    <row r="453" spans="3:17" x14ac:dyDescent="0.2">
      <c r="C453" s="20"/>
      <c r="Q453" s="3"/>
    </row>
    <row r="454" spans="3:17" x14ac:dyDescent="0.2">
      <c r="C454" s="20"/>
      <c r="Q454" s="3"/>
    </row>
    <row r="455" spans="3:17" x14ac:dyDescent="0.2">
      <c r="C455" s="20"/>
      <c r="Q455" s="3"/>
    </row>
    <row r="456" spans="3:17" x14ac:dyDescent="0.2">
      <c r="C456" s="20"/>
      <c r="Q456" s="3"/>
    </row>
    <row r="457" spans="3:17" x14ac:dyDescent="0.2">
      <c r="C457" s="20"/>
      <c r="Q457" s="3"/>
    </row>
    <row r="458" spans="3:17" x14ac:dyDescent="0.2">
      <c r="C458" s="20"/>
      <c r="Q458" s="3"/>
    </row>
    <row r="459" spans="3:17" x14ac:dyDescent="0.2">
      <c r="C459" s="20"/>
      <c r="Q459" s="3"/>
    </row>
    <row r="460" spans="3:17" x14ac:dyDescent="0.2">
      <c r="C460" s="20"/>
      <c r="Q460" s="3"/>
    </row>
    <row r="461" spans="3:17" x14ac:dyDescent="0.2">
      <c r="C461" s="20"/>
      <c r="Q461" s="3"/>
    </row>
    <row r="462" spans="3:17" x14ac:dyDescent="0.2">
      <c r="C462" s="20"/>
      <c r="Q462" s="3"/>
    </row>
    <row r="463" spans="3:17" x14ac:dyDescent="0.2">
      <c r="C463" s="20"/>
      <c r="Q463" s="3"/>
    </row>
    <row r="464" spans="3:17" x14ac:dyDescent="0.2">
      <c r="C464" s="20"/>
      <c r="Q464" s="3"/>
    </row>
    <row r="465" spans="3:17" x14ac:dyDescent="0.2">
      <c r="C465" s="20"/>
      <c r="Q465" s="3"/>
    </row>
    <row r="466" spans="3:17" x14ac:dyDescent="0.2">
      <c r="C466" s="20"/>
      <c r="Q466" s="3"/>
    </row>
    <row r="467" spans="3:17" x14ac:dyDescent="0.2">
      <c r="C467" s="20"/>
      <c r="Q467" s="3"/>
    </row>
    <row r="468" spans="3:17" x14ac:dyDescent="0.2">
      <c r="C468" s="20"/>
      <c r="Q468" s="3"/>
    </row>
    <row r="469" spans="3:17" x14ac:dyDescent="0.2">
      <c r="C469" s="20"/>
      <c r="Q469" s="3"/>
    </row>
    <row r="470" spans="3:17" x14ac:dyDescent="0.2">
      <c r="C470" s="20"/>
      <c r="Q470" s="3"/>
    </row>
    <row r="471" spans="3:17" x14ac:dyDescent="0.2">
      <c r="C471" s="20"/>
      <c r="Q471" s="3"/>
    </row>
    <row r="472" spans="3:17" x14ac:dyDescent="0.2">
      <c r="C472" s="20"/>
      <c r="Q472" s="3"/>
    </row>
    <row r="473" spans="3:17" x14ac:dyDescent="0.2">
      <c r="C473" s="20"/>
      <c r="Q473" s="3"/>
    </row>
    <row r="474" spans="3:17" x14ac:dyDescent="0.2">
      <c r="C474" s="20"/>
      <c r="Q474" s="3"/>
    </row>
    <row r="475" spans="3:17" x14ac:dyDescent="0.2">
      <c r="C475" s="20"/>
      <c r="Q475" s="3"/>
    </row>
    <row r="476" spans="3:17" x14ac:dyDescent="0.2">
      <c r="C476" s="20"/>
      <c r="Q476" s="3"/>
    </row>
    <row r="477" spans="3:17" x14ac:dyDescent="0.2">
      <c r="C477" s="20"/>
      <c r="Q477" s="3"/>
    </row>
    <row r="478" spans="3:17" x14ac:dyDescent="0.2">
      <c r="C478" s="20"/>
      <c r="Q478" s="3"/>
    </row>
    <row r="479" spans="3:17" x14ac:dyDescent="0.2">
      <c r="C479" s="20"/>
      <c r="Q479" s="3"/>
    </row>
    <row r="480" spans="3:17" x14ac:dyDescent="0.2">
      <c r="C480" s="20"/>
      <c r="Q480" s="3"/>
    </row>
    <row r="481" spans="3:17" x14ac:dyDescent="0.2">
      <c r="C481" s="20"/>
      <c r="Q481" s="3"/>
    </row>
    <row r="482" spans="3:17" x14ac:dyDescent="0.2">
      <c r="C482" s="20"/>
      <c r="Q482" s="3"/>
    </row>
    <row r="483" spans="3:17" x14ac:dyDescent="0.2">
      <c r="C483" s="20"/>
      <c r="Q483" s="3"/>
    </row>
    <row r="484" spans="3:17" x14ac:dyDescent="0.2">
      <c r="C484" s="20"/>
      <c r="Q484" s="3"/>
    </row>
    <row r="485" spans="3:17" x14ac:dyDescent="0.2">
      <c r="C485" s="20"/>
      <c r="Q485" s="3"/>
    </row>
    <row r="486" spans="3:17" x14ac:dyDescent="0.2">
      <c r="C486" s="20"/>
      <c r="Q486" s="3"/>
    </row>
    <row r="487" spans="3:17" x14ac:dyDescent="0.2">
      <c r="C487" s="20"/>
      <c r="Q487" s="3"/>
    </row>
    <row r="488" spans="3:17" x14ac:dyDescent="0.2">
      <c r="C488" s="20"/>
      <c r="Q488" s="3"/>
    </row>
    <row r="489" spans="3:17" x14ac:dyDescent="0.2">
      <c r="C489" s="20"/>
      <c r="Q489" s="3"/>
    </row>
    <row r="490" spans="3:17" x14ac:dyDescent="0.2">
      <c r="C490" s="20"/>
      <c r="Q490" s="3"/>
    </row>
    <row r="491" spans="3:17" x14ac:dyDescent="0.2">
      <c r="C491" s="20"/>
      <c r="Q491" s="3"/>
    </row>
    <row r="492" spans="3:17" x14ac:dyDescent="0.2">
      <c r="C492" s="20"/>
      <c r="Q492" s="3"/>
    </row>
    <row r="493" spans="3:17" x14ac:dyDescent="0.2">
      <c r="C493" s="20"/>
      <c r="Q493" s="3"/>
    </row>
    <row r="494" spans="3:17" x14ac:dyDescent="0.2">
      <c r="C494" s="20"/>
      <c r="Q494" s="3"/>
    </row>
    <row r="495" spans="3:17" x14ac:dyDescent="0.2">
      <c r="C495" s="20"/>
      <c r="Q495" s="3"/>
    </row>
    <row r="496" spans="3:17" x14ac:dyDescent="0.2">
      <c r="C496" s="20"/>
      <c r="Q496" s="3"/>
    </row>
    <row r="497" spans="3:17" x14ac:dyDescent="0.2">
      <c r="C497" s="20"/>
      <c r="Q497" s="3"/>
    </row>
    <row r="498" spans="3:17" x14ac:dyDescent="0.2">
      <c r="C498" s="20"/>
      <c r="Q498" s="3"/>
    </row>
    <row r="499" spans="3:17" x14ac:dyDescent="0.2">
      <c r="C499" s="20"/>
      <c r="Q499" s="3"/>
    </row>
    <row r="500" spans="3:17" x14ac:dyDescent="0.2">
      <c r="C500" s="20"/>
      <c r="Q500" s="3"/>
    </row>
    <row r="501" spans="3:17" x14ac:dyDescent="0.2">
      <c r="C501" s="20"/>
      <c r="Q501" s="3"/>
    </row>
    <row r="502" spans="3:17" x14ac:dyDescent="0.2">
      <c r="C502" s="20"/>
      <c r="Q502" s="3"/>
    </row>
    <row r="503" spans="3:17" x14ac:dyDescent="0.2">
      <c r="C503" s="20"/>
      <c r="Q503" s="3"/>
    </row>
    <row r="504" spans="3:17" x14ac:dyDescent="0.2">
      <c r="C504" s="20"/>
      <c r="Q504" s="3"/>
    </row>
    <row r="505" spans="3:17" x14ac:dyDescent="0.2">
      <c r="C505" s="20"/>
      <c r="Q505" s="3"/>
    </row>
    <row r="506" spans="3:17" x14ac:dyDescent="0.2">
      <c r="C506" s="20"/>
      <c r="Q506" s="3"/>
    </row>
    <row r="507" spans="3:17" x14ac:dyDescent="0.2">
      <c r="C507" s="20"/>
      <c r="Q507" s="3"/>
    </row>
    <row r="508" spans="3:17" x14ac:dyDescent="0.2">
      <c r="C508" s="20"/>
      <c r="Q508" s="3"/>
    </row>
    <row r="509" spans="3:17" x14ac:dyDescent="0.2">
      <c r="C509" s="20"/>
      <c r="Q509" s="3"/>
    </row>
    <row r="510" spans="3:17" x14ac:dyDescent="0.2">
      <c r="C510" s="20"/>
      <c r="Q510" s="3"/>
    </row>
    <row r="511" spans="3:17" x14ac:dyDescent="0.2">
      <c r="C511" s="20"/>
      <c r="Q511" s="3"/>
    </row>
    <row r="512" spans="3:17" x14ac:dyDescent="0.2">
      <c r="C512" s="20"/>
      <c r="Q512" s="3"/>
    </row>
    <row r="513" spans="3:17" x14ac:dyDescent="0.2">
      <c r="C513" s="20"/>
      <c r="Q513" s="3"/>
    </row>
    <row r="514" spans="3:17" x14ac:dyDescent="0.2">
      <c r="C514" s="20"/>
      <c r="Q514" s="3"/>
    </row>
    <row r="515" spans="3:17" x14ac:dyDescent="0.2">
      <c r="C515" s="20"/>
      <c r="Q515" s="3"/>
    </row>
    <row r="516" spans="3:17" x14ac:dyDescent="0.2">
      <c r="C516" s="20"/>
      <c r="Q516" s="3"/>
    </row>
    <row r="517" spans="3:17" x14ac:dyDescent="0.2">
      <c r="C517" s="20"/>
      <c r="Q517" s="3"/>
    </row>
    <row r="518" spans="3:17" x14ac:dyDescent="0.2">
      <c r="C518" s="20"/>
      <c r="Q518" s="3"/>
    </row>
    <row r="519" spans="3:17" x14ac:dyDescent="0.2">
      <c r="C519" s="20"/>
      <c r="Q519" s="3"/>
    </row>
    <row r="520" spans="3:17" x14ac:dyDescent="0.2">
      <c r="C520" s="20"/>
      <c r="Q520" s="3"/>
    </row>
    <row r="521" spans="3:17" x14ac:dyDescent="0.2">
      <c r="C521" s="20"/>
      <c r="Q521" s="3"/>
    </row>
    <row r="522" spans="3:17" x14ac:dyDescent="0.2">
      <c r="C522" s="20"/>
      <c r="Q522" s="3"/>
    </row>
    <row r="523" spans="3:17" x14ac:dyDescent="0.2">
      <c r="C523" s="20"/>
      <c r="Q523" s="3"/>
    </row>
    <row r="524" spans="3:17" x14ac:dyDescent="0.2">
      <c r="C524" s="20"/>
      <c r="Q524" s="3"/>
    </row>
    <row r="525" spans="3:17" x14ac:dyDescent="0.2">
      <c r="C525" s="20"/>
      <c r="Q525" s="3"/>
    </row>
    <row r="526" spans="3:17" x14ac:dyDescent="0.2">
      <c r="C526" s="20"/>
      <c r="Q526" s="3"/>
    </row>
    <row r="527" spans="3:17" x14ac:dyDescent="0.2">
      <c r="C527" s="20"/>
      <c r="Q527" s="3"/>
    </row>
    <row r="528" spans="3:17" x14ac:dyDescent="0.2">
      <c r="C528" s="20"/>
      <c r="Q528" s="3"/>
    </row>
    <row r="529" spans="3:17" x14ac:dyDescent="0.2">
      <c r="C529" s="20"/>
      <c r="Q529" s="3"/>
    </row>
    <row r="530" spans="3:17" x14ac:dyDescent="0.2">
      <c r="C530" s="20"/>
      <c r="Q530" s="3"/>
    </row>
    <row r="531" spans="3:17" x14ac:dyDescent="0.2">
      <c r="C531" s="20"/>
      <c r="Q531" s="3"/>
    </row>
    <row r="532" spans="3:17" x14ac:dyDescent="0.2">
      <c r="C532" s="20"/>
      <c r="Q532" s="3"/>
    </row>
    <row r="533" spans="3:17" x14ac:dyDescent="0.2">
      <c r="C533" s="20"/>
      <c r="Q533" s="3"/>
    </row>
    <row r="534" spans="3:17" x14ac:dyDescent="0.2">
      <c r="C534" s="20"/>
      <c r="Q534" s="3"/>
    </row>
    <row r="535" spans="3:17" x14ac:dyDescent="0.2">
      <c r="C535" s="20"/>
      <c r="Q535" s="3"/>
    </row>
    <row r="536" spans="3:17" x14ac:dyDescent="0.2">
      <c r="C536" s="20"/>
      <c r="Q536" s="3"/>
    </row>
    <row r="537" spans="3:17" x14ac:dyDescent="0.2">
      <c r="C537" s="20"/>
      <c r="Q537" s="3"/>
    </row>
    <row r="538" spans="3:17" x14ac:dyDescent="0.2">
      <c r="C538" s="20"/>
      <c r="Q538" s="3"/>
    </row>
    <row r="539" spans="3:17" x14ac:dyDescent="0.2">
      <c r="C539" s="20"/>
      <c r="Q539" s="3"/>
    </row>
    <row r="540" spans="3:17" x14ac:dyDescent="0.2">
      <c r="C540" s="20"/>
      <c r="Q540" s="3"/>
    </row>
    <row r="541" spans="3:17" x14ac:dyDescent="0.2">
      <c r="C541" s="20"/>
      <c r="Q541" s="3"/>
    </row>
    <row r="542" spans="3:17" x14ac:dyDescent="0.2">
      <c r="C542" s="20"/>
      <c r="Q542" s="3"/>
    </row>
    <row r="543" spans="3:17" x14ac:dyDescent="0.2">
      <c r="C543" s="20"/>
      <c r="Q543" s="3"/>
    </row>
    <row r="544" spans="3:17" x14ac:dyDescent="0.2">
      <c r="C544" s="20"/>
      <c r="Q544" s="3"/>
    </row>
    <row r="545" spans="3:17" x14ac:dyDescent="0.2">
      <c r="C545" s="20"/>
      <c r="Q545" s="3"/>
    </row>
    <row r="546" spans="3:17" x14ac:dyDescent="0.2">
      <c r="C546" s="20"/>
      <c r="Q546" s="3"/>
    </row>
    <row r="547" spans="3:17" x14ac:dyDescent="0.2">
      <c r="C547" s="20"/>
      <c r="Q547" s="3"/>
    </row>
    <row r="548" spans="3:17" x14ac:dyDescent="0.2">
      <c r="C548" s="20"/>
      <c r="Q548" s="3"/>
    </row>
    <row r="549" spans="3:17" x14ac:dyDescent="0.2">
      <c r="C549" s="20"/>
      <c r="Q549" s="3"/>
    </row>
    <row r="550" spans="3:17" x14ac:dyDescent="0.2">
      <c r="C550" s="20"/>
      <c r="Q550" s="3"/>
    </row>
    <row r="551" spans="3:17" x14ac:dyDescent="0.2">
      <c r="C551" s="20"/>
      <c r="Q551" s="3"/>
    </row>
    <row r="552" spans="3:17" x14ac:dyDescent="0.2">
      <c r="C552" s="20"/>
      <c r="Q552" s="3"/>
    </row>
    <row r="553" spans="3:17" x14ac:dyDescent="0.2">
      <c r="C553" s="20"/>
      <c r="Q553" s="3"/>
    </row>
    <row r="554" spans="3:17" x14ac:dyDescent="0.2">
      <c r="C554" s="20"/>
      <c r="Q554" s="3"/>
    </row>
    <row r="555" spans="3:17" x14ac:dyDescent="0.2">
      <c r="C555" s="20"/>
      <c r="Q555" s="3"/>
    </row>
    <row r="556" spans="3:17" x14ac:dyDescent="0.2">
      <c r="C556" s="20"/>
      <c r="Q556" s="3"/>
    </row>
    <row r="557" spans="3:17" x14ac:dyDescent="0.2">
      <c r="C557" s="20"/>
      <c r="Q557" s="3"/>
    </row>
    <row r="558" spans="3:17" x14ac:dyDescent="0.2">
      <c r="C558" s="20"/>
      <c r="Q558" s="3"/>
    </row>
    <row r="559" spans="3:17" x14ac:dyDescent="0.2">
      <c r="C559" s="20"/>
      <c r="Q559" s="3"/>
    </row>
    <row r="560" spans="3:17" x14ac:dyDescent="0.2">
      <c r="C560" s="20"/>
      <c r="Q560" s="3"/>
    </row>
    <row r="561" spans="3:17" x14ac:dyDescent="0.2">
      <c r="C561" s="20"/>
      <c r="Q561" s="3"/>
    </row>
    <row r="562" spans="3:17" x14ac:dyDescent="0.2">
      <c r="C562" s="20"/>
      <c r="Q562" s="3"/>
    </row>
    <row r="563" spans="3:17" x14ac:dyDescent="0.2">
      <c r="C563" s="20"/>
      <c r="Q563" s="3"/>
    </row>
    <row r="564" spans="3:17" x14ac:dyDescent="0.2">
      <c r="C564" s="20"/>
      <c r="Q564" s="3"/>
    </row>
    <row r="565" spans="3:17" x14ac:dyDescent="0.2">
      <c r="C565" s="20"/>
      <c r="Q565" s="3"/>
    </row>
    <row r="566" spans="3:17" x14ac:dyDescent="0.2">
      <c r="C566" s="20"/>
      <c r="Q566" s="3"/>
    </row>
    <row r="567" spans="3:17" x14ac:dyDescent="0.2">
      <c r="C567" s="20"/>
      <c r="Q567" s="3"/>
    </row>
    <row r="568" spans="3:17" x14ac:dyDescent="0.2">
      <c r="C568" s="20"/>
      <c r="Q568" s="3"/>
    </row>
    <row r="569" spans="3:17" x14ac:dyDescent="0.2">
      <c r="C569" s="20"/>
      <c r="Q569" s="3"/>
    </row>
    <row r="570" spans="3:17" x14ac:dyDescent="0.2">
      <c r="C570" s="20"/>
      <c r="Q570" s="3"/>
    </row>
    <row r="571" spans="3:17" x14ac:dyDescent="0.2">
      <c r="C571" s="20"/>
      <c r="Q571" s="3"/>
    </row>
    <row r="572" spans="3:17" x14ac:dyDescent="0.2">
      <c r="C572" s="20"/>
      <c r="Q572" s="3"/>
    </row>
    <row r="573" spans="3:17" x14ac:dyDescent="0.2">
      <c r="C573" s="20"/>
      <c r="Q573" s="3"/>
    </row>
    <row r="574" spans="3:17" x14ac:dyDescent="0.2">
      <c r="C574" s="20"/>
      <c r="Q574" s="3"/>
    </row>
    <row r="575" spans="3:17" x14ac:dyDescent="0.2">
      <c r="C575" s="20"/>
      <c r="Q575" s="3"/>
    </row>
    <row r="576" spans="3:17" x14ac:dyDescent="0.2">
      <c r="C576" s="20"/>
      <c r="Q576" s="3"/>
    </row>
    <row r="577" spans="3:17" x14ac:dyDescent="0.2">
      <c r="C577" s="20"/>
      <c r="Q577" s="3"/>
    </row>
    <row r="578" spans="3:17" x14ac:dyDescent="0.2">
      <c r="C578" s="20"/>
      <c r="Q578" s="3"/>
    </row>
    <row r="579" spans="3:17" x14ac:dyDescent="0.2">
      <c r="C579" s="20"/>
      <c r="Q579" s="3"/>
    </row>
    <row r="580" spans="3:17" x14ac:dyDescent="0.2">
      <c r="C580" s="20"/>
      <c r="Q580" s="3"/>
    </row>
    <row r="581" spans="3:17" x14ac:dyDescent="0.2">
      <c r="C581" s="20"/>
      <c r="Q581" s="3"/>
    </row>
    <row r="582" spans="3:17" x14ac:dyDescent="0.2">
      <c r="C582" s="20"/>
      <c r="Q582" s="3"/>
    </row>
    <row r="583" spans="3:17" x14ac:dyDescent="0.2">
      <c r="C583" s="20"/>
      <c r="Q583" s="3"/>
    </row>
    <row r="584" spans="3:17" x14ac:dyDescent="0.2">
      <c r="C584" s="20"/>
      <c r="Q584" s="3"/>
    </row>
    <row r="585" spans="3:17" x14ac:dyDescent="0.2">
      <c r="C585" s="20"/>
      <c r="Q585" s="3"/>
    </row>
    <row r="586" spans="3:17" x14ac:dyDescent="0.2">
      <c r="C586" s="20"/>
      <c r="Q586" s="3"/>
    </row>
    <row r="587" spans="3:17" x14ac:dyDescent="0.2">
      <c r="C587" s="20"/>
      <c r="Q587" s="3"/>
    </row>
    <row r="588" spans="3:17" x14ac:dyDescent="0.2">
      <c r="C588" s="20"/>
      <c r="Q588" s="3"/>
    </row>
    <row r="589" spans="3:17" x14ac:dyDescent="0.2">
      <c r="C589" s="20"/>
      <c r="Q589" s="3"/>
    </row>
    <row r="590" spans="3:17" x14ac:dyDescent="0.2">
      <c r="C590" s="20"/>
      <c r="Q590" s="3"/>
    </row>
    <row r="591" spans="3:17" x14ac:dyDescent="0.2">
      <c r="C591" s="20"/>
      <c r="Q591" s="3"/>
    </row>
    <row r="592" spans="3:17" x14ac:dyDescent="0.2">
      <c r="C592" s="20"/>
      <c r="Q592" s="3"/>
    </row>
    <row r="593" spans="3:17" x14ac:dyDescent="0.2">
      <c r="C593" s="20"/>
      <c r="Q593" s="3"/>
    </row>
    <row r="594" spans="3:17" x14ac:dyDescent="0.2">
      <c r="C594" s="20"/>
      <c r="Q594" s="3"/>
    </row>
    <row r="595" spans="3:17" x14ac:dyDescent="0.2">
      <c r="C595" s="20"/>
      <c r="Q595" s="3"/>
    </row>
    <row r="596" spans="3:17" x14ac:dyDescent="0.2">
      <c r="C596" s="20"/>
      <c r="Q596" s="3"/>
    </row>
    <row r="597" spans="3:17" x14ac:dyDescent="0.2">
      <c r="C597" s="20"/>
      <c r="Q597" s="3"/>
    </row>
    <row r="598" spans="3:17" x14ac:dyDescent="0.2">
      <c r="C598" s="20"/>
      <c r="Q598" s="3"/>
    </row>
    <row r="599" spans="3:17" x14ac:dyDescent="0.2">
      <c r="C599" s="20"/>
      <c r="Q599" s="3"/>
    </row>
    <row r="600" spans="3:17" x14ac:dyDescent="0.2">
      <c r="C600" s="20"/>
      <c r="Q600" s="3"/>
    </row>
    <row r="601" spans="3:17" x14ac:dyDescent="0.2">
      <c r="C601" s="20"/>
      <c r="Q601" s="3"/>
    </row>
    <row r="602" spans="3:17" x14ac:dyDescent="0.2">
      <c r="C602" s="20"/>
      <c r="Q602" s="3"/>
    </row>
    <row r="603" spans="3:17" x14ac:dyDescent="0.2">
      <c r="C603" s="20"/>
      <c r="Q603" s="3"/>
    </row>
    <row r="604" spans="3:17" x14ac:dyDescent="0.2">
      <c r="C604" s="20"/>
      <c r="Q604" s="3"/>
    </row>
    <row r="605" spans="3:17" x14ac:dyDescent="0.2">
      <c r="C605" s="20"/>
      <c r="Q605" s="3"/>
    </row>
    <row r="606" spans="3:17" x14ac:dyDescent="0.2">
      <c r="C606" s="20"/>
      <c r="Q606" s="3"/>
    </row>
    <row r="607" spans="3:17" x14ac:dyDescent="0.2">
      <c r="C607" s="20"/>
      <c r="Q607" s="3"/>
    </row>
    <row r="608" spans="3:17" x14ac:dyDescent="0.2">
      <c r="C608" s="20"/>
      <c r="Q608" s="3"/>
    </row>
    <row r="609" spans="3:17" x14ac:dyDescent="0.2">
      <c r="C609" s="20"/>
      <c r="Q609" s="3"/>
    </row>
    <row r="610" spans="3:17" x14ac:dyDescent="0.2">
      <c r="C610" s="20"/>
      <c r="Q610" s="3"/>
    </row>
    <row r="611" spans="3:17" x14ac:dyDescent="0.2">
      <c r="C611" s="20"/>
      <c r="Q611" s="3"/>
    </row>
    <row r="612" spans="3:17" x14ac:dyDescent="0.2">
      <c r="C612" s="20"/>
      <c r="Q612" s="3"/>
    </row>
    <row r="613" spans="3:17" x14ac:dyDescent="0.2">
      <c r="C613" s="20"/>
      <c r="Q613" s="3"/>
    </row>
    <row r="614" spans="3:17" x14ac:dyDescent="0.2">
      <c r="C614" s="20"/>
      <c r="Q614" s="3"/>
    </row>
    <row r="615" spans="3:17" x14ac:dyDescent="0.2">
      <c r="C615" s="20"/>
      <c r="Q615" s="3"/>
    </row>
    <row r="616" spans="3:17" x14ac:dyDescent="0.2">
      <c r="C616" s="20"/>
      <c r="Q616" s="3"/>
    </row>
    <row r="617" spans="3:17" x14ac:dyDescent="0.2">
      <c r="C617" s="20"/>
      <c r="Q617" s="3"/>
    </row>
    <row r="618" spans="3:17" x14ac:dyDescent="0.2">
      <c r="C618" s="20"/>
      <c r="Q618" s="3"/>
    </row>
    <row r="619" spans="3:17" x14ac:dyDescent="0.2">
      <c r="C619" s="20"/>
      <c r="Q619" s="3"/>
    </row>
    <row r="620" spans="3:17" x14ac:dyDescent="0.2">
      <c r="C620" s="20"/>
      <c r="Q620" s="3"/>
    </row>
    <row r="621" spans="3:17" x14ac:dyDescent="0.2">
      <c r="C621" s="20"/>
      <c r="Q621" s="3"/>
    </row>
    <row r="622" spans="3:17" x14ac:dyDescent="0.2">
      <c r="C622" s="20"/>
      <c r="Q622" s="3"/>
    </row>
    <row r="623" spans="3:17" x14ac:dyDescent="0.2">
      <c r="C623" s="20"/>
      <c r="Q623" s="3"/>
    </row>
    <row r="624" spans="3:17" x14ac:dyDescent="0.2">
      <c r="C624" s="20"/>
      <c r="Q624" s="3"/>
    </row>
    <row r="625" spans="3:17" x14ac:dyDescent="0.2">
      <c r="C625" s="20"/>
      <c r="Q625" s="3"/>
    </row>
    <row r="626" spans="3:17" x14ac:dyDescent="0.2">
      <c r="C626" s="20"/>
      <c r="Q626" s="3"/>
    </row>
    <row r="627" spans="3:17" x14ac:dyDescent="0.2">
      <c r="C627" s="20"/>
      <c r="Q627" s="3"/>
    </row>
    <row r="628" spans="3:17" x14ac:dyDescent="0.2">
      <c r="C628" s="20"/>
      <c r="Q628" s="3"/>
    </row>
    <row r="629" spans="3:17" x14ac:dyDescent="0.2">
      <c r="C629" s="20"/>
      <c r="Q629" s="3"/>
    </row>
    <row r="630" spans="3:17" x14ac:dyDescent="0.2">
      <c r="C630" s="20"/>
      <c r="Q630" s="3"/>
    </row>
    <row r="631" spans="3:17" x14ac:dyDescent="0.2">
      <c r="C631" s="20"/>
      <c r="Q631" s="3"/>
    </row>
    <row r="632" spans="3:17" x14ac:dyDescent="0.2">
      <c r="C632" s="20"/>
      <c r="Q632" s="3"/>
    </row>
    <row r="633" spans="3:17" x14ac:dyDescent="0.2">
      <c r="C633" s="20"/>
      <c r="Q633" s="3"/>
    </row>
    <row r="634" spans="3:17" x14ac:dyDescent="0.2">
      <c r="C634" s="20"/>
      <c r="Q634" s="3"/>
    </row>
    <row r="635" spans="3:17" x14ac:dyDescent="0.2">
      <c r="C635" s="20"/>
      <c r="Q635" s="3"/>
    </row>
    <row r="636" spans="3:17" x14ac:dyDescent="0.2">
      <c r="C636" s="20"/>
      <c r="Q636" s="3"/>
    </row>
    <row r="637" spans="3:17" x14ac:dyDescent="0.2">
      <c r="C637" s="20"/>
      <c r="Q637" s="3"/>
    </row>
    <row r="638" spans="3:17" x14ac:dyDescent="0.2">
      <c r="C638" s="20"/>
      <c r="Q638" s="3"/>
    </row>
    <row r="639" spans="3:17" x14ac:dyDescent="0.2">
      <c r="C639" s="20"/>
      <c r="Q639" s="3"/>
    </row>
    <row r="640" spans="3:17" x14ac:dyDescent="0.2">
      <c r="C640" s="20"/>
      <c r="Q640" s="3"/>
    </row>
    <row r="641" spans="3:17" x14ac:dyDescent="0.2">
      <c r="C641" s="20"/>
      <c r="Q641" s="3"/>
    </row>
    <row r="642" spans="3:17" x14ac:dyDescent="0.2">
      <c r="C642" s="20"/>
      <c r="Q642" s="3"/>
    </row>
    <row r="643" spans="3:17" x14ac:dyDescent="0.2">
      <c r="C643" s="20"/>
      <c r="Q643" s="3"/>
    </row>
    <row r="644" spans="3:17" x14ac:dyDescent="0.2">
      <c r="C644" s="20"/>
      <c r="Q644" s="3"/>
    </row>
    <row r="645" spans="3:17" x14ac:dyDescent="0.2">
      <c r="C645" s="20"/>
      <c r="Q645" s="3"/>
    </row>
    <row r="646" spans="3:17" x14ac:dyDescent="0.2">
      <c r="C646" s="20"/>
      <c r="Q646" s="3"/>
    </row>
    <row r="647" spans="3:17" x14ac:dyDescent="0.2">
      <c r="C647" s="20"/>
      <c r="Q647" s="3"/>
    </row>
    <row r="648" spans="3:17" x14ac:dyDescent="0.2">
      <c r="C648" s="20"/>
      <c r="Q648" s="3"/>
    </row>
    <row r="649" spans="3:17" x14ac:dyDescent="0.2">
      <c r="C649" s="20"/>
      <c r="Q649" s="3"/>
    </row>
    <row r="650" spans="3:17" x14ac:dyDescent="0.2">
      <c r="C650" s="20"/>
      <c r="Q650" s="3"/>
    </row>
    <row r="651" spans="3:17" x14ac:dyDescent="0.2">
      <c r="C651" s="20"/>
      <c r="Q651" s="3"/>
    </row>
    <row r="652" spans="3:17" x14ac:dyDescent="0.2">
      <c r="C652" s="20"/>
      <c r="Q652" s="3"/>
    </row>
    <row r="653" spans="3:17" x14ac:dyDescent="0.2">
      <c r="C653" s="20"/>
      <c r="Q653" s="3"/>
    </row>
    <row r="654" spans="3:17" x14ac:dyDescent="0.2">
      <c r="C654" s="20"/>
      <c r="Q654" s="3"/>
    </row>
    <row r="655" spans="3:17" x14ac:dyDescent="0.2">
      <c r="C655" s="20"/>
      <c r="Q655" s="3"/>
    </row>
    <row r="656" spans="3:17" x14ac:dyDescent="0.2">
      <c r="C656" s="20"/>
      <c r="Q656" s="3"/>
    </row>
    <row r="657" spans="3:17" x14ac:dyDescent="0.2">
      <c r="C657" s="20"/>
      <c r="Q657" s="3"/>
    </row>
    <row r="658" spans="3:17" x14ac:dyDescent="0.2">
      <c r="C658" s="20"/>
      <c r="Q658" s="3"/>
    </row>
    <row r="659" spans="3:17" x14ac:dyDescent="0.2">
      <c r="C659" s="20"/>
      <c r="Q659" s="3"/>
    </row>
    <row r="660" spans="3:17" x14ac:dyDescent="0.2">
      <c r="C660" s="20"/>
      <c r="Q660" s="3"/>
    </row>
    <row r="661" spans="3:17" x14ac:dyDescent="0.2">
      <c r="C661" s="20"/>
      <c r="Q661" s="3"/>
    </row>
    <row r="662" spans="3:17" x14ac:dyDescent="0.2">
      <c r="C662" s="20"/>
      <c r="Q662" s="3"/>
    </row>
    <row r="663" spans="3:17" x14ac:dyDescent="0.2">
      <c r="C663" s="20"/>
      <c r="Q663" s="3"/>
    </row>
    <row r="664" spans="3:17" x14ac:dyDescent="0.2">
      <c r="C664" s="20"/>
      <c r="Q664" s="3"/>
    </row>
    <row r="665" spans="3:17" x14ac:dyDescent="0.2">
      <c r="C665" s="20"/>
      <c r="Q665" s="3"/>
    </row>
    <row r="666" spans="3:17" x14ac:dyDescent="0.2">
      <c r="C666" s="20"/>
      <c r="Q666" s="3"/>
    </row>
    <row r="667" spans="3:17" x14ac:dyDescent="0.2">
      <c r="C667" s="20"/>
      <c r="Q667" s="3"/>
    </row>
    <row r="668" spans="3:17" x14ac:dyDescent="0.2">
      <c r="C668" s="20"/>
      <c r="Q668" s="3"/>
    </row>
    <row r="669" spans="3:17" x14ac:dyDescent="0.2">
      <c r="C669" s="20"/>
      <c r="Q669" s="3"/>
    </row>
    <row r="670" spans="3:17" x14ac:dyDescent="0.2">
      <c r="C670" s="20"/>
      <c r="Q670" s="3"/>
    </row>
    <row r="671" spans="3:17" x14ac:dyDescent="0.2">
      <c r="C671" s="20"/>
      <c r="Q671" s="3"/>
    </row>
    <row r="672" spans="3:17" x14ac:dyDescent="0.2">
      <c r="C672" s="20"/>
      <c r="Q672" s="3"/>
    </row>
    <row r="673" spans="3:17" x14ac:dyDescent="0.2">
      <c r="C673" s="20"/>
      <c r="Q673" s="3"/>
    </row>
    <row r="674" spans="3:17" x14ac:dyDescent="0.2">
      <c r="C674" s="20"/>
      <c r="Q674" s="3"/>
    </row>
    <row r="675" spans="3:17" x14ac:dyDescent="0.2">
      <c r="C675" s="20"/>
      <c r="Q675" s="3"/>
    </row>
    <row r="676" spans="3:17" x14ac:dyDescent="0.2">
      <c r="C676" s="20"/>
      <c r="Q676" s="3"/>
    </row>
    <row r="677" spans="3:17" x14ac:dyDescent="0.2">
      <c r="C677" s="20"/>
      <c r="Q677" s="3"/>
    </row>
    <row r="678" spans="3:17" x14ac:dyDescent="0.2">
      <c r="C678" s="20"/>
      <c r="Q678" s="3"/>
    </row>
    <row r="679" spans="3:17" x14ac:dyDescent="0.2">
      <c r="C679" s="20"/>
      <c r="Q679" s="3"/>
    </row>
    <row r="680" spans="3:17" x14ac:dyDescent="0.2">
      <c r="C680" s="20"/>
      <c r="Q680" s="3"/>
    </row>
    <row r="681" spans="3:17" x14ac:dyDescent="0.2">
      <c r="C681" s="20"/>
      <c r="Q681" s="3"/>
    </row>
    <row r="682" spans="3:17" x14ac:dyDescent="0.2">
      <c r="C682" s="20"/>
      <c r="Q682" s="3"/>
    </row>
    <row r="683" spans="3:17" x14ac:dyDescent="0.2">
      <c r="C683" s="20"/>
      <c r="Q683" s="3"/>
    </row>
    <row r="684" spans="3:17" x14ac:dyDescent="0.2">
      <c r="C684" s="20"/>
      <c r="Q684" s="3"/>
    </row>
    <row r="685" spans="3:17" x14ac:dyDescent="0.2">
      <c r="C685" s="20"/>
      <c r="Q685" s="3"/>
    </row>
    <row r="686" spans="3:17" x14ac:dyDescent="0.2">
      <c r="C686" s="20"/>
      <c r="Q686" s="3"/>
    </row>
    <row r="687" spans="3:17" x14ac:dyDescent="0.2">
      <c r="C687" s="20"/>
      <c r="Q687" s="3"/>
    </row>
    <row r="688" spans="3:17" x14ac:dyDescent="0.2">
      <c r="C688" s="20"/>
      <c r="Q688" s="3"/>
    </row>
    <row r="689" spans="3:17" x14ac:dyDescent="0.2">
      <c r="C689" s="20"/>
      <c r="Q689" s="3"/>
    </row>
    <row r="690" spans="3:17" x14ac:dyDescent="0.2">
      <c r="C690" s="20"/>
      <c r="Q690" s="3"/>
    </row>
    <row r="691" spans="3:17" x14ac:dyDescent="0.2">
      <c r="C691" s="20"/>
      <c r="Q691" s="3"/>
    </row>
    <row r="692" spans="3:17" x14ac:dyDescent="0.2">
      <c r="C692" s="20"/>
      <c r="Q692" s="3"/>
    </row>
    <row r="693" spans="3:17" x14ac:dyDescent="0.2">
      <c r="C693" s="53"/>
      <c r="Q693" s="3"/>
    </row>
    <row r="694" spans="3:17" x14ac:dyDescent="0.2">
      <c r="C694" s="53"/>
      <c r="Q694" s="3"/>
    </row>
    <row r="695" spans="3:17" x14ac:dyDescent="0.2">
      <c r="C695" s="53"/>
      <c r="Q695" s="3"/>
    </row>
    <row r="696" spans="3:17" x14ac:dyDescent="0.2">
      <c r="C696" s="53"/>
      <c r="Q696" s="3"/>
    </row>
    <row r="697" spans="3:17" x14ac:dyDescent="0.2">
      <c r="C697" s="53"/>
      <c r="Q697" s="3"/>
    </row>
    <row r="698" spans="3:17" x14ac:dyDescent="0.2">
      <c r="C698" s="53"/>
      <c r="Q698" s="3"/>
    </row>
    <row r="699" spans="3:17" x14ac:dyDescent="0.2">
      <c r="C699" s="53"/>
      <c r="Q699" s="3"/>
    </row>
    <row r="700" spans="3:17" x14ac:dyDescent="0.2">
      <c r="C700" s="53"/>
      <c r="Q700" s="3"/>
    </row>
    <row r="701" spans="3:17" x14ac:dyDescent="0.2">
      <c r="C701" s="53"/>
      <c r="Q701" s="3"/>
    </row>
    <row r="702" spans="3:17" x14ac:dyDescent="0.2">
      <c r="C702" s="53"/>
      <c r="Q702" s="3"/>
    </row>
    <row r="703" spans="3:17" x14ac:dyDescent="0.2">
      <c r="C703" s="53"/>
      <c r="Q703" s="3"/>
    </row>
    <row r="704" spans="3:17" x14ac:dyDescent="0.2">
      <c r="C704" s="53"/>
      <c r="Q704" s="3"/>
    </row>
    <row r="705" spans="3:17" x14ac:dyDescent="0.2">
      <c r="C705" s="53"/>
      <c r="Q705" s="3"/>
    </row>
    <row r="706" spans="3:17" x14ac:dyDescent="0.2">
      <c r="C706" s="53"/>
      <c r="Q706" s="3"/>
    </row>
    <row r="707" spans="3:17" x14ac:dyDescent="0.2">
      <c r="C707" s="53"/>
      <c r="Q707" s="3"/>
    </row>
    <row r="708" spans="3:17" x14ac:dyDescent="0.2">
      <c r="C708" s="53"/>
      <c r="Q708" s="3"/>
    </row>
    <row r="709" spans="3:17" x14ac:dyDescent="0.2">
      <c r="C709" s="53"/>
    </row>
    <row r="710" spans="3:17" x14ac:dyDescent="0.2">
      <c r="C710" s="53"/>
      <c r="N710"/>
    </row>
    <row r="711" spans="3:17" x14ac:dyDescent="0.2">
      <c r="C711" s="53"/>
      <c r="N711"/>
    </row>
    <row r="712" spans="3:17" x14ac:dyDescent="0.2">
      <c r="C712" s="53"/>
      <c r="N712"/>
    </row>
    <row r="713" spans="3:17" x14ac:dyDescent="0.2">
      <c r="C713" s="53"/>
      <c r="N713"/>
    </row>
    <row r="714" spans="3:17" x14ac:dyDescent="0.2">
      <c r="C714" s="53"/>
      <c r="N714"/>
    </row>
    <row r="715" spans="3:17" x14ac:dyDescent="0.2">
      <c r="C715" s="53"/>
      <c r="N715"/>
    </row>
    <row r="716" spans="3:17" x14ac:dyDescent="0.2">
      <c r="C716" s="53"/>
      <c r="N716"/>
    </row>
    <row r="717" spans="3:17" x14ac:dyDescent="0.2">
      <c r="C717" s="53"/>
      <c r="N717"/>
    </row>
    <row r="718" spans="3:17" x14ac:dyDescent="0.2">
      <c r="C718" s="53"/>
      <c r="N718"/>
    </row>
    <row r="719" spans="3:17" x14ac:dyDescent="0.2">
      <c r="C719" s="53"/>
      <c r="N719"/>
    </row>
    <row r="720" spans="3:17" x14ac:dyDescent="0.2">
      <c r="C720" s="53"/>
      <c r="N720"/>
    </row>
    <row r="721" spans="3:14" x14ac:dyDescent="0.2">
      <c r="C721" s="53"/>
      <c r="N721"/>
    </row>
    <row r="722" spans="3:14" x14ac:dyDescent="0.2">
      <c r="C722" s="53"/>
      <c r="N722"/>
    </row>
    <row r="723" spans="3:14" x14ac:dyDescent="0.2">
      <c r="C723" s="53"/>
      <c r="N723"/>
    </row>
    <row r="724" spans="3:14" x14ac:dyDescent="0.2">
      <c r="C724" s="53"/>
      <c r="N724"/>
    </row>
    <row r="725" spans="3:14" x14ac:dyDescent="0.2">
      <c r="C725" s="53"/>
      <c r="N725"/>
    </row>
    <row r="726" spans="3:14" x14ac:dyDescent="0.2">
      <c r="C726" s="53"/>
      <c r="N726"/>
    </row>
    <row r="727" spans="3:14" x14ac:dyDescent="0.2">
      <c r="C727" s="53"/>
      <c r="N727"/>
    </row>
    <row r="728" spans="3:14" x14ac:dyDescent="0.2">
      <c r="C728" s="53"/>
      <c r="N728"/>
    </row>
    <row r="729" spans="3:14" x14ac:dyDescent="0.2">
      <c r="C729" s="53"/>
      <c r="N729"/>
    </row>
    <row r="730" spans="3:14" x14ac:dyDescent="0.2">
      <c r="C730" s="53"/>
      <c r="N730"/>
    </row>
    <row r="731" spans="3:14" x14ac:dyDescent="0.2">
      <c r="C731" s="53"/>
      <c r="N731"/>
    </row>
    <row r="732" spans="3:14" x14ac:dyDescent="0.2">
      <c r="C732" s="53"/>
      <c r="N732"/>
    </row>
    <row r="733" spans="3:14" x14ac:dyDescent="0.2">
      <c r="C733" s="53"/>
      <c r="N733"/>
    </row>
    <row r="734" spans="3:14" x14ac:dyDescent="0.2">
      <c r="C734" s="53"/>
      <c r="N734"/>
    </row>
    <row r="735" spans="3:14" x14ac:dyDescent="0.2">
      <c r="C735" s="53"/>
      <c r="N735"/>
    </row>
    <row r="736" spans="3:14" x14ac:dyDescent="0.2">
      <c r="C736" s="53"/>
      <c r="N736"/>
    </row>
    <row r="737" spans="3:14" x14ac:dyDescent="0.2">
      <c r="C737" s="53"/>
      <c r="N737"/>
    </row>
    <row r="738" spans="3:14" x14ac:dyDescent="0.2">
      <c r="C738" s="53"/>
      <c r="N738"/>
    </row>
    <row r="739" spans="3:14" x14ac:dyDescent="0.2">
      <c r="C739" s="53"/>
      <c r="N739"/>
    </row>
    <row r="740" spans="3:14" x14ac:dyDescent="0.2">
      <c r="C740" s="53"/>
      <c r="N740"/>
    </row>
    <row r="741" spans="3:14" x14ac:dyDescent="0.2">
      <c r="C741" s="53"/>
      <c r="N741"/>
    </row>
    <row r="742" spans="3:14" x14ac:dyDescent="0.2">
      <c r="C742" s="53"/>
      <c r="N742"/>
    </row>
    <row r="743" spans="3:14" x14ac:dyDescent="0.2">
      <c r="C743" s="53"/>
      <c r="N743"/>
    </row>
    <row r="744" spans="3:14" x14ac:dyDescent="0.2">
      <c r="C744" s="53"/>
      <c r="N744"/>
    </row>
    <row r="745" spans="3:14" x14ac:dyDescent="0.2">
      <c r="C745" s="53"/>
      <c r="N745"/>
    </row>
    <row r="746" spans="3:14" x14ac:dyDescent="0.2">
      <c r="C746" s="53"/>
      <c r="N746"/>
    </row>
    <row r="747" spans="3:14" x14ac:dyDescent="0.2">
      <c r="C747" s="53"/>
      <c r="N747"/>
    </row>
    <row r="748" spans="3:14" x14ac:dyDescent="0.2">
      <c r="C748" s="53"/>
      <c r="N748"/>
    </row>
    <row r="749" spans="3:14" x14ac:dyDescent="0.2">
      <c r="C749" s="53"/>
      <c r="N749"/>
    </row>
    <row r="750" spans="3:14" x14ac:dyDescent="0.2">
      <c r="C750" s="53"/>
      <c r="N750"/>
    </row>
    <row r="751" spans="3:14" x14ac:dyDescent="0.2">
      <c r="C751" s="53"/>
      <c r="N751"/>
    </row>
    <row r="752" spans="3:14" x14ac:dyDescent="0.2">
      <c r="C752" s="53"/>
      <c r="N752"/>
    </row>
    <row r="753" spans="3:14" x14ac:dyDescent="0.2">
      <c r="C753" s="53"/>
      <c r="N753"/>
    </row>
    <row r="754" spans="3:14" x14ac:dyDescent="0.2">
      <c r="C754" s="53"/>
      <c r="N754"/>
    </row>
    <row r="755" spans="3:14" x14ac:dyDescent="0.2">
      <c r="C755" s="53"/>
      <c r="N755"/>
    </row>
    <row r="756" spans="3:14" x14ac:dyDescent="0.2">
      <c r="C756" s="53"/>
      <c r="N756"/>
    </row>
    <row r="757" spans="3:14" x14ac:dyDescent="0.2">
      <c r="C757" s="53"/>
      <c r="N757"/>
    </row>
    <row r="758" spans="3:14" x14ac:dyDescent="0.2">
      <c r="C758" s="53"/>
      <c r="N758"/>
    </row>
    <row r="759" spans="3:14" x14ac:dyDescent="0.2">
      <c r="C759" s="53"/>
      <c r="N759"/>
    </row>
    <row r="760" spans="3:14" x14ac:dyDescent="0.2">
      <c r="C760" s="53"/>
      <c r="N760"/>
    </row>
    <row r="761" spans="3:14" x14ac:dyDescent="0.2">
      <c r="C761" s="53"/>
      <c r="N761"/>
    </row>
    <row r="762" spans="3:14" x14ac:dyDescent="0.2">
      <c r="C762" s="53"/>
      <c r="N762"/>
    </row>
    <row r="763" spans="3:14" x14ac:dyDescent="0.2">
      <c r="C763" s="53"/>
      <c r="N763"/>
    </row>
    <row r="764" spans="3:14" x14ac:dyDescent="0.2">
      <c r="C764" s="53"/>
      <c r="N764"/>
    </row>
    <row r="765" spans="3:14" x14ac:dyDescent="0.2">
      <c r="C765" s="53"/>
      <c r="N765"/>
    </row>
    <row r="766" spans="3:14" x14ac:dyDescent="0.2">
      <c r="C766" s="53"/>
      <c r="N766"/>
    </row>
    <row r="767" spans="3:14" x14ac:dyDescent="0.2">
      <c r="C767" s="53"/>
      <c r="N767"/>
    </row>
    <row r="768" spans="3:14" x14ac:dyDescent="0.2">
      <c r="C768" s="53"/>
      <c r="N768"/>
    </row>
    <row r="769" spans="3:14" x14ac:dyDescent="0.2">
      <c r="C769" s="53"/>
      <c r="N769"/>
    </row>
    <row r="770" spans="3:14" x14ac:dyDescent="0.2">
      <c r="C770" s="53"/>
      <c r="N770"/>
    </row>
    <row r="771" spans="3:14" x14ac:dyDescent="0.2">
      <c r="C771" s="53"/>
      <c r="N771"/>
    </row>
    <row r="772" spans="3:14" x14ac:dyDescent="0.2">
      <c r="C772" s="53"/>
      <c r="N772"/>
    </row>
    <row r="773" spans="3:14" x14ac:dyDescent="0.2">
      <c r="C773" s="53"/>
      <c r="N773"/>
    </row>
    <row r="774" spans="3:14" x14ac:dyDescent="0.2">
      <c r="C774" s="53"/>
      <c r="N774"/>
    </row>
    <row r="775" spans="3:14" x14ac:dyDescent="0.2">
      <c r="C775" s="53"/>
      <c r="N775"/>
    </row>
    <row r="776" spans="3:14" x14ac:dyDescent="0.2">
      <c r="C776" s="53"/>
      <c r="N776"/>
    </row>
    <row r="777" spans="3:14" x14ac:dyDescent="0.2">
      <c r="C777" s="53"/>
      <c r="N777"/>
    </row>
    <row r="778" spans="3:14" x14ac:dyDescent="0.2">
      <c r="C778" s="53"/>
      <c r="N778"/>
    </row>
    <row r="779" spans="3:14" x14ac:dyDescent="0.2">
      <c r="C779" s="53"/>
      <c r="N779"/>
    </row>
    <row r="780" spans="3:14" x14ac:dyDescent="0.2">
      <c r="C780" s="53"/>
      <c r="N780"/>
    </row>
    <row r="781" spans="3:14" x14ac:dyDescent="0.2">
      <c r="C781" s="53"/>
      <c r="N781"/>
    </row>
    <row r="782" spans="3:14" x14ac:dyDescent="0.2">
      <c r="C782" s="53"/>
      <c r="N782"/>
    </row>
    <row r="783" spans="3:14" x14ac:dyDescent="0.2">
      <c r="C783" s="53"/>
      <c r="N783"/>
    </row>
    <row r="784" spans="3:14" x14ac:dyDescent="0.2">
      <c r="C784" s="53"/>
      <c r="N784"/>
    </row>
    <row r="785" spans="3:14" x14ac:dyDescent="0.2">
      <c r="C785" s="53"/>
      <c r="N785"/>
    </row>
    <row r="786" spans="3:14" x14ac:dyDescent="0.2">
      <c r="C786" s="53"/>
      <c r="N786"/>
    </row>
    <row r="787" spans="3:14" x14ac:dyDescent="0.2">
      <c r="C787" s="53"/>
      <c r="N787"/>
    </row>
    <row r="788" spans="3:14" x14ac:dyDescent="0.2">
      <c r="C788" s="53"/>
      <c r="N788"/>
    </row>
    <row r="789" spans="3:14" x14ac:dyDescent="0.2">
      <c r="C789" s="53"/>
      <c r="N789"/>
    </row>
    <row r="790" spans="3:14" x14ac:dyDescent="0.2">
      <c r="C790" s="53"/>
      <c r="N790"/>
    </row>
    <row r="791" spans="3:14" x14ac:dyDescent="0.2">
      <c r="C791" s="53"/>
      <c r="N791"/>
    </row>
    <row r="792" spans="3:14" x14ac:dyDescent="0.2">
      <c r="C792" s="53"/>
      <c r="N792"/>
    </row>
    <row r="793" spans="3:14" x14ac:dyDescent="0.2">
      <c r="C793" s="53"/>
      <c r="N793"/>
    </row>
    <row r="794" spans="3:14" x14ac:dyDescent="0.2">
      <c r="C794" s="53"/>
      <c r="N794"/>
    </row>
    <row r="795" spans="3:14" x14ac:dyDescent="0.2">
      <c r="C795" s="53"/>
      <c r="N795"/>
    </row>
    <row r="796" spans="3:14" x14ac:dyDescent="0.2">
      <c r="C796" s="53"/>
      <c r="N796"/>
    </row>
    <row r="797" spans="3:14" x14ac:dyDescent="0.2">
      <c r="C797" s="53"/>
      <c r="N797"/>
    </row>
    <row r="798" spans="3:14" x14ac:dyDescent="0.2">
      <c r="C798" s="53"/>
      <c r="N798"/>
    </row>
    <row r="799" spans="3:14" x14ac:dyDescent="0.2">
      <c r="C799" s="53"/>
      <c r="N799"/>
    </row>
    <row r="800" spans="3:14" x14ac:dyDescent="0.2">
      <c r="C800" s="53"/>
      <c r="N800"/>
    </row>
    <row r="801" spans="3:14" x14ac:dyDescent="0.2">
      <c r="C801" s="53"/>
      <c r="N801"/>
    </row>
    <row r="802" spans="3:14" x14ac:dyDescent="0.2">
      <c r="C802" s="53"/>
      <c r="N802"/>
    </row>
    <row r="803" spans="3:14" x14ac:dyDescent="0.2">
      <c r="C803" s="53"/>
      <c r="N803"/>
    </row>
    <row r="804" spans="3:14" x14ac:dyDescent="0.2">
      <c r="C804" s="53"/>
      <c r="N804"/>
    </row>
    <row r="805" spans="3:14" x14ac:dyDescent="0.2">
      <c r="C805" s="53"/>
      <c r="N805"/>
    </row>
    <row r="806" spans="3:14" x14ac:dyDescent="0.2">
      <c r="C806" s="53"/>
      <c r="N806"/>
    </row>
    <row r="807" spans="3:14" x14ac:dyDescent="0.2">
      <c r="C807" s="53"/>
      <c r="N807"/>
    </row>
    <row r="808" spans="3:14" x14ac:dyDescent="0.2">
      <c r="C808" s="53"/>
      <c r="N808"/>
    </row>
    <row r="809" spans="3:14" x14ac:dyDescent="0.2">
      <c r="C809" s="53"/>
      <c r="N809"/>
    </row>
    <row r="810" spans="3:14" x14ac:dyDescent="0.2">
      <c r="C810" s="53"/>
      <c r="N810"/>
    </row>
    <row r="811" spans="3:14" x14ac:dyDescent="0.2">
      <c r="C811" s="53"/>
      <c r="N811"/>
    </row>
    <row r="812" spans="3:14" x14ac:dyDescent="0.2">
      <c r="C812" s="53"/>
      <c r="N812"/>
    </row>
    <row r="813" spans="3:14" x14ac:dyDescent="0.2">
      <c r="C813" s="53"/>
      <c r="N813"/>
    </row>
    <row r="814" spans="3:14" x14ac:dyDescent="0.2">
      <c r="C814" s="53"/>
      <c r="N814"/>
    </row>
    <row r="815" spans="3:14" x14ac:dyDescent="0.2">
      <c r="C815" s="53"/>
      <c r="N815"/>
    </row>
    <row r="816" spans="3:14" x14ac:dyDescent="0.2">
      <c r="C816" s="53"/>
      <c r="N816"/>
    </row>
    <row r="817" spans="3:14" x14ac:dyDescent="0.2">
      <c r="C817" s="53"/>
      <c r="N817"/>
    </row>
    <row r="818" spans="3:14" x14ac:dyDescent="0.2">
      <c r="C818" s="53"/>
      <c r="N818"/>
    </row>
    <row r="819" spans="3:14" x14ac:dyDescent="0.2">
      <c r="C819" s="53"/>
      <c r="N819"/>
    </row>
    <row r="820" spans="3:14" x14ac:dyDescent="0.2">
      <c r="C820" s="53"/>
      <c r="N820"/>
    </row>
    <row r="821" spans="3:14" x14ac:dyDescent="0.2">
      <c r="C821" s="53"/>
      <c r="N821"/>
    </row>
    <row r="822" spans="3:14" x14ac:dyDescent="0.2">
      <c r="C822" s="53"/>
      <c r="N822"/>
    </row>
    <row r="823" spans="3:14" x14ac:dyDescent="0.2">
      <c r="C823" s="53"/>
      <c r="N823"/>
    </row>
    <row r="824" spans="3:14" x14ac:dyDescent="0.2">
      <c r="C824" s="53"/>
      <c r="N824"/>
    </row>
    <row r="825" spans="3:14" x14ac:dyDescent="0.2">
      <c r="C825" s="53"/>
      <c r="N825"/>
    </row>
    <row r="826" spans="3:14" x14ac:dyDescent="0.2">
      <c r="C826" s="53"/>
      <c r="N826"/>
    </row>
    <row r="827" spans="3:14" x14ac:dyDescent="0.2">
      <c r="C827" s="53"/>
      <c r="N827"/>
    </row>
    <row r="828" spans="3:14" x14ac:dyDescent="0.2">
      <c r="C828" s="53"/>
      <c r="N828"/>
    </row>
    <row r="829" spans="3:14" x14ac:dyDescent="0.2">
      <c r="C829" s="53"/>
      <c r="N829"/>
    </row>
    <row r="830" spans="3:14" x14ac:dyDescent="0.2">
      <c r="C830" s="53"/>
      <c r="N830"/>
    </row>
    <row r="831" spans="3:14" x14ac:dyDescent="0.2">
      <c r="C831" s="53"/>
      <c r="N831"/>
    </row>
    <row r="832" spans="3:14" x14ac:dyDescent="0.2">
      <c r="C832" s="53"/>
      <c r="N832"/>
    </row>
    <row r="833" spans="3:14" x14ac:dyDescent="0.2">
      <c r="C833" s="53"/>
      <c r="N833"/>
    </row>
    <row r="834" spans="3:14" x14ac:dyDescent="0.2">
      <c r="C834" s="53"/>
      <c r="N834"/>
    </row>
    <row r="835" spans="3:14" x14ac:dyDescent="0.2">
      <c r="C835" s="53"/>
      <c r="N835"/>
    </row>
    <row r="836" spans="3:14" x14ac:dyDescent="0.2">
      <c r="C836" s="53"/>
      <c r="N836"/>
    </row>
    <row r="837" spans="3:14" x14ac:dyDescent="0.2">
      <c r="C837" s="53"/>
      <c r="N837"/>
    </row>
    <row r="838" spans="3:14" x14ac:dyDescent="0.2">
      <c r="C838" s="53"/>
      <c r="N838"/>
    </row>
    <row r="839" spans="3:14" x14ac:dyDescent="0.2">
      <c r="C839" s="53"/>
      <c r="N839"/>
    </row>
    <row r="840" spans="3:14" x14ac:dyDescent="0.2">
      <c r="C840" s="53"/>
      <c r="N840"/>
    </row>
    <row r="841" spans="3:14" x14ac:dyDescent="0.2">
      <c r="C841" s="53"/>
      <c r="N841"/>
    </row>
    <row r="842" spans="3:14" x14ac:dyDescent="0.2">
      <c r="C842" s="53"/>
      <c r="N842"/>
    </row>
    <row r="843" spans="3:14" x14ac:dyDescent="0.2">
      <c r="C843" s="53"/>
      <c r="N843"/>
    </row>
    <row r="844" spans="3:14" x14ac:dyDescent="0.2">
      <c r="C844" s="53"/>
      <c r="N844"/>
    </row>
    <row r="845" spans="3:14" x14ac:dyDescent="0.2">
      <c r="C845" s="53"/>
      <c r="N845"/>
    </row>
    <row r="846" spans="3:14" x14ac:dyDescent="0.2">
      <c r="C846" s="53"/>
      <c r="N846"/>
    </row>
    <row r="847" spans="3:14" x14ac:dyDescent="0.2">
      <c r="C847" s="53"/>
      <c r="N847"/>
    </row>
    <row r="848" spans="3:14" x14ac:dyDescent="0.2">
      <c r="C848" s="53"/>
      <c r="N848"/>
    </row>
    <row r="849" spans="3:14" x14ac:dyDescent="0.2">
      <c r="C849" s="53"/>
      <c r="N849"/>
    </row>
    <row r="850" spans="3:14" x14ac:dyDescent="0.2">
      <c r="C850" s="53"/>
      <c r="N850"/>
    </row>
    <row r="851" spans="3:14" x14ac:dyDescent="0.2">
      <c r="C851" s="53"/>
      <c r="N851"/>
    </row>
    <row r="852" spans="3:14" x14ac:dyDescent="0.2">
      <c r="C852" s="53"/>
      <c r="N852"/>
    </row>
    <row r="853" spans="3:14" x14ac:dyDescent="0.2">
      <c r="C853" s="53"/>
      <c r="N853"/>
    </row>
    <row r="854" spans="3:14" x14ac:dyDescent="0.2">
      <c r="C854" s="53"/>
      <c r="N854"/>
    </row>
    <row r="855" spans="3:14" x14ac:dyDescent="0.2">
      <c r="C855" s="53"/>
      <c r="N855"/>
    </row>
    <row r="856" spans="3:14" x14ac:dyDescent="0.2">
      <c r="C856" s="53"/>
      <c r="N856"/>
    </row>
    <row r="857" spans="3:14" x14ac:dyDescent="0.2">
      <c r="C857" s="53"/>
      <c r="N857"/>
    </row>
    <row r="858" spans="3:14" x14ac:dyDescent="0.2">
      <c r="C858" s="53"/>
      <c r="N858"/>
    </row>
    <row r="859" spans="3:14" x14ac:dyDescent="0.2">
      <c r="C859" s="53"/>
      <c r="N859"/>
    </row>
    <row r="860" spans="3:14" x14ac:dyDescent="0.2">
      <c r="C860" s="53"/>
      <c r="N860"/>
    </row>
    <row r="861" spans="3:14" x14ac:dyDescent="0.2">
      <c r="C861" s="53"/>
      <c r="N861"/>
    </row>
    <row r="862" spans="3:14" x14ac:dyDescent="0.2">
      <c r="C862" s="53"/>
      <c r="N862"/>
    </row>
    <row r="863" spans="3:14" x14ac:dyDescent="0.2">
      <c r="C863" s="53"/>
      <c r="N863"/>
    </row>
    <row r="864" spans="3:14" x14ac:dyDescent="0.2">
      <c r="C864" s="53"/>
      <c r="N864"/>
    </row>
    <row r="865" spans="3:14" x14ac:dyDescent="0.2">
      <c r="C865" s="53"/>
      <c r="N865"/>
    </row>
    <row r="866" spans="3:14" x14ac:dyDescent="0.2">
      <c r="C866" s="53"/>
      <c r="N866"/>
    </row>
    <row r="867" spans="3:14" x14ac:dyDescent="0.2">
      <c r="C867" s="53"/>
      <c r="N867"/>
    </row>
    <row r="868" spans="3:14" x14ac:dyDescent="0.2">
      <c r="C868" s="53"/>
      <c r="N868"/>
    </row>
    <row r="869" spans="3:14" x14ac:dyDescent="0.2">
      <c r="C869" s="53"/>
      <c r="N869"/>
    </row>
    <row r="870" spans="3:14" x14ac:dyDescent="0.2">
      <c r="C870" s="53"/>
      <c r="N870"/>
    </row>
    <row r="871" spans="3:14" x14ac:dyDescent="0.2">
      <c r="C871" s="53"/>
      <c r="N871"/>
    </row>
    <row r="872" spans="3:14" x14ac:dyDescent="0.2">
      <c r="C872" s="53"/>
      <c r="N872"/>
    </row>
    <row r="873" spans="3:14" x14ac:dyDescent="0.2">
      <c r="C873" s="53"/>
      <c r="N873"/>
    </row>
    <row r="874" spans="3:14" x14ac:dyDescent="0.2">
      <c r="C874" s="53"/>
      <c r="N874"/>
    </row>
    <row r="875" spans="3:14" x14ac:dyDescent="0.2">
      <c r="C875" s="53"/>
      <c r="N875"/>
    </row>
    <row r="876" spans="3:14" x14ac:dyDescent="0.2">
      <c r="C876" s="53"/>
      <c r="N876"/>
    </row>
    <row r="877" spans="3:14" x14ac:dyDescent="0.2">
      <c r="C877" s="53"/>
      <c r="N877"/>
    </row>
    <row r="878" spans="3:14" x14ac:dyDescent="0.2">
      <c r="C878" s="53"/>
      <c r="N878"/>
    </row>
    <row r="879" spans="3:14" x14ac:dyDescent="0.2">
      <c r="C879" s="53"/>
      <c r="N879"/>
    </row>
    <row r="880" spans="3:14" x14ac:dyDescent="0.2">
      <c r="C880" s="53"/>
      <c r="N880"/>
    </row>
    <row r="881" spans="3:14" x14ac:dyDescent="0.2">
      <c r="C881" s="53"/>
      <c r="N881"/>
    </row>
    <row r="882" spans="3:14" x14ac:dyDescent="0.2">
      <c r="C882" s="53"/>
      <c r="N882"/>
    </row>
    <row r="883" spans="3:14" x14ac:dyDescent="0.2">
      <c r="C883" s="53"/>
      <c r="N883"/>
    </row>
    <row r="884" spans="3:14" x14ac:dyDescent="0.2">
      <c r="C884" s="53"/>
      <c r="N884"/>
    </row>
    <row r="885" spans="3:14" x14ac:dyDescent="0.2">
      <c r="C885" s="53"/>
      <c r="N885"/>
    </row>
    <row r="886" spans="3:14" x14ac:dyDescent="0.2">
      <c r="C886" s="53"/>
      <c r="N886"/>
    </row>
    <row r="887" spans="3:14" x14ac:dyDescent="0.2">
      <c r="C887" s="53"/>
      <c r="N887"/>
    </row>
    <row r="888" spans="3:14" x14ac:dyDescent="0.2">
      <c r="C888" s="53"/>
      <c r="N888"/>
    </row>
    <row r="889" spans="3:14" x14ac:dyDescent="0.2">
      <c r="C889" s="53"/>
      <c r="N889"/>
    </row>
    <row r="890" spans="3:14" x14ac:dyDescent="0.2">
      <c r="C890" s="53"/>
      <c r="N890"/>
    </row>
    <row r="891" spans="3:14" x14ac:dyDescent="0.2">
      <c r="C891" s="53"/>
      <c r="N891"/>
    </row>
    <row r="892" spans="3:14" x14ac:dyDescent="0.2">
      <c r="C892" s="53"/>
      <c r="N892"/>
    </row>
    <row r="893" spans="3:14" x14ac:dyDescent="0.2">
      <c r="C893" s="53"/>
      <c r="N893"/>
    </row>
    <row r="894" spans="3:14" x14ac:dyDescent="0.2">
      <c r="C894" s="53"/>
      <c r="N894"/>
    </row>
    <row r="895" spans="3:14" x14ac:dyDescent="0.2">
      <c r="C895" s="53"/>
      <c r="N895"/>
    </row>
    <row r="896" spans="3:14" x14ac:dyDescent="0.2">
      <c r="C896" s="53"/>
      <c r="N896"/>
    </row>
    <row r="897" spans="3:14" x14ac:dyDescent="0.2">
      <c r="C897" s="53"/>
      <c r="N897"/>
    </row>
    <row r="898" spans="3:14" x14ac:dyDescent="0.2">
      <c r="C898" s="53"/>
      <c r="N898"/>
    </row>
    <row r="899" spans="3:14" x14ac:dyDescent="0.2">
      <c r="C899" s="53"/>
      <c r="N899"/>
    </row>
    <row r="900" spans="3:14" x14ac:dyDescent="0.2">
      <c r="C900" s="53"/>
      <c r="N900"/>
    </row>
    <row r="901" spans="3:14" x14ac:dyDescent="0.2">
      <c r="C901" s="53"/>
      <c r="N901"/>
    </row>
    <row r="902" spans="3:14" x14ac:dyDescent="0.2">
      <c r="C902" s="53"/>
      <c r="N902"/>
    </row>
    <row r="903" spans="3:14" x14ac:dyDescent="0.2">
      <c r="C903" s="53"/>
      <c r="N903"/>
    </row>
    <row r="904" spans="3:14" x14ac:dyDescent="0.2">
      <c r="C904" s="53"/>
      <c r="N904"/>
    </row>
    <row r="905" spans="3:14" x14ac:dyDescent="0.2">
      <c r="C905" s="53"/>
      <c r="N905"/>
    </row>
    <row r="906" spans="3:14" x14ac:dyDescent="0.2">
      <c r="C906" s="53"/>
      <c r="N906"/>
    </row>
    <row r="907" spans="3:14" x14ac:dyDescent="0.2">
      <c r="C907" s="53"/>
      <c r="N907"/>
    </row>
    <row r="908" spans="3:14" x14ac:dyDescent="0.2">
      <c r="C908" s="53"/>
      <c r="N908"/>
    </row>
    <row r="909" spans="3:14" x14ac:dyDescent="0.2">
      <c r="C909" s="53"/>
      <c r="N909"/>
    </row>
    <row r="910" spans="3:14" x14ac:dyDescent="0.2">
      <c r="C910" s="53"/>
      <c r="N910"/>
    </row>
    <row r="911" spans="3:14" x14ac:dyDescent="0.2">
      <c r="C911" s="53"/>
      <c r="N911"/>
    </row>
    <row r="912" spans="3:14" x14ac:dyDescent="0.2">
      <c r="C912" s="53"/>
      <c r="N912"/>
    </row>
    <row r="913" spans="3:14" x14ac:dyDescent="0.2">
      <c r="C913" s="53"/>
      <c r="N913"/>
    </row>
    <row r="914" spans="3:14" x14ac:dyDescent="0.2">
      <c r="C914" s="53"/>
      <c r="N914"/>
    </row>
    <row r="915" spans="3:14" x14ac:dyDescent="0.2">
      <c r="C915" s="53"/>
      <c r="N915"/>
    </row>
    <row r="916" spans="3:14" x14ac:dyDescent="0.2">
      <c r="C916" s="53"/>
      <c r="N916"/>
    </row>
    <row r="917" spans="3:14" x14ac:dyDescent="0.2">
      <c r="C917" s="53"/>
      <c r="N917"/>
    </row>
    <row r="918" spans="3:14" x14ac:dyDescent="0.2">
      <c r="C918" s="53"/>
      <c r="N918"/>
    </row>
    <row r="919" spans="3:14" x14ac:dyDescent="0.2">
      <c r="C919" s="53"/>
      <c r="N919"/>
    </row>
    <row r="920" spans="3:14" x14ac:dyDescent="0.2">
      <c r="C920" s="53"/>
      <c r="N920"/>
    </row>
    <row r="921" spans="3:14" x14ac:dyDescent="0.2">
      <c r="C921" s="53"/>
      <c r="N921"/>
    </row>
    <row r="922" spans="3:14" x14ac:dyDescent="0.2">
      <c r="C922" s="53"/>
      <c r="N922"/>
    </row>
    <row r="923" spans="3:14" x14ac:dyDescent="0.2">
      <c r="C923" s="53"/>
      <c r="N923"/>
    </row>
    <row r="924" spans="3:14" x14ac:dyDescent="0.2">
      <c r="C924" s="53"/>
      <c r="N924"/>
    </row>
    <row r="925" spans="3:14" x14ac:dyDescent="0.2">
      <c r="C925" s="53"/>
      <c r="N925"/>
    </row>
    <row r="926" spans="3:14" x14ac:dyDescent="0.2">
      <c r="C926" s="53"/>
      <c r="N926"/>
    </row>
    <row r="927" spans="3:14" x14ac:dyDescent="0.2">
      <c r="C927" s="53"/>
      <c r="N927"/>
    </row>
    <row r="928" spans="3:14" x14ac:dyDescent="0.2">
      <c r="C928" s="53"/>
      <c r="N928"/>
    </row>
    <row r="929" spans="3:14" x14ac:dyDescent="0.2">
      <c r="C929" s="53"/>
      <c r="N929"/>
    </row>
    <row r="930" spans="3:14" x14ac:dyDescent="0.2">
      <c r="C930" s="53"/>
      <c r="N930"/>
    </row>
    <row r="931" spans="3:14" x14ac:dyDescent="0.2">
      <c r="C931" s="53"/>
      <c r="N931"/>
    </row>
    <row r="932" spans="3:14" x14ac:dyDescent="0.2">
      <c r="C932" s="53"/>
      <c r="N932"/>
    </row>
    <row r="933" spans="3:14" x14ac:dyDescent="0.2">
      <c r="C933" s="53"/>
      <c r="N933"/>
    </row>
    <row r="934" spans="3:14" x14ac:dyDescent="0.2">
      <c r="C934" s="53"/>
      <c r="N934"/>
    </row>
    <row r="935" spans="3:14" x14ac:dyDescent="0.2">
      <c r="C935" s="53"/>
      <c r="N935"/>
    </row>
    <row r="936" spans="3:14" x14ac:dyDescent="0.2">
      <c r="C936" s="53"/>
      <c r="N936"/>
    </row>
    <row r="937" spans="3:14" x14ac:dyDescent="0.2">
      <c r="C937" s="53"/>
      <c r="N937"/>
    </row>
    <row r="938" spans="3:14" x14ac:dyDescent="0.2">
      <c r="C938" s="53"/>
      <c r="N938"/>
    </row>
    <row r="939" spans="3:14" x14ac:dyDescent="0.2">
      <c r="C939" s="53"/>
      <c r="N939"/>
    </row>
    <row r="940" spans="3:14" x14ac:dyDescent="0.2">
      <c r="C940" s="53"/>
      <c r="N940"/>
    </row>
    <row r="941" spans="3:14" x14ac:dyDescent="0.2">
      <c r="C941" s="53"/>
      <c r="N941"/>
    </row>
    <row r="942" spans="3:14" x14ac:dyDescent="0.2">
      <c r="C942" s="53"/>
      <c r="N942"/>
    </row>
    <row r="943" spans="3:14" x14ac:dyDescent="0.2">
      <c r="C943" s="53"/>
      <c r="N943"/>
    </row>
    <row r="944" spans="3:14" x14ac:dyDescent="0.2">
      <c r="C944" s="53"/>
      <c r="N944"/>
    </row>
    <row r="945" spans="3:14" x14ac:dyDescent="0.2">
      <c r="C945" s="53"/>
      <c r="N945"/>
    </row>
    <row r="946" spans="3:14" x14ac:dyDescent="0.2">
      <c r="C946" s="53"/>
      <c r="N946"/>
    </row>
    <row r="947" spans="3:14" x14ac:dyDescent="0.2">
      <c r="C947" s="53"/>
      <c r="N947"/>
    </row>
    <row r="948" spans="3:14" x14ac:dyDescent="0.2">
      <c r="C948" s="53"/>
      <c r="N948"/>
    </row>
  </sheetData>
  <conditionalFormatting sqref="L246:L291 L200:L202">
    <cfRule type="containsText" dxfId="712" priority="714" operator="containsText" text="FAIL">
      <formula>NOT(ISERROR(SEARCH("FAIL",L200)))</formula>
    </cfRule>
  </conditionalFormatting>
  <conditionalFormatting sqref="L246:L291 L200:L202">
    <cfRule type="containsText" dxfId="711" priority="713" operator="containsText" text="GOOD">
      <formula>NOT(ISERROR(SEARCH("GOOD",L200)))</formula>
    </cfRule>
  </conditionalFormatting>
  <conditionalFormatting sqref="L245">
    <cfRule type="containsText" dxfId="710" priority="712" operator="containsText" text="FAIL">
      <formula>NOT(ISERROR(SEARCH("FAIL",L245)))</formula>
    </cfRule>
  </conditionalFormatting>
  <conditionalFormatting sqref="L245">
    <cfRule type="containsText" dxfId="709" priority="711" operator="containsText" text="GOOD">
      <formula>NOT(ISERROR(SEARCH("GOOD",L245)))</formula>
    </cfRule>
  </conditionalFormatting>
  <conditionalFormatting sqref="L244">
    <cfRule type="containsText" dxfId="708" priority="710" operator="containsText" text="FAIL">
      <formula>NOT(ISERROR(SEARCH("FAIL",L244)))</formula>
    </cfRule>
  </conditionalFormatting>
  <conditionalFormatting sqref="L244">
    <cfRule type="containsText" dxfId="707" priority="709" operator="containsText" text="GOOD">
      <formula>NOT(ISERROR(SEARCH("GOOD",L244)))</formula>
    </cfRule>
  </conditionalFormatting>
  <conditionalFormatting sqref="L243">
    <cfRule type="containsText" dxfId="706" priority="708" operator="containsText" text="FAIL">
      <formula>NOT(ISERROR(SEARCH("FAIL",L243)))</formula>
    </cfRule>
  </conditionalFormatting>
  <conditionalFormatting sqref="L243">
    <cfRule type="containsText" dxfId="705" priority="707" operator="containsText" text="GOOD">
      <formula>NOT(ISERROR(SEARCH("GOOD",L243)))</formula>
    </cfRule>
  </conditionalFormatting>
  <conditionalFormatting sqref="L241">
    <cfRule type="containsText" dxfId="704" priority="706" operator="containsText" text="FAIL">
      <formula>NOT(ISERROR(SEARCH("FAIL",L241)))</formula>
    </cfRule>
  </conditionalFormatting>
  <conditionalFormatting sqref="L241">
    <cfRule type="containsText" dxfId="703" priority="705" operator="containsText" text="GOOD">
      <formula>NOT(ISERROR(SEARCH("GOOD",L241)))</formula>
    </cfRule>
  </conditionalFormatting>
  <conditionalFormatting sqref="L240">
    <cfRule type="containsText" dxfId="702" priority="704" operator="containsText" text="FAIL">
      <formula>NOT(ISERROR(SEARCH("FAIL",L240)))</formula>
    </cfRule>
  </conditionalFormatting>
  <conditionalFormatting sqref="L240">
    <cfRule type="containsText" dxfId="701" priority="703" operator="containsText" text="GOOD">
      <formula>NOT(ISERROR(SEARCH("GOOD",L240)))</formula>
    </cfRule>
  </conditionalFormatting>
  <conditionalFormatting sqref="L239">
    <cfRule type="containsText" dxfId="700" priority="702" operator="containsText" text="FAIL">
      <formula>NOT(ISERROR(SEARCH("FAIL",L239)))</formula>
    </cfRule>
  </conditionalFormatting>
  <conditionalFormatting sqref="L239">
    <cfRule type="containsText" dxfId="699" priority="701" operator="containsText" text="GOOD">
      <formula>NOT(ISERROR(SEARCH("GOOD",L239)))</formula>
    </cfRule>
  </conditionalFormatting>
  <conditionalFormatting sqref="L238">
    <cfRule type="containsText" dxfId="698" priority="700" operator="containsText" text="FAIL">
      <formula>NOT(ISERROR(SEARCH("FAIL",L238)))</formula>
    </cfRule>
  </conditionalFormatting>
  <conditionalFormatting sqref="L238">
    <cfRule type="containsText" dxfId="697" priority="699" operator="containsText" text="GOOD">
      <formula>NOT(ISERROR(SEARCH("GOOD",L238)))</formula>
    </cfRule>
  </conditionalFormatting>
  <conditionalFormatting sqref="L236:L237">
    <cfRule type="containsText" dxfId="696" priority="698" operator="containsText" text="FAIL">
      <formula>NOT(ISERROR(SEARCH("FAIL",L236)))</formula>
    </cfRule>
  </conditionalFormatting>
  <conditionalFormatting sqref="L236:L237">
    <cfRule type="containsText" dxfId="695" priority="697" operator="containsText" text="GOOD">
      <formula>NOT(ISERROR(SEARCH("GOOD",L236)))</formula>
    </cfRule>
  </conditionalFormatting>
  <conditionalFormatting sqref="L234:L235">
    <cfRule type="containsText" dxfId="694" priority="696" operator="containsText" text="FAIL">
      <formula>NOT(ISERROR(SEARCH("FAIL",L234)))</formula>
    </cfRule>
  </conditionalFormatting>
  <conditionalFormatting sqref="L234:L235">
    <cfRule type="containsText" dxfId="693" priority="695" operator="containsText" text="GOOD">
      <formula>NOT(ISERROR(SEARCH("GOOD",L234)))</formula>
    </cfRule>
  </conditionalFormatting>
  <conditionalFormatting sqref="L233">
    <cfRule type="containsText" dxfId="692" priority="694" operator="containsText" text="FAIL">
      <formula>NOT(ISERROR(SEARCH("FAIL",L233)))</formula>
    </cfRule>
  </conditionalFormatting>
  <conditionalFormatting sqref="L233">
    <cfRule type="containsText" dxfId="691" priority="693" operator="containsText" text="GOOD">
      <formula>NOT(ISERROR(SEARCH("GOOD",L233)))</formula>
    </cfRule>
  </conditionalFormatting>
  <conditionalFormatting sqref="L237">
    <cfRule type="containsText" dxfId="690" priority="692" operator="containsText" text="FAIL">
      <formula>NOT(ISERROR(SEARCH("FAIL",L237)))</formula>
    </cfRule>
  </conditionalFormatting>
  <conditionalFormatting sqref="L237">
    <cfRule type="containsText" dxfId="689" priority="691" operator="containsText" text="GOOD">
      <formula>NOT(ISERROR(SEARCH("GOOD",L237)))</formula>
    </cfRule>
  </conditionalFormatting>
  <conditionalFormatting sqref="L235">
    <cfRule type="containsText" dxfId="688" priority="690" operator="containsText" text="FAIL">
      <formula>NOT(ISERROR(SEARCH("FAIL",L235)))</formula>
    </cfRule>
  </conditionalFormatting>
  <conditionalFormatting sqref="L235">
    <cfRule type="containsText" dxfId="687" priority="689" operator="containsText" text="GOOD">
      <formula>NOT(ISERROR(SEARCH("GOOD",L235)))</formula>
    </cfRule>
  </conditionalFormatting>
  <conditionalFormatting sqref="L232">
    <cfRule type="containsText" dxfId="686" priority="688" operator="containsText" text="FAIL">
      <formula>NOT(ISERROR(SEARCH("FAIL",L232)))</formula>
    </cfRule>
  </conditionalFormatting>
  <conditionalFormatting sqref="L232">
    <cfRule type="containsText" dxfId="685" priority="687" operator="containsText" text="GOOD">
      <formula>NOT(ISERROR(SEARCH("GOOD",L232)))</formula>
    </cfRule>
  </conditionalFormatting>
  <conditionalFormatting sqref="L231">
    <cfRule type="containsText" dxfId="684" priority="686" operator="containsText" text="FAIL">
      <formula>NOT(ISERROR(SEARCH("FAIL",L231)))</formula>
    </cfRule>
  </conditionalFormatting>
  <conditionalFormatting sqref="L231">
    <cfRule type="containsText" dxfId="683" priority="685" operator="containsText" text="GOOD">
      <formula>NOT(ISERROR(SEARCH("GOOD",L231)))</formula>
    </cfRule>
  </conditionalFormatting>
  <conditionalFormatting sqref="L229">
    <cfRule type="containsText" dxfId="682" priority="684" operator="containsText" text="FAIL">
      <formula>NOT(ISERROR(SEARCH("FAIL",L229)))</formula>
    </cfRule>
  </conditionalFormatting>
  <conditionalFormatting sqref="L229">
    <cfRule type="containsText" dxfId="681" priority="683" operator="containsText" text="GOOD">
      <formula>NOT(ISERROR(SEARCH("GOOD",L229)))</formula>
    </cfRule>
  </conditionalFormatting>
  <conditionalFormatting sqref="L228">
    <cfRule type="containsText" dxfId="680" priority="682" operator="containsText" text="FAIL">
      <formula>NOT(ISERROR(SEARCH("FAIL",L228)))</formula>
    </cfRule>
  </conditionalFormatting>
  <conditionalFormatting sqref="L228">
    <cfRule type="containsText" dxfId="679" priority="681" operator="containsText" text="GOOD">
      <formula>NOT(ISERROR(SEARCH("GOOD",L228)))</formula>
    </cfRule>
  </conditionalFormatting>
  <conditionalFormatting sqref="L227">
    <cfRule type="containsText" dxfId="678" priority="680" operator="containsText" text="FAIL">
      <formula>NOT(ISERROR(SEARCH("FAIL",L227)))</formula>
    </cfRule>
  </conditionalFormatting>
  <conditionalFormatting sqref="L227">
    <cfRule type="containsText" dxfId="677" priority="679" operator="containsText" text="GOOD">
      <formula>NOT(ISERROR(SEARCH("GOOD",L227)))</formula>
    </cfRule>
  </conditionalFormatting>
  <conditionalFormatting sqref="L226">
    <cfRule type="containsText" dxfId="676" priority="678" operator="containsText" text="FAIL">
      <formula>NOT(ISERROR(SEARCH("FAIL",L226)))</formula>
    </cfRule>
  </conditionalFormatting>
  <conditionalFormatting sqref="L226">
    <cfRule type="containsText" dxfId="675" priority="677" operator="containsText" text="GOOD">
      <formula>NOT(ISERROR(SEARCH("GOOD",L226)))</formula>
    </cfRule>
  </conditionalFormatting>
  <conditionalFormatting sqref="L224:L225">
    <cfRule type="containsText" dxfId="674" priority="676" operator="containsText" text="FAIL">
      <formula>NOT(ISERROR(SEARCH("FAIL",L224)))</formula>
    </cfRule>
  </conditionalFormatting>
  <conditionalFormatting sqref="L224:L225">
    <cfRule type="containsText" dxfId="673" priority="675" operator="containsText" text="GOOD">
      <formula>NOT(ISERROR(SEARCH("GOOD",L224)))</formula>
    </cfRule>
  </conditionalFormatting>
  <conditionalFormatting sqref="L222:L223">
    <cfRule type="containsText" dxfId="672" priority="674" operator="containsText" text="FAIL">
      <formula>NOT(ISERROR(SEARCH("FAIL",L222)))</formula>
    </cfRule>
  </conditionalFormatting>
  <conditionalFormatting sqref="L222:L223">
    <cfRule type="containsText" dxfId="671" priority="673" operator="containsText" text="GOOD">
      <formula>NOT(ISERROR(SEARCH("GOOD",L222)))</formula>
    </cfRule>
  </conditionalFormatting>
  <conditionalFormatting sqref="L221">
    <cfRule type="containsText" dxfId="670" priority="672" operator="containsText" text="FAIL">
      <formula>NOT(ISERROR(SEARCH("FAIL",L221)))</formula>
    </cfRule>
  </conditionalFormatting>
  <conditionalFormatting sqref="L221">
    <cfRule type="containsText" dxfId="669" priority="671" operator="containsText" text="GOOD">
      <formula>NOT(ISERROR(SEARCH("GOOD",L221)))</formula>
    </cfRule>
  </conditionalFormatting>
  <conditionalFormatting sqref="L220">
    <cfRule type="containsText" dxfId="668" priority="670" operator="containsText" text="FAIL">
      <formula>NOT(ISERROR(SEARCH("FAIL",L220)))</formula>
    </cfRule>
  </conditionalFormatting>
  <conditionalFormatting sqref="L220">
    <cfRule type="containsText" dxfId="667" priority="669" operator="containsText" text="GOOD">
      <formula>NOT(ISERROR(SEARCH("GOOD",L220)))</formula>
    </cfRule>
  </conditionalFormatting>
  <conditionalFormatting sqref="L219">
    <cfRule type="containsText" dxfId="666" priority="668" operator="containsText" text="FAIL">
      <formula>NOT(ISERROR(SEARCH("FAIL",L219)))</formula>
    </cfRule>
  </conditionalFormatting>
  <conditionalFormatting sqref="L219">
    <cfRule type="containsText" dxfId="665" priority="667" operator="containsText" text="GOOD">
      <formula>NOT(ISERROR(SEARCH("GOOD",L219)))</formula>
    </cfRule>
  </conditionalFormatting>
  <conditionalFormatting sqref="L217">
    <cfRule type="containsText" dxfId="664" priority="666" operator="containsText" text="FAIL">
      <formula>NOT(ISERROR(SEARCH("FAIL",L217)))</formula>
    </cfRule>
  </conditionalFormatting>
  <conditionalFormatting sqref="L217">
    <cfRule type="containsText" dxfId="663" priority="665" operator="containsText" text="GOOD">
      <formula>NOT(ISERROR(SEARCH("GOOD",L217)))</formula>
    </cfRule>
  </conditionalFormatting>
  <conditionalFormatting sqref="L218">
    <cfRule type="containsText" dxfId="662" priority="664" operator="containsText" text="FAIL">
      <formula>NOT(ISERROR(SEARCH("FAIL",L218)))</formula>
    </cfRule>
  </conditionalFormatting>
  <conditionalFormatting sqref="L218">
    <cfRule type="containsText" dxfId="661" priority="663" operator="containsText" text="GOOD">
      <formula>NOT(ISERROR(SEARCH("GOOD",L218)))</formula>
    </cfRule>
  </conditionalFormatting>
  <conditionalFormatting sqref="L215">
    <cfRule type="containsText" dxfId="660" priority="662" operator="containsText" text="FAIL">
      <formula>NOT(ISERROR(SEARCH("FAIL",L215)))</formula>
    </cfRule>
  </conditionalFormatting>
  <conditionalFormatting sqref="L215">
    <cfRule type="containsText" dxfId="659" priority="661" operator="containsText" text="GOOD">
      <formula>NOT(ISERROR(SEARCH("GOOD",L215)))</formula>
    </cfRule>
  </conditionalFormatting>
  <conditionalFormatting sqref="L214">
    <cfRule type="containsText" dxfId="658" priority="660" operator="containsText" text="FAIL">
      <formula>NOT(ISERROR(SEARCH("FAIL",L214)))</formula>
    </cfRule>
  </conditionalFormatting>
  <conditionalFormatting sqref="L214">
    <cfRule type="containsText" dxfId="657" priority="659" operator="containsText" text="GOOD">
      <formula>NOT(ISERROR(SEARCH("GOOD",L214)))</formula>
    </cfRule>
  </conditionalFormatting>
  <conditionalFormatting sqref="L213">
    <cfRule type="containsText" dxfId="656" priority="658" operator="containsText" text="FAIL">
      <formula>NOT(ISERROR(SEARCH("FAIL",L213)))</formula>
    </cfRule>
  </conditionalFormatting>
  <conditionalFormatting sqref="L213">
    <cfRule type="containsText" dxfId="655" priority="657" operator="containsText" text="GOOD">
      <formula>NOT(ISERROR(SEARCH("GOOD",L213)))</formula>
    </cfRule>
  </conditionalFormatting>
  <conditionalFormatting sqref="L211:L212">
    <cfRule type="containsText" dxfId="654" priority="656" operator="containsText" text="FAIL">
      <formula>NOT(ISERROR(SEARCH("FAIL",L211)))</formula>
    </cfRule>
  </conditionalFormatting>
  <conditionalFormatting sqref="L211:L212">
    <cfRule type="containsText" dxfId="653" priority="655" operator="containsText" text="GOOD">
      <formula>NOT(ISERROR(SEARCH("GOOD",L211)))</formula>
    </cfRule>
  </conditionalFormatting>
  <conditionalFormatting sqref="L210">
    <cfRule type="containsText" dxfId="652" priority="654" operator="containsText" text="FAIL">
      <formula>NOT(ISERROR(SEARCH("FAIL",L210)))</formula>
    </cfRule>
  </conditionalFormatting>
  <conditionalFormatting sqref="L210">
    <cfRule type="containsText" dxfId="651" priority="653" operator="containsText" text="GOOD">
      <formula>NOT(ISERROR(SEARCH("GOOD",L210)))</formula>
    </cfRule>
  </conditionalFormatting>
  <conditionalFormatting sqref="L209">
    <cfRule type="containsText" dxfId="650" priority="652" operator="containsText" text="FAIL">
      <formula>NOT(ISERROR(SEARCH("FAIL",L209)))</formula>
    </cfRule>
  </conditionalFormatting>
  <conditionalFormatting sqref="L209">
    <cfRule type="containsText" dxfId="649" priority="651" operator="containsText" text="GOOD">
      <formula>NOT(ISERROR(SEARCH("GOOD",L209)))</formula>
    </cfRule>
  </conditionalFormatting>
  <conditionalFormatting sqref="L208">
    <cfRule type="containsText" dxfId="648" priority="650" operator="containsText" text="FAIL">
      <formula>NOT(ISERROR(SEARCH("FAIL",L208)))</formula>
    </cfRule>
  </conditionalFormatting>
  <conditionalFormatting sqref="L208">
    <cfRule type="containsText" dxfId="647" priority="649" operator="containsText" text="GOOD">
      <formula>NOT(ISERROR(SEARCH("GOOD",L208)))</formula>
    </cfRule>
  </conditionalFormatting>
  <conditionalFormatting sqref="L207">
    <cfRule type="containsText" dxfId="646" priority="648" operator="containsText" text="FAIL">
      <formula>NOT(ISERROR(SEARCH("FAIL",L207)))</formula>
    </cfRule>
  </conditionalFormatting>
  <conditionalFormatting sqref="L207">
    <cfRule type="containsText" dxfId="645" priority="647" operator="containsText" text="GOOD">
      <formula>NOT(ISERROR(SEARCH("GOOD",L207)))</formula>
    </cfRule>
  </conditionalFormatting>
  <conditionalFormatting sqref="L205">
    <cfRule type="containsText" dxfId="644" priority="646" operator="containsText" text="FAIL">
      <formula>NOT(ISERROR(SEARCH("FAIL",L205)))</formula>
    </cfRule>
  </conditionalFormatting>
  <conditionalFormatting sqref="L205">
    <cfRule type="containsText" dxfId="643" priority="645" operator="containsText" text="GOOD">
      <formula>NOT(ISERROR(SEARCH("GOOD",L205)))</formula>
    </cfRule>
  </conditionalFormatting>
  <conditionalFormatting sqref="L204">
    <cfRule type="containsText" dxfId="642" priority="644" operator="containsText" text="FAIL">
      <formula>NOT(ISERROR(SEARCH("FAIL",L204)))</formula>
    </cfRule>
  </conditionalFormatting>
  <conditionalFormatting sqref="L204">
    <cfRule type="containsText" dxfId="641" priority="643" operator="containsText" text="GOOD">
      <formula>NOT(ISERROR(SEARCH("GOOD",L204)))</formula>
    </cfRule>
  </conditionalFormatting>
  <conditionalFormatting sqref="L203">
    <cfRule type="containsText" dxfId="640" priority="642" operator="containsText" text="FAIL">
      <formula>NOT(ISERROR(SEARCH("FAIL",L203)))</formula>
    </cfRule>
  </conditionalFormatting>
  <conditionalFormatting sqref="L203">
    <cfRule type="containsText" dxfId="639" priority="641" operator="containsText" text="GOOD">
      <formula>NOT(ISERROR(SEARCH("GOOD",L203)))</formula>
    </cfRule>
  </conditionalFormatting>
  <conditionalFormatting sqref="L199">
    <cfRule type="containsText" dxfId="638" priority="640" operator="containsText" text="FAIL">
      <formula>NOT(ISERROR(SEARCH("FAIL",L199)))</formula>
    </cfRule>
  </conditionalFormatting>
  <conditionalFormatting sqref="L199">
    <cfRule type="containsText" dxfId="637" priority="639" operator="containsText" text="GOOD">
      <formula>NOT(ISERROR(SEARCH("GOOD",L199)))</formula>
    </cfRule>
  </conditionalFormatting>
  <conditionalFormatting sqref="L198">
    <cfRule type="containsText" dxfId="636" priority="638" operator="containsText" text="FAIL">
      <formula>NOT(ISERROR(SEARCH("FAIL",L198)))</formula>
    </cfRule>
  </conditionalFormatting>
  <conditionalFormatting sqref="L198">
    <cfRule type="containsText" dxfId="635" priority="637" operator="containsText" text="GOOD">
      <formula>NOT(ISERROR(SEARCH("GOOD",L198)))</formula>
    </cfRule>
  </conditionalFormatting>
  <conditionalFormatting sqref="L197">
    <cfRule type="containsText" dxfId="634" priority="636" operator="containsText" text="FAIL">
      <formula>NOT(ISERROR(SEARCH("FAIL",L197)))</formula>
    </cfRule>
  </conditionalFormatting>
  <conditionalFormatting sqref="L197">
    <cfRule type="containsText" dxfId="633" priority="635" operator="containsText" text="GOOD">
      <formula>NOT(ISERROR(SEARCH("GOOD",L197)))</formula>
    </cfRule>
  </conditionalFormatting>
  <conditionalFormatting sqref="L196">
    <cfRule type="containsText" dxfId="632" priority="634" operator="containsText" text="FAIL">
      <formula>NOT(ISERROR(SEARCH("FAIL",L196)))</formula>
    </cfRule>
  </conditionalFormatting>
  <conditionalFormatting sqref="L196">
    <cfRule type="containsText" dxfId="631" priority="633" operator="containsText" text="GOOD">
      <formula>NOT(ISERROR(SEARCH("GOOD",L196)))</formula>
    </cfRule>
  </conditionalFormatting>
  <conditionalFormatting sqref="L195">
    <cfRule type="containsText" dxfId="630" priority="632" operator="containsText" text="FAIL">
      <formula>NOT(ISERROR(SEARCH("FAIL",L195)))</formula>
    </cfRule>
  </conditionalFormatting>
  <conditionalFormatting sqref="L195">
    <cfRule type="containsText" dxfId="629" priority="631" operator="containsText" text="GOOD">
      <formula>NOT(ISERROR(SEARCH("GOOD",L195)))</formula>
    </cfRule>
  </conditionalFormatting>
  <conditionalFormatting sqref="L194">
    <cfRule type="containsText" dxfId="628" priority="630" operator="containsText" text="FAIL">
      <formula>NOT(ISERROR(SEARCH("FAIL",L194)))</formula>
    </cfRule>
  </conditionalFormatting>
  <conditionalFormatting sqref="L194">
    <cfRule type="containsText" dxfId="627" priority="629" operator="containsText" text="GOOD">
      <formula>NOT(ISERROR(SEARCH("GOOD",L194)))</formula>
    </cfRule>
  </conditionalFormatting>
  <conditionalFormatting sqref="L193">
    <cfRule type="containsText" dxfId="626" priority="628" operator="containsText" text="FAIL">
      <formula>NOT(ISERROR(SEARCH("FAIL",L193)))</formula>
    </cfRule>
  </conditionalFormatting>
  <conditionalFormatting sqref="L193">
    <cfRule type="containsText" dxfId="625" priority="627" operator="containsText" text="GOOD">
      <formula>NOT(ISERROR(SEARCH("GOOD",L193)))</formula>
    </cfRule>
  </conditionalFormatting>
  <conditionalFormatting sqref="L192">
    <cfRule type="containsText" dxfId="624" priority="626" operator="containsText" text="FAIL">
      <formula>NOT(ISERROR(SEARCH("FAIL",L192)))</formula>
    </cfRule>
  </conditionalFormatting>
  <conditionalFormatting sqref="L192">
    <cfRule type="containsText" dxfId="623" priority="625" operator="containsText" text="GOOD">
      <formula>NOT(ISERROR(SEARCH("GOOD",L192)))</formula>
    </cfRule>
  </conditionalFormatting>
  <conditionalFormatting sqref="L190">
    <cfRule type="containsText" dxfId="622" priority="624" operator="containsText" text="FAIL">
      <formula>NOT(ISERROR(SEARCH("FAIL",L190)))</formula>
    </cfRule>
  </conditionalFormatting>
  <conditionalFormatting sqref="L190">
    <cfRule type="containsText" dxfId="621" priority="623" operator="containsText" text="GOOD">
      <formula>NOT(ISERROR(SEARCH("GOOD",L190)))</formula>
    </cfRule>
  </conditionalFormatting>
  <conditionalFormatting sqref="L189">
    <cfRule type="containsText" dxfId="620" priority="622" operator="containsText" text="FAIL">
      <formula>NOT(ISERROR(SEARCH("FAIL",L189)))</formula>
    </cfRule>
  </conditionalFormatting>
  <conditionalFormatting sqref="L189">
    <cfRule type="containsText" dxfId="619" priority="621" operator="containsText" text="GOOD">
      <formula>NOT(ISERROR(SEARCH("GOOD",L189)))</formula>
    </cfRule>
  </conditionalFormatting>
  <conditionalFormatting sqref="L188">
    <cfRule type="containsText" dxfId="618" priority="620" operator="containsText" text="FAIL">
      <formula>NOT(ISERROR(SEARCH("FAIL",L188)))</formula>
    </cfRule>
  </conditionalFormatting>
  <conditionalFormatting sqref="L188">
    <cfRule type="containsText" dxfId="617" priority="619" operator="containsText" text="GOOD">
      <formula>NOT(ISERROR(SEARCH("GOOD",L188)))</formula>
    </cfRule>
  </conditionalFormatting>
  <conditionalFormatting sqref="L187">
    <cfRule type="containsText" dxfId="616" priority="618" operator="containsText" text="FAIL">
      <formula>NOT(ISERROR(SEARCH("FAIL",L187)))</formula>
    </cfRule>
  </conditionalFormatting>
  <conditionalFormatting sqref="L187">
    <cfRule type="containsText" dxfId="615" priority="617" operator="containsText" text="GOOD">
      <formula>NOT(ISERROR(SEARCH("GOOD",L187)))</formula>
    </cfRule>
  </conditionalFormatting>
  <conditionalFormatting sqref="L186">
    <cfRule type="containsText" dxfId="614" priority="616" operator="containsText" text="FAIL">
      <formula>NOT(ISERROR(SEARCH("FAIL",L186)))</formula>
    </cfRule>
  </conditionalFormatting>
  <conditionalFormatting sqref="L186">
    <cfRule type="containsText" dxfId="613" priority="615" operator="containsText" text="GOOD">
      <formula>NOT(ISERROR(SEARCH("GOOD",L186)))</formula>
    </cfRule>
  </conditionalFormatting>
  <conditionalFormatting sqref="L185">
    <cfRule type="containsText" dxfId="612" priority="614" operator="containsText" text="FAIL">
      <formula>NOT(ISERROR(SEARCH("FAIL",L185)))</formula>
    </cfRule>
  </conditionalFormatting>
  <conditionalFormatting sqref="L185">
    <cfRule type="containsText" dxfId="611" priority="613" operator="containsText" text="GOOD">
      <formula>NOT(ISERROR(SEARCH("GOOD",L185)))</formula>
    </cfRule>
  </conditionalFormatting>
  <conditionalFormatting sqref="L184">
    <cfRule type="containsText" dxfId="610" priority="612" operator="containsText" text="FAIL">
      <formula>NOT(ISERROR(SEARCH("FAIL",L184)))</formula>
    </cfRule>
  </conditionalFormatting>
  <conditionalFormatting sqref="L184">
    <cfRule type="containsText" dxfId="609" priority="611" operator="containsText" text="GOOD">
      <formula>NOT(ISERROR(SEARCH("GOOD",L184)))</formula>
    </cfRule>
  </conditionalFormatting>
  <conditionalFormatting sqref="L183">
    <cfRule type="containsText" dxfId="608" priority="610" operator="containsText" text="FAIL">
      <formula>NOT(ISERROR(SEARCH("FAIL",L183)))</formula>
    </cfRule>
  </conditionalFormatting>
  <conditionalFormatting sqref="L183">
    <cfRule type="containsText" dxfId="607" priority="609" operator="containsText" text="GOOD">
      <formula>NOT(ISERROR(SEARCH("GOOD",L183)))</formula>
    </cfRule>
  </conditionalFormatting>
  <conditionalFormatting sqref="L182">
    <cfRule type="containsText" dxfId="606" priority="608" operator="containsText" text="FAIL">
      <formula>NOT(ISERROR(SEARCH("FAIL",L182)))</formula>
    </cfRule>
  </conditionalFormatting>
  <conditionalFormatting sqref="L182">
    <cfRule type="containsText" dxfId="605" priority="607" operator="containsText" text="GOOD">
      <formula>NOT(ISERROR(SEARCH("GOOD",L182)))</formula>
    </cfRule>
  </conditionalFormatting>
  <conditionalFormatting sqref="L181">
    <cfRule type="containsText" dxfId="604" priority="606" operator="containsText" text="FAIL">
      <formula>NOT(ISERROR(SEARCH("FAIL",L181)))</formula>
    </cfRule>
  </conditionalFormatting>
  <conditionalFormatting sqref="L181">
    <cfRule type="containsText" dxfId="603" priority="605" operator="containsText" text="GOOD">
      <formula>NOT(ISERROR(SEARCH("GOOD",L181)))</formula>
    </cfRule>
  </conditionalFormatting>
  <conditionalFormatting sqref="L180">
    <cfRule type="containsText" dxfId="602" priority="604" operator="containsText" text="FAIL">
      <formula>NOT(ISERROR(SEARCH("FAIL",L180)))</formula>
    </cfRule>
  </conditionalFormatting>
  <conditionalFormatting sqref="L180">
    <cfRule type="containsText" dxfId="601" priority="603" operator="containsText" text="GOOD">
      <formula>NOT(ISERROR(SEARCH("GOOD",L180)))</formula>
    </cfRule>
  </conditionalFormatting>
  <conditionalFormatting sqref="L178">
    <cfRule type="containsText" dxfId="600" priority="602" operator="containsText" text="FAIL">
      <formula>NOT(ISERROR(SEARCH("FAIL",L178)))</formula>
    </cfRule>
  </conditionalFormatting>
  <conditionalFormatting sqref="L178">
    <cfRule type="containsText" dxfId="599" priority="601" operator="containsText" text="GOOD">
      <formula>NOT(ISERROR(SEARCH("GOOD",L178)))</formula>
    </cfRule>
  </conditionalFormatting>
  <conditionalFormatting sqref="L179">
    <cfRule type="containsText" dxfId="598" priority="600" operator="containsText" text="FAIL">
      <formula>NOT(ISERROR(SEARCH("FAIL",L179)))</formula>
    </cfRule>
  </conditionalFormatting>
  <conditionalFormatting sqref="L179">
    <cfRule type="containsText" dxfId="597" priority="599" operator="containsText" text="GOOD">
      <formula>NOT(ISERROR(SEARCH("GOOD",L179)))</formula>
    </cfRule>
  </conditionalFormatting>
  <conditionalFormatting sqref="L177">
    <cfRule type="containsText" dxfId="596" priority="598" operator="containsText" text="FAIL">
      <formula>NOT(ISERROR(SEARCH("FAIL",L177)))</formula>
    </cfRule>
  </conditionalFormatting>
  <conditionalFormatting sqref="L177">
    <cfRule type="containsText" dxfId="595" priority="597" operator="containsText" text="GOOD">
      <formula>NOT(ISERROR(SEARCH("GOOD",L177)))</formula>
    </cfRule>
  </conditionalFormatting>
  <conditionalFormatting sqref="L176">
    <cfRule type="containsText" dxfId="594" priority="596" operator="containsText" text="FAIL">
      <formula>NOT(ISERROR(SEARCH("FAIL",L176)))</formula>
    </cfRule>
  </conditionalFormatting>
  <conditionalFormatting sqref="L176">
    <cfRule type="containsText" dxfId="593" priority="595" operator="containsText" text="GOOD">
      <formula>NOT(ISERROR(SEARCH("GOOD",L176)))</formula>
    </cfRule>
  </conditionalFormatting>
  <conditionalFormatting sqref="L175">
    <cfRule type="containsText" dxfId="592" priority="594" operator="containsText" text="FAIL">
      <formula>NOT(ISERROR(SEARCH("FAIL",L175)))</formula>
    </cfRule>
  </conditionalFormatting>
  <conditionalFormatting sqref="L175">
    <cfRule type="containsText" dxfId="591" priority="593" operator="containsText" text="GOOD">
      <formula>NOT(ISERROR(SEARCH("GOOD",L175)))</formula>
    </cfRule>
  </conditionalFormatting>
  <conditionalFormatting sqref="L174">
    <cfRule type="containsText" dxfId="590" priority="592" operator="containsText" text="FAIL">
      <formula>NOT(ISERROR(SEARCH("FAIL",L174)))</formula>
    </cfRule>
  </conditionalFormatting>
  <conditionalFormatting sqref="L174">
    <cfRule type="containsText" dxfId="589" priority="591" operator="containsText" text="GOOD">
      <formula>NOT(ISERROR(SEARCH("GOOD",L174)))</formula>
    </cfRule>
  </conditionalFormatting>
  <conditionalFormatting sqref="L173">
    <cfRule type="containsText" dxfId="588" priority="590" operator="containsText" text="FAIL">
      <formula>NOT(ISERROR(SEARCH("FAIL",L173)))</formula>
    </cfRule>
  </conditionalFormatting>
  <conditionalFormatting sqref="L173">
    <cfRule type="containsText" dxfId="587" priority="589" operator="containsText" text="GOOD">
      <formula>NOT(ISERROR(SEARCH("GOOD",L173)))</formula>
    </cfRule>
  </conditionalFormatting>
  <conditionalFormatting sqref="L171">
    <cfRule type="containsText" dxfId="586" priority="588" operator="containsText" text="FAIL">
      <formula>NOT(ISERROR(SEARCH("FAIL",L171)))</formula>
    </cfRule>
  </conditionalFormatting>
  <conditionalFormatting sqref="L171">
    <cfRule type="containsText" dxfId="585" priority="587" operator="containsText" text="GOOD">
      <formula>NOT(ISERROR(SEARCH("GOOD",L171)))</formula>
    </cfRule>
  </conditionalFormatting>
  <conditionalFormatting sqref="L170">
    <cfRule type="containsText" dxfId="584" priority="586" operator="containsText" text="FAIL">
      <formula>NOT(ISERROR(SEARCH("FAIL",L170)))</formula>
    </cfRule>
  </conditionalFormatting>
  <conditionalFormatting sqref="L170">
    <cfRule type="containsText" dxfId="583" priority="585" operator="containsText" text="GOOD">
      <formula>NOT(ISERROR(SEARCH("GOOD",L170)))</formula>
    </cfRule>
  </conditionalFormatting>
  <conditionalFormatting sqref="L169">
    <cfRule type="containsText" dxfId="582" priority="584" operator="containsText" text="FAIL">
      <formula>NOT(ISERROR(SEARCH("FAIL",L169)))</formula>
    </cfRule>
  </conditionalFormatting>
  <conditionalFormatting sqref="L169">
    <cfRule type="containsText" dxfId="581" priority="583" operator="containsText" text="GOOD">
      <formula>NOT(ISERROR(SEARCH("GOOD",L169)))</formula>
    </cfRule>
  </conditionalFormatting>
  <conditionalFormatting sqref="L168">
    <cfRule type="containsText" dxfId="580" priority="582" operator="containsText" text="FAIL">
      <formula>NOT(ISERROR(SEARCH("FAIL",L168)))</formula>
    </cfRule>
  </conditionalFormatting>
  <conditionalFormatting sqref="L168">
    <cfRule type="containsText" dxfId="579" priority="581" operator="containsText" text="GOOD">
      <formula>NOT(ISERROR(SEARCH("GOOD",L168)))</formula>
    </cfRule>
  </conditionalFormatting>
  <conditionalFormatting sqref="L167">
    <cfRule type="containsText" dxfId="578" priority="580" operator="containsText" text="FAIL">
      <formula>NOT(ISERROR(SEARCH("FAIL",L167)))</formula>
    </cfRule>
  </conditionalFormatting>
  <conditionalFormatting sqref="L167">
    <cfRule type="containsText" dxfId="577" priority="579" operator="containsText" text="GOOD">
      <formula>NOT(ISERROR(SEARCH("GOOD",L167)))</formula>
    </cfRule>
  </conditionalFormatting>
  <conditionalFormatting sqref="L165">
    <cfRule type="containsText" dxfId="576" priority="578" operator="containsText" text="FAIL">
      <formula>NOT(ISERROR(SEARCH("FAIL",L165)))</formula>
    </cfRule>
  </conditionalFormatting>
  <conditionalFormatting sqref="L165">
    <cfRule type="containsText" dxfId="575" priority="577" operator="containsText" text="GOOD">
      <formula>NOT(ISERROR(SEARCH("GOOD",L165)))</formula>
    </cfRule>
  </conditionalFormatting>
  <conditionalFormatting sqref="L164">
    <cfRule type="containsText" dxfId="574" priority="576" operator="containsText" text="FAIL">
      <formula>NOT(ISERROR(SEARCH("FAIL",L164)))</formula>
    </cfRule>
  </conditionalFormatting>
  <conditionalFormatting sqref="L164">
    <cfRule type="containsText" dxfId="573" priority="575" operator="containsText" text="GOOD">
      <formula>NOT(ISERROR(SEARCH("GOOD",L164)))</formula>
    </cfRule>
  </conditionalFormatting>
  <conditionalFormatting sqref="L166">
    <cfRule type="containsText" dxfId="572" priority="574" operator="containsText" text="FAIL">
      <formula>NOT(ISERROR(SEARCH("FAIL",L166)))</formula>
    </cfRule>
  </conditionalFormatting>
  <conditionalFormatting sqref="L166">
    <cfRule type="containsText" dxfId="571" priority="573" operator="containsText" text="GOOD">
      <formula>NOT(ISERROR(SEARCH("GOOD",L166)))</formula>
    </cfRule>
  </conditionalFormatting>
  <conditionalFormatting sqref="L163">
    <cfRule type="containsText" dxfId="570" priority="572" operator="containsText" text="FAIL">
      <formula>NOT(ISERROR(SEARCH("FAIL",L163)))</formula>
    </cfRule>
  </conditionalFormatting>
  <conditionalFormatting sqref="L163">
    <cfRule type="containsText" dxfId="569" priority="571" operator="containsText" text="GOOD">
      <formula>NOT(ISERROR(SEARCH("GOOD",L163)))</formula>
    </cfRule>
  </conditionalFormatting>
  <conditionalFormatting sqref="L162">
    <cfRule type="containsText" dxfId="568" priority="570" operator="containsText" text="FAIL">
      <formula>NOT(ISERROR(SEARCH("FAIL",L162)))</formula>
    </cfRule>
  </conditionalFormatting>
  <conditionalFormatting sqref="L162">
    <cfRule type="containsText" dxfId="567" priority="569" operator="containsText" text="GOOD">
      <formula>NOT(ISERROR(SEARCH("GOOD",L162)))</formula>
    </cfRule>
  </conditionalFormatting>
  <conditionalFormatting sqref="L160">
    <cfRule type="containsText" dxfId="566" priority="568" operator="containsText" text="FAIL">
      <formula>NOT(ISERROR(SEARCH("FAIL",L160)))</formula>
    </cfRule>
  </conditionalFormatting>
  <conditionalFormatting sqref="L160">
    <cfRule type="containsText" dxfId="565" priority="567" operator="containsText" text="GOOD">
      <formula>NOT(ISERROR(SEARCH("GOOD",L160)))</formula>
    </cfRule>
  </conditionalFormatting>
  <conditionalFormatting sqref="L159">
    <cfRule type="containsText" dxfId="564" priority="566" operator="containsText" text="FAIL">
      <formula>NOT(ISERROR(SEARCH("FAIL",L159)))</formula>
    </cfRule>
  </conditionalFormatting>
  <conditionalFormatting sqref="L159">
    <cfRule type="containsText" dxfId="563" priority="565" operator="containsText" text="GOOD">
      <formula>NOT(ISERROR(SEARCH("GOOD",L159)))</formula>
    </cfRule>
  </conditionalFormatting>
  <conditionalFormatting sqref="L161">
    <cfRule type="containsText" dxfId="562" priority="564" operator="containsText" text="FAIL">
      <formula>NOT(ISERROR(SEARCH("FAIL",L161)))</formula>
    </cfRule>
  </conditionalFormatting>
  <conditionalFormatting sqref="L161">
    <cfRule type="containsText" dxfId="561" priority="563" operator="containsText" text="GOOD">
      <formula>NOT(ISERROR(SEARCH("GOOD",L161)))</formula>
    </cfRule>
  </conditionalFormatting>
  <conditionalFormatting sqref="L155:L158">
    <cfRule type="containsText" dxfId="560" priority="562" operator="containsText" text="FAIL">
      <formula>NOT(ISERROR(SEARCH("FAIL",L155)))</formula>
    </cfRule>
  </conditionalFormatting>
  <conditionalFormatting sqref="L155:L158">
    <cfRule type="containsText" dxfId="559" priority="561" operator="containsText" text="GOOD">
      <formula>NOT(ISERROR(SEARCH("GOOD",L155)))</formula>
    </cfRule>
  </conditionalFormatting>
  <conditionalFormatting sqref="L154">
    <cfRule type="containsText" dxfId="558" priority="560" operator="containsText" text="FAIL">
      <formula>NOT(ISERROR(SEARCH("FAIL",L154)))</formula>
    </cfRule>
  </conditionalFormatting>
  <conditionalFormatting sqref="L154">
    <cfRule type="containsText" dxfId="557" priority="559" operator="containsText" text="GOOD">
      <formula>NOT(ISERROR(SEARCH("GOOD",L154)))</formula>
    </cfRule>
  </conditionalFormatting>
  <conditionalFormatting sqref="L150">
    <cfRule type="containsText" dxfId="556" priority="558" operator="containsText" text="FAIL">
      <formula>NOT(ISERROR(SEARCH("FAIL",L150)))</formula>
    </cfRule>
  </conditionalFormatting>
  <conditionalFormatting sqref="L150">
    <cfRule type="containsText" dxfId="555" priority="557" operator="containsText" text="GOOD">
      <formula>NOT(ISERROR(SEARCH("GOOD",L150)))</formula>
    </cfRule>
  </conditionalFormatting>
  <conditionalFormatting sqref="L149">
    <cfRule type="containsText" dxfId="554" priority="556" operator="containsText" text="FAIL">
      <formula>NOT(ISERROR(SEARCH("FAIL",L149)))</formula>
    </cfRule>
  </conditionalFormatting>
  <conditionalFormatting sqref="L149">
    <cfRule type="containsText" dxfId="553" priority="555" operator="containsText" text="GOOD">
      <formula>NOT(ISERROR(SEARCH("GOOD",L149)))</formula>
    </cfRule>
  </conditionalFormatting>
  <conditionalFormatting sqref="L148">
    <cfRule type="containsText" dxfId="552" priority="554" operator="containsText" text="FAIL">
      <formula>NOT(ISERROR(SEARCH("FAIL",L148)))</formula>
    </cfRule>
  </conditionalFormatting>
  <conditionalFormatting sqref="L148">
    <cfRule type="containsText" dxfId="551" priority="553" operator="containsText" text="GOOD">
      <formula>NOT(ISERROR(SEARCH("GOOD",L148)))</formula>
    </cfRule>
  </conditionalFormatting>
  <conditionalFormatting sqref="L147">
    <cfRule type="containsText" dxfId="550" priority="552" operator="containsText" text="FAIL">
      <formula>NOT(ISERROR(SEARCH("FAIL",L147)))</formula>
    </cfRule>
  </conditionalFormatting>
  <conditionalFormatting sqref="L147">
    <cfRule type="containsText" dxfId="549" priority="551" operator="containsText" text="GOOD">
      <formula>NOT(ISERROR(SEARCH("GOOD",L147)))</formula>
    </cfRule>
  </conditionalFormatting>
  <conditionalFormatting sqref="L146">
    <cfRule type="containsText" dxfId="548" priority="550" operator="containsText" text="FAIL">
      <formula>NOT(ISERROR(SEARCH("FAIL",L146)))</formula>
    </cfRule>
  </conditionalFormatting>
  <conditionalFormatting sqref="L146">
    <cfRule type="containsText" dxfId="547" priority="549" operator="containsText" text="GOOD">
      <formula>NOT(ISERROR(SEARCH("GOOD",L146)))</formula>
    </cfRule>
  </conditionalFormatting>
  <conditionalFormatting sqref="L145">
    <cfRule type="containsText" dxfId="546" priority="548" operator="containsText" text="FAIL">
      <formula>NOT(ISERROR(SEARCH("FAIL",L145)))</formula>
    </cfRule>
  </conditionalFormatting>
  <conditionalFormatting sqref="L145">
    <cfRule type="containsText" dxfId="545" priority="547" operator="containsText" text="GOOD">
      <formula>NOT(ISERROR(SEARCH("GOOD",L145)))</formula>
    </cfRule>
  </conditionalFormatting>
  <conditionalFormatting sqref="L153">
    <cfRule type="containsText" dxfId="544" priority="546" operator="containsText" text="FAIL">
      <formula>NOT(ISERROR(SEARCH("FAIL",L153)))</formula>
    </cfRule>
  </conditionalFormatting>
  <conditionalFormatting sqref="L153">
    <cfRule type="containsText" dxfId="543" priority="545" operator="containsText" text="GOOD">
      <formula>NOT(ISERROR(SEARCH("GOOD",L153)))</formula>
    </cfRule>
  </conditionalFormatting>
  <conditionalFormatting sqref="L152">
    <cfRule type="containsText" dxfId="542" priority="544" operator="containsText" text="FAIL">
      <formula>NOT(ISERROR(SEARCH("FAIL",L152)))</formula>
    </cfRule>
  </conditionalFormatting>
  <conditionalFormatting sqref="L152">
    <cfRule type="containsText" dxfId="541" priority="543" operator="containsText" text="GOOD">
      <formula>NOT(ISERROR(SEARCH("GOOD",L152)))</formula>
    </cfRule>
  </conditionalFormatting>
  <conditionalFormatting sqref="L144">
    <cfRule type="containsText" dxfId="540" priority="542" operator="containsText" text="FAIL">
      <formula>NOT(ISERROR(SEARCH("FAIL",L144)))</formula>
    </cfRule>
  </conditionalFormatting>
  <conditionalFormatting sqref="L144">
    <cfRule type="containsText" dxfId="539" priority="541" operator="containsText" text="GOOD">
      <formula>NOT(ISERROR(SEARCH("GOOD",L144)))</formula>
    </cfRule>
  </conditionalFormatting>
  <conditionalFormatting sqref="L143">
    <cfRule type="containsText" dxfId="538" priority="540" operator="containsText" text="FAIL">
      <formula>NOT(ISERROR(SEARCH("FAIL",L143)))</formula>
    </cfRule>
  </conditionalFormatting>
  <conditionalFormatting sqref="L143">
    <cfRule type="containsText" dxfId="537" priority="539" operator="containsText" text="GOOD">
      <formula>NOT(ISERROR(SEARCH("GOOD",L143)))</formula>
    </cfRule>
  </conditionalFormatting>
  <conditionalFormatting sqref="L142">
    <cfRule type="containsText" dxfId="536" priority="538" operator="containsText" text="FAIL">
      <formula>NOT(ISERROR(SEARCH("FAIL",L142)))</formula>
    </cfRule>
  </conditionalFormatting>
  <conditionalFormatting sqref="L142">
    <cfRule type="containsText" dxfId="535" priority="537" operator="containsText" text="GOOD">
      <formula>NOT(ISERROR(SEARCH("GOOD",L142)))</formula>
    </cfRule>
  </conditionalFormatting>
  <conditionalFormatting sqref="L141">
    <cfRule type="containsText" dxfId="534" priority="536" operator="containsText" text="FAIL">
      <formula>NOT(ISERROR(SEARCH("FAIL",L141)))</formula>
    </cfRule>
  </conditionalFormatting>
  <conditionalFormatting sqref="L141">
    <cfRule type="containsText" dxfId="533" priority="535" operator="containsText" text="GOOD">
      <formula>NOT(ISERROR(SEARCH("GOOD",L141)))</formula>
    </cfRule>
  </conditionalFormatting>
  <conditionalFormatting sqref="L140">
    <cfRule type="containsText" dxfId="532" priority="534" operator="containsText" text="FAIL">
      <formula>NOT(ISERROR(SEARCH("FAIL",L140)))</formula>
    </cfRule>
  </conditionalFormatting>
  <conditionalFormatting sqref="L140">
    <cfRule type="containsText" dxfId="531" priority="533" operator="containsText" text="GOOD">
      <formula>NOT(ISERROR(SEARCH("GOOD",L140)))</formula>
    </cfRule>
  </conditionalFormatting>
  <conditionalFormatting sqref="L139">
    <cfRule type="containsText" dxfId="530" priority="532" operator="containsText" text="FAIL">
      <formula>NOT(ISERROR(SEARCH("FAIL",L139)))</formula>
    </cfRule>
  </conditionalFormatting>
  <conditionalFormatting sqref="L139">
    <cfRule type="containsText" dxfId="529" priority="531" operator="containsText" text="GOOD">
      <formula>NOT(ISERROR(SEARCH("GOOD",L139)))</formula>
    </cfRule>
  </conditionalFormatting>
  <conditionalFormatting sqref="L137">
    <cfRule type="containsText" dxfId="528" priority="530" operator="containsText" text="FAIL">
      <formula>NOT(ISERROR(SEARCH("FAIL",L137)))</formula>
    </cfRule>
  </conditionalFormatting>
  <conditionalFormatting sqref="L137">
    <cfRule type="containsText" dxfId="527" priority="529" operator="containsText" text="GOOD">
      <formula>NOT(ISERROR(SEARCH("GOOD",L137)))</formula>
    </cfRule>
  </conditionalFormatting>
  <conditionalFormatting sqref="L135:L136">
    <cfRule type="containsText" dxfId="526" priority="528" operator="containsText" text="FAIL">
      <formula>NOT(ISERROR(SEARCH("FAIL",L135)))</formula>
    </cfRule>
  </conditionalFormatting>
  <conditionalFormatting sqref="L135:L136">
    <cfRule type="containsText" dxfId="525" priority="527" operator="containsText" text="GOOD">
      <formula>NOT(ISERROR(SEARCH("GOOD",L135)))</formula>
    </cfRule>
  </conditionalFormatting>
  <conditionalFormatting sqref="L134">
    <cfRule type="containsText" dxfId="524" priority="526" operator="containsText" text="FAIL">
      <formula>NOT(ISERROR(SEARCH("FAIL",L134)))</formula>
    </cfRule>
  </conditionalFormatting>
  <conditionalFormatting sqref="L134">
    <cfRule type="containsText" dxfId="523" priority="525" operator="containsText" text="GOOD">
      <formula>NOT(ISERROR(SEARCH("GOOD",L134)))</formula>
    </cfRule>
  </conditionalFormatting>
  <conditionalFormatting sqref="L132:L133">
    <cfRule type="containsText" dxfId="522" priority="524" operator="containsText" text="FAIL">
      <formula>NOT(ISERROR(SEARCH("FAIL",L132)))</formula>
    </cfRule>
  </conditionalFormatting>
  <conditionalFormatting sqref="L132:L133">
    <cfRule type="containsText" dxfId="521" priority="523" operator="containsText" text="GOOD">
      <formula>NOT(ISERROR(SEARCH("GOOD",L132)))</formula>
    </cfRule>
  </conditionalFormatting>
  <conditionalFormatting sqref="L131">
    <cfRule type="containsText" dxfId="520" priority="522" operator="containsText" text="FAIL">
      <formula>NOT(ISERROR(SEARCH("FAIL",L131)))</formula>
    </cfRule>
  </conditionalFormatting>
  <conditionalFormatting sqref="L131">
    <cfRule type="containsText" dxfId="519" priority="521" operator="containsText" text="GOOD">
      <formula>NOT(ISERROR(SEARCH("GOOD",L131)))</formula>
    </cfRule>
  </conditionalFormatting>
  <conditionalFormatting sqref="L129:L130">
    <cfRule type="containsText" dxfId="518" priority="520" operator="containsText" text="FAIL">
      <formula>NOT(ISERROR(SEARCH("FAIL",L129)))</formula>
    </cfRule>
  </conditionalFormatting>
  <conditionalFormatting sqref="L129:L130">
    <cfRule type="containsText" dxfId="517" priority="519" operator="containsText" text="GOOD">
      <formula>NOT(ISERROR(SEARCH("GOOD",L129)))</formula>
    </cfRule>
  </conditionalFormatting>
  <conditionalFormatting sqref="L127">
    <cfRule type="containsText" dxfId="516" priority="518" operator="containsText" text="FAIL">
      <formula>NOT(ISERROR(SEARCH("FAIL",L127)))</formula>
    </cfRule>
  </conditionalFormatting>
  <conditionalFormatting sqref="L127">
    <cfRule type="containsText" dxfId="515" priority="517" operator="containsText" text="GOOD">
      <formula>NOT(ISERROR(SEARCH("GOOD",L127)))</formula>
    </cfRule>
  </conditionalFormatting>
  <conditionalFormatting sqref="L125:L126">
    <cfRule type="containsText" dxfId="514" priority="516" operator="containsText" text="FAIL">
      <formula>NOT(ISERROR(SEARCH("FAIL",L125)))</formula>
    </cfRule>
  </conditionalFormatting>
  <conditionalFormatting sqref="L125:L126">
    <cfRule type="containsText" dxfId="513" priority="515" operator="containsText" text="GOOD">
      <formula>NOT(ISERROR(SEARCH("GOOD",L125)))</formula>
    </cfRule>
  </conditionalFormatting>
  <conditionalFormatting sqref="L128">
    <cfRule type="containsText" dxfId="512" priority="514" operator="containsText" text="FAIL">
      <formula>NOT(ISERROR(SEARCH("FAIL",L128)))</formula>
    </cfRule>
  </conditionalFormatting>
  <conditionalFormatting sqref="L128">
    <cfRule type="containsText" dxfId="511" priority="513" operator="containsText" text="GOOD">
      <formula>NOT(ISERROR(SEARCH("GOOD",L128)))</formula>
    </cfRule>
  </conditionalFormatting>
  <conditionalFormatting sqref="L122:L124">
    <cfRule type="containsText" dxfId="510" priority="512" operator="containsText" text="FAIL">
      <formula>NOT(ISERROR(SEARCH("FAIL",L122)))</formula>
    </cfRule>
  </conditionalFormatting>
  <conditionalFormatting sqref="L122:L124">
    <cfRule type="containsText" dxfId="509" priority="511" operator="containsText" text="GOOD">
      <formula>NOT(ISERROR(SEARCH("GOOD",L122)))</formula>
    </cfRule>
  </conditionalFormatting>
  <conditionalFormatting sqref="L121">
    <cfRule type="containsText" dxfId="508" priority="510" operator="containsText" text="FAIL">
      <formula>NOT(ISERROR(SEARCH("FAIL",L121)))</formula>
    </cfRule>
  </conditionalFormatting>
  <conditionalFormatting sqref="L121">
    <cfRule type="containsText" dxfId="507" priority="509" operator="containsText" text="GOOD">
      <formula>NOT(ISERROR(SEARCH("GOOD",L121)))</formula>
    </cfRule>
  </conditionalFormatting>
  <conditionalFormatting sqref="L119">
    <cfRule type="containsText" dxfId="506" priority="508" operator="containsText" text="FAIL">
      <formula>NOT(ISERROR(SEARCH("FAIL",L119)))</formula>
    </cfRule>
  </conditionalFormatting>
  <conditionalFormatting sqref="L119">
    <cfRule type="containsText" dxfId="505" priority="507" operator="containsText" text="GOOD">
      <formula>NOT(ISERROR(SEARCH("GOOD",L119)))</formula>
    </cfRule>
  </conditionalFormatting>
  <conditionalFormatting sqref="L118">
    <cfRule type="containsText" dxfId="504" priority="506" operator="containsText" text="FAIL">
      <formula>NOT(ISERROR(SEARCH("FAIL",L118)))</formula>
    </cfRule>
  </conditionalFormatting>
  <conditionalFormatting sqref="L118">
    <cfRule type="containsText" dxfId="503" priority="505" operator="containsText" text="GOOD">
      <formula>NOT(ISERROR(SEARCH("GOOD",L118)))</formula>
    </cfRule>
  </conditionalFormatting>
  <conditionalFormatting sqref="L117">
    <cfRule type="containsText" dxfId="502" priority="504" operator="containsText" text="FAIL">
      <formula>NOT(ISERROR(SEARCH("FAIL",L117)))</formula>
    </cfRule>
  </conditionalFormatting>
  <conditionalFormatting sqref="L117">
    <cfRule type="containsText" dxfId="501" priority="503" operator="containsText" text="GOOD">
      <formula>NOT(ISERROR(SEARCH("GOOD",L117)))</formula>
    </cfRule>
  </conditionalFormatting>
  <conditionalFormatting sqref="L116">
    <cfRule type="containsText" dxfId="500" priority="502" operator="containsText" text="FAIL">
      <formula>NOT(ISERROR(SEARCH("FAIL",L116)))</formula>
    </cfRule>
  </conditionalFormatting>
  <conditionalFormatting sqref="L116">
    <cfRule type="containsText" dxfId="499" priority="501" operator="containsText" text="GOOD">
      <formula>NOT(ISERROR(SEARCH("GOOD",L116)))</formula>
    </cfRule>
  </conditionalFormatting>
  <conditionalFormatting sqref="L115">
    <cfRule type="containsText" dxfId="498" priority="500" operator="containsText" text="FAIL">
      <formula>NOT(ISERROR(SEARCH("FAIL",L115)))</formula>
    </cfRule>
  </conditionalFormatting>
  <conditionalFormatting sqref="L115">
    <cfRule type="containsText" dxfId="497" priority="499" operator="containsText" text="GOOD">
      <formula>NOT(ISERROR(SEARCH("GOOD",L115)))</formula>
    </cfRule>
  </conditionalFormatting>
  <conditionalFormatting sqref="L114">
    <cfRule type="containsText" dxfId="496" priority="498" operator="containsText" text="FAIL">
      <formula>NOT(ISERROR(SEARCH("FAIL",L114)))</formula>
    </cfRule>
  </conditionalFormatting>
  <conditionalFormatting sqref="L114">
    <cfRule type="containsText" dxfId="495" priority="497" operator="containsText" text="GOOD">
      <formula>NOT(ISERROR(SEARCH("GOOD",L114)))</formula>
    </cfRule>
  </conditionalFormatting>
  <conditionalFormatting sqref="L112:L113">
    <cfRule type="containsText" dxfId="494" priority="496" operator="containsText" text="FAIL">
      <formula>NOT(ISERROR(SEARCH("FAIL",L112)))</formula>
    </cfRule>
  </conditionalFormatting>
  <conditionalFormatting sqref="L112:L113">
    <cfRule type="containsText" dxfId="493" priority="495" operator="containsText" text="GOOD">
      <formula>NOT(ISERROR(SEARCH("GOOD",L112)))</formula>
    </cfRule>
  </conditionalFormatting>
  <conditionalFormatting sqref="L111">
    <cfRule type="containsText" dxfId="492" priority="494" operator="containsText" text="FAIL">
      <formula>NOT(ISERROR(SEARCH("FAIL",L111)))</formula>
    </cfRule>
  </conditionalFormatting>
  <conditionalFormatting sqref="L111">
    <cfRule type="containsText" dxfId="491" priority="493" operator="containsText" text="GOOD">
      <formula>NOT(ISERROR(SEARCH("GOOD",L111)))</formula>
    </cfRule>
  </conditionalFormatting>
  <conditionalFormatting sqref="Z111:AA119">
    <cfRule type="containsText" dxfId="490" priority="492" operator="containsText" text="FAIL">
      <formula>NOT(ISERROR(SEARCH("FAIL",Z111)))</formula>
    </cfRule>
  </conditionalFormatting>
  <conditionalFormatting sqref="Z111:AA119">
    <cfRule type="containsText" dxfId="489" priority="491" operator="containsText" text="GOOD">
      <formula>NOT(ISERROR(SEARCH("GOOD",Z111)))</formula>
    </cfRule>
  </conditionalFormatting>
  <conditionalFormatting sqref="Z121:AA137">
    <cfRule type="containsText" dxfId="488" priority="490" operator="containsText" text="FAIL">
      <formula>NOT(ISERROR(SEARCH("FAIL",Z121)))</formula>
    </cfRule>
  </conditionalFormatting>
  <conditionalFormatting sqref="Z121:AA137">
    <cfRule type="containsText" dxfId="487" priority="489" operator="containsText" text="GOOD">
      <formula>NOT(ISERROR(SEARCH("GOOD",Z121)))</formula>
    </cfRule>
  </conditionalFormatting>
  <conditionalFormatting sqref="Z139:AA150">
    <cfRule type="containsText" dxfId="486" priority="488" operator="containsText" text="FAIL">
      <formula>NOT(ISERROR(SEARCH("FAIL",Z139)))</formula>
    </cfRule>
  </conditionalFormatting>
  <conditionalFormatting sqref="Z139:AA150">
    <cfRule type="containsText" dxfId="485" priority="487" operator="containsText" text="GOOD">
      <formula>NOT(ISERROR(SEARCH("GOOD",Z139)))</formula>
    </cfRule>
  </conditionalFormatting>
  <conditionalFormatting sqref="Z152:AA171">
    <cfRule type="containsText" dxfId="484" priority="486" operator="containsText" text="FAIL">
      <formula>NOT(ISERROR(SEARCH("FAIL",Z152)))</formula>
    </cfRule>
  </conditionalFormatting>
  <conditionalFormatting sqref="Z152:AA171">
    <cfRule type="containsText" dxfId="483" priority="485" operator="containsText" text="GOOD">
      <formula>NOT(ISERROR(SEARCH("GOOD",Z152)))</formula>
    </cfRule>
  </conditionalFormatting>
  <conditionalFormatting sqref="Z173:AA190">
    <cfRule type="containsText" dxfId="482" priority="484" operator="containsText" text="FAIL">
      <formula>NOT(ISERROR(SEARCH("FAIL",Z173)))</formula>
    </cfRule>
  </conditionalFormatting>
  <conditionalFormatting sqref="Z173:AA190">
    <cfRule type="containsText" dxfId="481" priority="483" operator="containsText" text="GOOD">
      <formula>NOT(ISERROR(SEARCH("GOOD",Z173)))</formula>
    </cfRule>
  </conditionalFormatting>
  <conditionalFormatting sqref="Z192:AA205">
    <cfRule type="containsText" dxfId="480" priority="482" operator="containsText" text="FAIL">
      <formula>NOT(ISERROR(SEARCH("FAIL",Z192)))</formula>
    </cfRule>
  </conditionalFormatting>
  <conditionalFormatting sqref="Z192:AA205">
    <cfRule type="containsText" dxfId="479" priority="481" operator="containsText" text="GOOD">
      <formula>NOT(ISERROR(SEARCH("GOOD",Z192)))</formula>
    </cfRule>
  </conditionalFormatting>
  <conditionalFormatting sqref="Z207:AA215">
    <cfRule type="containsText" dxfId="478" priority="480" operator="containsText" text="FAIL">
      <formula>NOT(ISERROR(SEARCH("FAIL",Z207)))</formula>
    </cfRule>
  </conditionalFormatting>
  <conditionalFormatting sqref="Z207:AA215">
    <cfRule type="containsText" dxfId="477" priority="479" operator="containsText" text="GOOD">
      <formula>NOT(ISERROR(SEARCH("GOOD",Z207)))</formula>
    </cfRule>
  </conditionalFormatting>
  <conditionalFormatting sqref="Z282:AA286">
    <cfRule type="containsText" dxfId="476" priority="467" operator="containsText" text="GOOD">
      <formula>NOT(ISERROR(SEARCH("GOOD",Z282)))</formula>
    </cfRule>
  </conditionalFormatting>
  <conditionalFormatting sqref="Z217:AA229">
    <cfRule type="containsText" dxfId="475" priority="478" operator="containsText" text="FAIL">
      <formula>NOT(ISERROR(SEARCH("FAIL",Z217)))</formula>
    </cfRule>
  </conditionalFormatting>
  <conditionalFormatting sqref="Z217:AA229">
    <cfRule type="containsText" dxfId="474" priority="477" operator="containsText" text="GOOD">
      <formula>NOT(ISERROR(SEARCH("GOOD",Z217)))</formula>
    </cfRule>
  </conditionalFormatting>
  <conditionalFormatting sqref="Z231:AA241">
    <cfRule type="containsText" dxfId="473" priority="476" operator="containsText" text="FAIL">
      <formula>NOT(ISERROR(SEARCH("FAIL",Z231)))</formula>
    </cfRule>
  </conditionalFormatting>
  <conditionalFormatting sqref="Z231:AA241">
    <cfRule type="containsText" dxfId="472" priority="475" operator="containsText" text="GOOD">
      <formula>NOT(ISERROR(SEARCH("GOOD",Z231)))</formula>
    </cfRule>
  </conditionalFormatting>
  <conditionalFormatting sqref="Z243:AA254">
    <cfRule type="containsText" dxfId="471" priority="474" operator="containsText" text="FAIL">
      <formula>NOT(ISERROR(SEARCH("FAIL",Z243)))</formula>
    </cfRule>
  </conditionalFormatting>
  <conditionalFormatting sqref="Z243:AA254">
    <cfRule type="containsText" dxfId="470" priority="473" operator="containsText" text="GOOD">
      <formula>NOT(ISERROR(SEARCH("GOOD",Z243)))</formula>
    </cfRule>
  </conditionalFormatting>
  <conditionalFormatting sqref="Z256:AA262">
    <cfRule type="containsText" dxfId="469" priority="472" operator="containsText" text="FAIL">
      <formula>NOT(ISERROR(SEARCH("FAIL",Z256)))</formula>
    </cfRule>
  </conditionalFormatting>
  <conditionalFormatting sqref="Z256:AA262">
    <cfRule type="containsText" dxfId="468" priority="471" operator="containsText" text="GOOD">
      <formula>NOT(ISERROR(SEARCH("GOOD",Z256)))</formula>
    </cfRule>
  </conditionalFormatting>
  <conditionalFormatting sqref="Z264:AA280">
    <cfRule type="containsText" dxfId="467" priority="470" operator="containsText" text="FAIL">
      <formula>NOT(ISERROR(SEARCH("FAIL",Z264)))</formula>
    </cfRule>
  </conditionalFormatting>
  <conditionalFormatting sqref="Z264:AA280">
    <cfRule type="containsText" dxfId="466" priority="469" operator="containsText" text="GOOD">
      <formula>NOT(ISERROR(SEARCH("GOOD",Z264)))</formula>
    </cfRule>
  </conditionalFormatting>
  <conditionalFormatting sqref="Z282:AA286">
    <cfRule type="containsText" dxfId="465" priority="468" operator="containsText" text="FAIL">
      <formula>NOT(ISERROR(SEARCH("FAIL",Z282)))</formula>
    </cfRule>
  </conditionalFormatting>
  <conditionalFormatting sqref="B119">
    <cfRule type="containsText" dxfId="464" priority="466" operator="containsText" text="FAIL">
      <formula>NOT(ISERROR(SEARCH("FAIL",B119)))</formula>
    </cfRule>
  </conditionalFormatting>
  <conditionalFormatting sqref="B119">
    <cfRule type="containsText" dxfId="463" priority="465" operator="containsText" text="GOOD">
      <formula>NOT(ISERROR(SEARCH("GOOD",B119)))</formula>
    </cfRule>
  </conditionalFormatting>
  <conditionalFormatting sqref="B137">
    <cfRule type="containsText" dxfId="462" priority="464" operator="containsText" text="FAIL">
      <formula>NOT(ISERROR(SEARCH("FAIL",B137)))</formula>
    </cfRule>
  </conditionalFormatting>
  <conditionalFormatting sqref="B137">
    <cfRule type="containsText" dxfId="461" priority="463" operator="containsText" text="GOOD">
      <formula>NOT(ISERROR(SEARCH("GOOD",B137)))</formula>
    </cfRule>
  </conditionalFormatting>
  <conditionalFormatting sqref="B150">
    <cfRule type="containsText" dxfId="460" priority="462" operator="containsText" text="FAIL">
      <formula>NOT(ISERROR(SEARCH("FAIL",B150)))</formula>
    </cfRule>
  </conditionalFormatting>
  <conditionalFormatting sqref="B150">
    <cfRule type="containsText" dxfId="459" priority="461" operator="containsText" text="GOOD">
      <formula>NOT(ISERROR(SEARCH("GOOD",B150)))</formula>
    </cfRule>
  </conditionalFormatting>
  <conditionalFormatting sqref="B171">
    <cfRule type="containsText" dxfId="458" priority="460" operator="containsText" text="FAIL">
      <formula>NOT(ISERROR(SEARCH("FAIL",B171)))</formula>
    </cfRule>
  </conditionalFormatting>
  <conditionalFormatting sqref="B171">
    <cfRule type="containsText" dxfId="457" priority="459" operator="containsText" text="GOOD">
      <formula>NOT(ISERROR(SEARCH("GOOD",B171)))</formula>
    </cfRule>
  </conditionalFormatting>
  <conditionalFormatting sqref="B190">
    <cfRule type="containsText" dxfId="456" priority="458" operator="containsText" text="FAIL">
      <formula>NOT(ISERROR(SEARCH("FAIL",B190)))</formula>
    </cfRule>
  </conditionalFormatting>
  <conditionalFormatting sqref="B190">
    <cfRule type="containsText" dxfId="455" priority="457" operator="containsText" text="GOOD">
      <formula>NOT(ISERROR(SEARCH("GOOD",B190)))</formula>
    </cfRule>
  </conditionalFormatting>
  <conditionalFormatting sqref="B205">
    <cfRule type="containsText" dxfId="454" priority="456" operator="containsText" text="FAIL">
      <formula>NOT(ISERROR(SEARCH("FAIL",B205)))</formula>
    </cfRule>
  </conditionalFormatting>
  <conditionalFormatting sqref="B205">
    <cfRule type="containsText" dxfId="453" priority="455" operator="containsText" text="GOOD">
      <formula>NOT(ISERROR(SEARCH("GOOD",B205)))</formula>
    </cfRule>
  </conditionalFormatting>
  <conditionalFormatting sqref="B215">
    <cfRule type="containsText" dxfId="452" priority="454" operator="containsText" text="FAIL">
      <formula>NOT(ISERROR(SEARCH("FAIL",B215)))</formula>
    </cfRule>
  </conditionalFormatting>
  <conditionalFormatting sqref="B215">
    <cfRule type="containsText" dxfId="451" priority="453" operator="containsText" text="GOOD">
      <formula>NOT(ISERROR(SEARCH("GOOD",B215)))</formula>
    </cfRule>
  </conditionalFormatting>
  <conditionalFormatting sqref="B229">
    <cfRule type="containsText" dxfId="450" priority="452" operator="containsText" text="FAIL">
      <formula>NOT(ISERROR(SEARCH("FAIL",B229)))</formula>
    </cfRule>
  </conditionalFormatting>
  <conditionalFormatting sqref="B229">
    <cfRule type="containsText" dxfId="449" priority="451" operator="containsText" text="GOOD">
      <formula>NOT(ISERROR(SEARCH("GOOD",B229)))</formula>
    </cfRule>
  </conditionalFormatting>
  <conditionalFormatting sqref="B241">
    <cfRule type="containsText" dxfId="448" priority="450" operator="containsText" text="FAIL">
      <formula>NOT(ISERROR(SEARCH("FAIL",B241)))</formula>
    </cfRule>
  </conditionalFormatting>
  <conditionalFormatting sqref="B241">
    <cfRule type="containsText" dxfId="447" priority="449" operator="containsText" text="GOOD">
      <formula>NOT(ISERROR(SEARCH("GOOD",B241)))</formula>
    </cfRule>
  </conditionalFormatting>
  <conditionalFormatting sqref="B254">
    <cfRule type="containsText" dxfId="446" priority="448" operator="containsText" text="FAIL">
      <formula>NOT(ISERROR(SEARCH("FAIL",B254)))</formula>
    </cfRule>
  </conditionalFormatting>
  <conditionalFormatting sqref="B254">
    <cfRule type="containsText" dxfId="445" priority="447" operator="containsText" text="GOOD">
      <formula>NOT(ISERROR(SEARCH("GOOD",B254)))</formula>
    </cfRule>
  </conditionalFormatting>
  <conditionalFormatting sqref="B262">
    <cfRule type="containsText" dxfId="444" priority="446" operator="containsText" text="FAIL">
      <formula>NOT(ISERROR(SEARCH("FAIL",B262)))</formula>
    </cfRule>
  </conditionalFormatting>
  <conditionalFormatting sqref="B262">
    <cfRule type="containsText" dxfId="443" priority="445" operator="containsText" text="GOOD">
      <formula>NOT(ISERROR(SEARCH("GOOD",B262)))</formula>
    </cfRule>
  </conditionalFormatting>
  <conditionalFormatting sqref="B280">
    <cfRule type="containsText" dxfId="442" priority="444" operator="containsText" text="FAIL">
      <formula>NOT(ISERROR(SEARCH("FAIL",B280)))</formula>
    </cfRule>
  </conditionalFormatting>
  <conditionalFormatting sqref="B280">
    <cfRule type="containsText" dxfId="441" priority="443" operator="containsText" text="GOOD">
      <formula>NOT(ISERROR(SEARCH("GOOD",B280)))</formula>
    </cfRule>
  </conditionalFormatting>
  <conditionalFormatting sqref="B286">
    <cfRule type="containsText" dxfId="440" priority="442" operator="containsText" text="FAIL">
      <formula>NOT(ISERROR(SEARCH("FAIL",B286)))</formula>
    </cfRule>
  </conditionalFormatting>
  <conditionalFormatting sqref="B286">
    <cfRule type="containsText" dxfId="439" priority="441" operator="containsText" text="GOOD">
      <formula>NOT(ISERROR(SEARCH("GOOD",B286)))</formula>
    </cfRule>
  </conditionalFormatting>
  <conditionalFormatting sqref="L110">
    <cfRule type="containsText" dxfId="438" priority="440" operator="containsText" text="FAIL">
      <formula>NOT(ISERROR(SEARCH("FAIL",L110)))</formula>
    </cfRule>
  </conditionalFormatting>
  <conditionalFormatting sqref="L110">
    <cfRule type="containsText" dxfId="437" priority="439" operator="containsText" text="GOOD">
      <formula>NOT(ISERROR(SEARCH("GOOD",L110)))</formula>
    </cfRule>
  </conditionalFormatting>
  <conditionalFormatting sqref="Z110:AA110">
    <cfRule type="containsText" dxfId="436" priority="438" operator="containsText" text="FAIL">
      <formula>NOT(ISERROR(SEARCH("FAIL",Z110)))</formula>
    </cfRule>
  </conditionalFormatting>
  <conditionalFormatting sqref="Z110:AA110">
    <cfRule type="containsText" dxfId="435" priority="437" operator="containsText" text="GOOD">
      <formula>NOT(ISERROR(SEARCH("GOOD",Z110)))</formula>
    </cfRule>
  </conditionalFormatting>
  <conditionalFormatting sqref="L109">
    <cfRule type="containsText" dxfId="434" priority="436" operator="containsText" text="FAIL">
      <formula>NOT(ISERROR(SEARCH("FAIL",L109)))</formula>
    </cfRule>
  </conditionalFormatting>
  <conditionalFormatting sqref="L109">
    <cfRule type="containsText" dxfId="433" priority="435" operator="containsText" text="GOOD">
      <formula>NOT(ISERROR(SEARCH("GOOD",L109)))</formula>
    </cfRule>
  </conditionalFormatting>
  <conditionalFormatting sqref="Z109:AA109">
    <cfRule type="containsText" dxfId="432" priority="434" operator="containsText" text="FAIL">
      <formula>NOT(ISERROR(SEARCH("FAIL",Z109)))</formula>
    </cfRule>
  </conditionalFormatting>
  <conditionalFormatting sqref="Z109:AA109">
    <cfRule type="containsText" dxfId="431" priority="433" operator="containsText" text="GOOD">
      <formula>NOT(ISERROR(SEARCH("GOOD",Z109)))</formula>
    </cfRule>
  </conditionalFormatting>
  <conditionalFormatting sqref="L108">
    <cfRule type="containsText" dxfId="430" priority="432" operator="containsText" text="FAIL">
      <formula>NOT(ISERROR(SEARCH("FAIL",L108)))</formula>
    </cfRule>
  </conditionalFormatting>
  <conditionalFormatting sqref="L108">
    <cfRule type="containsText" dxfId="429" priority="431" operator="containsText" text="GOOD">
      <formula>NOT(ISERROR(SEARCH("GOOD",L108)))</formula>
    </cfRule>
  </conditionalFormatting>
  <conditionalFormatting sqref="Z108:AA108">
    <cfRule type="containsText" dxfId="428" priority="430" operator="containsText" text="FAIL">
      <formula>NOT(ISERROR(SEARCH("FAIL",Z108)))</formula>
    </cfRule>
  </conditionalFormatting>
  <conditionalFormatting sqref="Z108:AA108">
    <cfRule type="containsText" dxfId="427" priority="429" operator="containsText" text="GOOD">
      <formula>NOT(ISERROR(SEARCH("GOOD",Z108)))</formula>
    </cfRule>
  </conditionalFormatting>
  <conditionalFormatting sqref="L107">
    <cfRule type="containsText" dxfId="426" priority="428" operator="containsText" text="FAIL">
      <formula>NOT(ISERROR(SEARCH("FAIL",L107)))</formula>
    </cfRule>
  </conditionalFormatting>
  <conditionalFormatting sqref="L107">
    <cfRule type="containsText" dxfId="425" priority="427" operator="containsText" text="GOOD">
      <formula>NOT(ISERROR(SEARCH("GOOD",L107)))</formula>
    </cfRule>
  </conditionalFormatting>
  <conditionalFormatting sqref="Z107:AA107">
    <cfRule type="containsText" dxfId="424" priority="426" operator="containsText" text="FAIL">
      <formula>NOT(ISERROR(SEARCH("FAIL",Z107)))</formula>
    </cfRule>
  </conditionalFormatting>
  <conditionalFormatting sqref="Z107:AA107">
    <cfRule type="containsText" dxfId="423" priority="425" operator="containsText" text="GOOD">
      <formula>NOT(ISERROR(SEARCH("GOOD",Z107)))</formula>
    </cfRule>
  </conditionalFormatting>
  <conditionalFormatting sqref="L106">
    <cfRule type="containsText" dxfId="422" priority="424" operator="containsText" text="FAIL">
      <formula>NOT(ISERROR(SEARCH("FAIL",L106)))</formula>
    </cfRule>
  </conditionalFormatting>
  <conditionalFormatting sqref="L106">
    <cfRule type="containsText" dxfId="421" priority="423" operator="containsText" text="GOOD">
      <formula>NOT(ISERROR(SEARCH("GOOD",L106)))</formula>
    </cfRule>
  </conditionalFormatting>
  <conditionalFormatting sqref="Z106:AA106">
    <cfRule type="containsText" dxfId="420" priority="422" operator="containsText" text="FAIL">
      <formula>NOT(ISERROR(SEARCH("FAIL",Z106)))</formula>
    </cfRule>
  </conditionalFormatting>
  <conditionalFormatting sqref="Z106:AA106">
    <cfRule type="containsText" dxfId="419" priority="421" operator="containsText" text="GOOD">
      <formula>NOT(ISERROR(SEARCH("GOOD",Z106)))</formula>
    </cfRule>
  </conditionalFormatting>
  <conditionalFormatting sqref="L104:L105">
    <cfRule type="containsText" dxfId="418" priority="420" operator="containsText" text="FAIL">
      <formula>NOT(ISERROR(SEARCH("FAIL",L104)))</formula>
    </cfRule>
  </conditionalFormatting>
  <conditionalFormatting sqref="L104:L105">
    <cfRule type="containsText" dxfId="417" priority="419" operator="containsText" text="GOOD">
      <formula>NOT(ISERROR(SEARCH("GOOD",L104)))</formula>
    </cfRule>
  </conditionalFormatting>
  <conditionalFormatting sqref="Z104:AA105">
    <cfRule type="containsText" dxfId="416" priority="418" operator="containsText" text="FAIL">
      <formula>NOT(ISERROR(SEARCH("FAIL",Z104)))</formula>
    </cfRule>
  </conditionalFormatting>
  <conditionalFormatting sqref="Z104:AA105">
    <cfRule type="containsText" dxfId="415" priority="417" operator="containsText" text="GOOD">
      <formula>NOT(ISERROR(SEARCH("GOOD",Z104)))</formula>
    </cfRule>
  </conditionalFormatting>
  <conditionalFormatting sqref="L102">
    <cfRule type="containsText" dxfId="414" priority="416" operator="containsText" text="FAIL">
      <formula>NOT(ISERROR(SEARCH("FAIL",L102)))</formula>
    </cfRule>
  </conditionalFormatting>
  <conditionalFormatting sqref="L102">
    <cfRule type="containsText" dxfId="413" priority="415" operator="containsText" text="GOOD">
      <formula>NOT(ISERROR(SEARCH("GOOD",L102)))</formula>
    </cfRule>
  </conditionalFormatting>
  <conditionalFormatting sqref="Z102:AA102">
    <cfRule type="containsText" dxfId="412" priority="414" operator="containsText" text="FAIL">
      <formula>NOT(ISERROR(SEARCH("FAIL",Z102)))</formula>
    </cfRule>
  </conditionalFormatting>
  <conditionalFormatting sqref="Z102:AA102">
    <cfRule type="containsText" dxfId="411" priority="413" operator="containsText" text="GOOD">
      <formula>NOT(ISERROR(SEARCH("GOOD",Z102)))</formula>
    </cfRule>
  </conditionalFormatting>
  <conditionalFormatting sqref="B102">
    <cfRule type="containsText" dxfId="410" priority="412" operator="containsText" text="FAIL">
      <formula>NOT(ISERROR(SEARCH("FAIL",B102)))</formula>
    </cfRule>
  </conditionalFormatting>
  <conditionalFormatting sqref="B102">
    <cfRule type="containsText" dxfId="409" priority="411" operator="containsText" text="GOOD">
      <formula>NOT(ISERROR(SEARCH("GOOD",B102)))</formula>
    </cfRule>
  </conditionalFormatting>
  <conditionalFormatting sqref="L101">
    <cfRule type="containsText" dxfId="408" priority="410" operator="containsText" text="FAIL">
      <formula>NOT(ISERROR(SEARCH("FAIL",L101)))</formula>
    </cfRule>
  </conditionalFormatting>
  <conditionalFormatting sqref="L101">
    <cfRule type="containsText" dxfId="407" priority="409" operator="containsText" text="GOOD">
      <formula>NOT(ISERROR(SEARCH("GOOD",L101)))</formula>
    </cfRule>
  </conditionalFormatting>
  <conditionalFormatting sqref="Z101:AA101">
    <cfRule type="containsText" dxfId="406" priority="408" operator="containsText" text="FAIL">
      <formula>NOT(ISERROR(SEARCH("FAIL",Z101)))</formula>
    </cfRule>
  </conditionalFormatting>
  <conditionalFormatting sqref="Z101:AA101">
    <cfRule type="containsText" dxfId="405" priority="407" operator="containsText" text="GOOD">
      <formula>NOT(ISERROR(SEARCH("GOOD",Z101)))</formula>
    </cfRule>
  </conditionalFormatting>
  <conditionalFormatting sqref="L100">
    <cfRule type="containsText" dxfId="404" priority="406" operator="containsText" text="FAIL">
      <formula>NOT(ISERROR(SEARCH("FAIL",L100)))</formula>
    </cfRule>
  </conditionalFormatting>
  <conditionalFormatting sqref="L100">
    <cfRule type="containsText" dxfId="403" priority="405" operator="containsText" text="GOOD">
      <formula>NOT(ISERROR(SEARCH("GOOD",L100)))</formula>
    </cfRule>
  </conditionalFormatting>
  <conditionalFormatting sqref="Z100:AA100">
    <cfRule type="containsText" dxfId="402" priority="404" operator="containsText" text="FAIL">
      <formula>NOT(ISERROR(SEARCH("FAIL",Z100)))</formula>
    </cfRule>
  </conditionalFormatting>
  <conditionalFormatting sqref="Z100:AA100">
    <cfRule type="containsText" dxfId="401" priority="403" operator="containsText" text="GOOD">
      <formula>NOT(ISERROR(SEARCH("GOOD",Z100)))</formula>
    </cfRule>
  </conditionalFormatting>
  <conditionalFormatting sqref="L99">
    <cfRule type="containsText" dxfId="400" priority="402" operator="containsText" text="FAIL">
      <formula>NOT(ISERROR(SEARCH("FAIL",L99)))</formula>
    </cfRule>
  </conditionalFormatting>
  <conditionalFormatting sqref="L99">
    <cfRule type="containsText" dxfId="399" priority="401" operator="containsText" text="GOOD">
      <formula>NOT(ISERROR(SEARCH("GOOD",L99)))</formula>
    </cfRule>
  </conditionalFormatting>
  <conditionalFormatting sqref="Z99:AA99">
    <cfRule type="containsText" dxfId="398" priority="400" operator="containsText" text="FAIL">
      <formula>NOT(ISERROR(SEARCH("FAIL",Z99)))</formula>
    </cfRule>
  </conditionalFormatting>
  <conditionalFormatting sqref="Z99:AA99">
    <cfRule type="containsText" dxfId="397" priority="399" operator="containsText" text="GOOD">
      <formula>NOT(ISERROR(SEARCH("GOOD",Z99)))</formula>
    </cfRule>
  </conditionalFormatting>
  <conditionalFormatting sqref="L98">
    <cfRule type="containsText" dxfId="396" priority="398" operator="containsText" text="FAIL">
      <formula>NOT(ISERROR(SEARCH("FAIL",L98)))</formula>
    </cfRule>
  </conditionalFormatting>
  <conditionalFormatting sqref="L98">
    <cfRule type="containsText" dxfId="395" priority="397" operator="containsText" text="GOOD">
      <formula>NOT(ISERROR(SEARCH("GOOD",L98)))</formula>
    </cfRule>
  </conditionalFormatting>
  <conditionalFormatting sqref="Z98:AA98">
    <cfRule type="containsText" dxfId="394" priority="396" operator="containsText" text="FAIL">
      <formula>NOT(ISERROR(SEARCH("FAIL",Z98)))</formula>
    </cfRule>
  </conditionalFormatting>
  <conditionalFormatting sqref="Z98:AA98">
    <cfRule type="containsText" dxfId="393" priority="395" operator="containsText" text="GOOD">
      <formula>NOT(ISERROR(SEARCH("GOOD",Z98)))</formula>
    </cfRule>
  </conditionalFormatting>
  <conditionalFormatting sqref="L97">
    <cfRule type="containsText" dxfId="392" priority="394" operator="containsText" text="FAIL">
      <formula>NOT(ISERROR(SEARCH("FAIL",L97)))</formula>
    </cfRule>
  </conditionalFormatting>
  <conditionalFormatting sqref="L97">
    <cfRule type="containsText" dxfId="391" priority="393" operator="containsText" text="GOOD">
      <formula>NOT(ISERROR(SEARCH("GOOD",L97)))</formula>
    </cfRule>
  </conditionalFormatting>
  <conditionalFormatting sqref="Z97:AA97">
    <cfRule type="containsText" dxfId="390" priority="392" operator="containsText" text="FAIL">
      <formula>NOT(ISERROR(SEARCH("FAIL",Z97)))</formula>
    </cfRule>
  </conditionalFormatting>
  <conditionalFormatting sqref="Z97:AA97">
    <cfRule type="containsText" dxfId="389" priority="391" operator="containsText" text="GOOD">
      <formula>NOT(ISERROR(SEARCH("GOOD",Z97)))</formula>
    </cfRule>
  </conditionalFormatting>
  <conditionalFormatting sqref="L347">
    <cfRule type="containsText" dxfId="388" priority="390" operator="containsText" text="FAIL">
      <formula>NOT(ISERROR(SEARCH("FAIL",L347)))</formula>
    </cfRule>
  </conditionalFormatting>
  <conditionalFormatting sqref="L347">
    <cfRule type="containsText" dxfId="387" priority="389" operator="containsText" text="GOOD">
      <formula>NOT(ISERROR(SEARCH("GOOD",L347)))</formula>
    </cfRule>
  </conditionalFormatting>
  <conditionalFormatting sqref="Z347:AA347">
    <cfRule type="containsText" dxfId="386" priority="388" operator="containsText" text="FAIL">
      <formula>NOT(ISERROR(SEARCH("FAIL",Z347)))</formula>
    </cfRule>
  </conditionalFormatting>
  <conditionalFormatting sqref="Z347:AA347">
    <cfRule type="containsText" dxfId="385" priority="387" operator="containsText" text="GOOD">
      <formula>NOT(ISERROR(SEARCH("GOOD",Z347)))</formula>
    </cfRule>
  </conditionalFormatting>
  <conditionalFormatting sqref="L348">
    <cfRule type="containsText" dxfId="384" priority="386" operator="containsText" text="FAIL">
      <formula>NOT(ISERROR(SEARCH("FAIL",L348)))</formula>
    </cfRule>
  </conditionalFormatting>
  <conditionalFormatting sqref="L348">
    <cfRule type="containsText" dxfId="383" priority="385" operator="containsText" text="GOOD">
      <formula>NOT(ISERROR(SEARCH("GOOD",L348)))</formula>
    </cfRule>
  </conditionalFormatting>
  <conditionalFormatting sqref="Z348:AA348">
    <cfRule type="containsText" dxfId="382" priority="384" operator="containsText" text="FAIL">
      <formula>NOT(ISERROR(SEARCH("FAIL",Z348)))</formula>
    </cfRule>
  </conditionalFormatting>
  <conditionalFormatting sqref="Z348:AA348">
    <cfRule type="containsText" dxfId="381" priority="383" operator="containsText" text="GOOD">
      <formula>NOT(ISERROR(SEARCH("GOOD",Z348)))</formula>
    </cfRule>
  </conditionalFormatting>
  <conditionalFormatting sqref="B348">
    <cfRule type="containsText" dxfId="380" priority="382" operator="containsText" text="FAIL">
      <formula>NOT(ISERROR(SEARCH("FAIL",B348)))</formula>
    </cfRule>
  </conditionalFormatting>
  <conditionalFormatting sqref="B348">
    <cfRule type="containsText" dxfId="379" priority="381" operator="containsText" text="GOOD">
      <formula>NOT(ISERROR(SEARCH("GOOD",B348)))</formula>
    </cfRule>
  </conditionalFormatting>
  <conditionalFormatting sqref="L349">
    <cfRule type="containsText" dxfId="378" priority="380" operator="containsText" text="FAIL">
      <formula>NOT(ISERROR(SEARCH("FAIL",L349)))</formula>
    </cfRule>
  </conditionalFormatting>
  <conditionalFormatting sqref="L349">
    <cfRule type="containsText" dxfId="377" priority="379" operator="containsText" text="GOOD">
      <formula>NOT(ISERROR(SEARCH("GOOD",L349)))</formula>
    </cfRule>
  </conditionalFormatting>
  <conditionalFormatting sqref="Z349:AA350">
    <cfRule type="containsText" dxfId="376" priority="378" operator="containsText" text="FAIL">
      <formula>NOT(ISERROR(SEARCH("FAIL",Z349)))</formula>
    </cfRule>
  </conditionalFormatting>
  <conditionalFormatting sqref="Z349:AA350">
    <cfRule type="containsText" dxfId="375" priority="377" operator="containsText" text="GOOD">
      <formula>NOT(ISERROR(SEARCH("GOOD",Z349)))</formula>
    </cfRule>
  </conditionalFormatting>
  <conditionalFormatting sqref="L350">
    <cfRule type="containsText" dxfId="374" priority="376" operator="containsText" text="FAIL">
      <formula>NOT(ISERROR(SEARCH("FAIL",L350)))</formula>
    </cfRule>
  </conditionalFormatting>
  <conditionalFormatting sqref="L350">
    <cfRule type="containsText" dxfId="373" priority="375" operator="containsText" text="GOOD">
      <formula>NOT(ISERROR(SEARCH("GOOD",L350)))</formula>
    </cfRule>
  </conditionalFormatting>
  <conditionalFormatting sqref="L351">
    <cfRule type="containsText" dxfId="372" priority="374" operator="containsText" text="FAIL">
      <formula>NOT(ISERROR(SEARCH("FAIL",L351)))</formula>
    </cfRule>
  </conditionalFormatting>
  <conditionalFormatting sqref="L351">
    <cfRule type="containsText" dxfId="371" priority="373" operator="containsText" text="GOOD">
      <formula>NOT(ISERROR(SEARCH("GOOD",L351)))</formula>
    </cfRule>
  </conditionalFormatting>
  <conditionalFormatting sqref="Z351:AA352">
    <cfRule type="containsText" dxfId="370" priority="372" operator="containsText" text="FAIL">
      <formula>NOT(ISERROR(SEARCH("FAIL",Z351)))</formula>
    </cfRule>
  </conditionalFormatting>
  <conditionalFormatting sqref="Z351:AA352">
    <cfRule type="containsText" dxfId="369" priority="371" operator="containsText" text="GOOD">
      <formula>NOT(ISERROR(SEARCH("GOOD",Z351)))</formula>
    </cfRule>
  </conditionalFormatting>
  <conditionalFormatting sqref="L352">
    <cfRule type="containsText" dxfId="368" priority="370" operator="containsText" text="FAIL">
      <formula>NOT(ISERROR(SEARCH("FAIL",L352)))</formula>
    </cfRule>
  </conditionalFormatting>
  <conditionalFormatting sqref="L352">
    <cfRule type="containsText" dxfId="367" priority="369" operator="containsText" text="GOOD">
      <formula>NOT(ISERROR(SEARCH("GOOD",L352)))</formula>
    </cfRule>
  </conditionalFormatting>
  <conditionalFormatting sqref="L95">
    <cfRule type="containsText" dxfId="366" priority="368" operator="containsText" text="FAIL">
      <formula>NOT(ISERROR(SEARCH("FAIL",L95)))</formula>
    </cfRule>
  </conditionalFormatting>
  <conditionalFormatting sqref="L95">
    <cfRule type="containsText" dxfId="365" priority="367" operator="containsText" text="GOOD">
      <formula>NOT(ISERROR(SEARCH("GOOD",L95)))</formula>
    </cfRule>
  </conditionalFormatting>
  <conditionalFormatting sqref="Z95:AA95">
    <cfRule type="containsText" dxfId="364" priority="366" operator="containsText" text="FAIL">
      <formula>NOT(ISERROR(SEARCH("FAIL",Z95)))</formula>
    </cfRule>
  </conditionalFormatting>
  <conditionalFormatting sqref="Z95:AA95">
    <cfRule type="containsText" dxfId="363" priority="365" operator="containsText" text="GOOD">
      <formula>NOT(ISERROR(SEARCH("GOOD",Z95)))</formula>
    </cfRule>
  </conditionalFormatting>
  <conditionalFormatting sqref="L94">
    <cfRule type="containsText" dxfId="362" priority="364" operator="containsText" text="FAIL">
      <formula>NOT(ISERROR(SEARCH("FAIL",L94)))</formula>
    </cfRule>
  </conditionalFormatting>
  <conditionalFormatting sqref="L94">
    <cfRule type="containsText" dxfId="361" priority="363" operator="containsText" text="GOOD">
      <formula>NOT(ISERROR(SEARCH("GOOD",L94)))</formula>
    </cfRule>
  </conditionalFormatting>
  <conditionalFormatting sqref="Z94:AA94">
    <cfRule type="containsText" dxfId="360" priority="362" operator="containsText" text="FAIL">
      <formula>NOT(ISERROR(SEARCH("FAIL",Z94)))</formula>
    </cfRule>
  </conditionalFormatting>
  <conditionalFormatting sqref="Z94:AA94">
    <cfRule type="containsText" dxfId="359" priority="361" operator="containsText" text="GOOD">
      <formula>NOT(ISERROR(SEARCH("GOOD",Z94)))</formula>
    </cfRule>
  </conditionalFormatting>
  <conditionalFormatting sqref="L96">
    <cfRule type="containsText" dxfId="358" priority="360" operator="containsText" text="FAIL">
      <formula>NOT(ISERROR(SEARCH("FAIL",L96)))</formula>
    </cfRule>
  </conditionalFormatting>
  <conditionalFormatting sqref="L96">
    <cfRule type="containsText" dxfId="357" priority="359" operator="containsText" text="GOOD">
      <formula>NOT(ISERROR(SEARCH("GOOD",L96)))</formula>
    </cfRule>
  </conditionalFormatting>
  <conditionalFormatting sqref="Z96:AA96">
    <cfRule type="containsText" dxfId="356" priority="358" operator="containsText" text="FAIL">
      <formula>NOT(ISERROR(SEARCH("FAIL",Z96)))</formula>
    </cfRule>
  </conditionalFormatting>
  <conditionalFormatting sqref="Z96:AA96">
    <cfRule type="containsText" dxfId="355" priority="357" operator="containsText" text="GOOD">
      <formula>NOT(ISERROR(SEARCH("GOOD",Z96)))</formula>
    </cfRule>
  </conditionalFormatting>
  <conditionalFormatting sqref="L93">
    <cfRule type="containsText" dxfId="354" priority="356" operator="containsText" text="FAIL">
      <formula>NOT(ISERROR(SEARCH("FAIL",L93)))</formula>
    </cfRule>
  </conditionalFormatting>
  <conditionalFormatting sqref="L93">
    <cfRule type="containsText" dxfId="353" priority="355" operator="containsText" text="GOOD">
      <formula>NOT(ISERROR(SEARCH("GOOD",L93)))</formula>
    </cfRule>
  </conditionalFormatting>
  <conditionalFormatting sqref="Z93:AA93">
    <cfRule type="containsText" dxfId="352" priority="354" operator="containsText" text="FAIL">
      <formula>NOT(ISERROR(SEARCH("FAIL",Z93)))</formula>
    </cfRule>
  </conditionalFormatting>
  <conditionalFormatting sqref="Z93:AA93">
    <cfRule type="containsText" dxfId="351" priority="353" operator="containsText" text="GOOD">
      <formula>NOT(ISERROR(SEARCH("GOOD",Z93)))</formula>
    </cfRule>
  </conditionalFormatting>
  <conditionalFormatting sqref="L92">
    <cfRule type="containsText" dxfId="350" priority="352" operator="containsText" text="FAIL">
      <formula>NOT(ISERROR(SEARCH("FAIL",L92)))</formula>
    </cfRule>
  </conditionalFormatting>
  <conditionalFormatting sqref="L92">
    <cfRule type="containsText" dxfId="349" priority="351" operator="containsText" text="GOOD">
      <formula>NOT(ISERROR(SEARCH("GOOD",L92)))</formula>
    </cfRule>
  </conditionalFormatting>
  <conditionalFormatting sqref="Z92:AA92">
    <cfRule type="containsText" dxfId="348" priority="350" operator="containsText" text="FAIL">
      <formula>NOT(ISERROR(SEARCH("FAIL",Z92)))</formula>
    </cfRule>
  </conditionalFormatting>
  <conditionalFormatting sqref="Z92:AA92">
    <cfRule type="containsText" dxfId="347" priority="349" operator="containsText" text="GOOD">
      <formula>NOT(ISERROR(SEARCH("GOOD",Z92)))</formula>
    </cfRule>
  </conditionalFormatting>
  <conditionalFormatting sqref="L90">
    <cfRule type="containsText" dxfId="346" priority="348" operator="containsText" text="FAIL">
      <formula>NOT(ISERROR(SEARCH("FAIL",L90)))</formula>
    </cfRule>
  </conditionalFormatting>
  <conditionalFormatting sqref="L90">
    <cfRule type="containsText" dxfId="345" priority="347" operator="containsText" text="GOOD">
      <formula>NOT(ISERROR(SEARCH("GOOD",L90)))</formula>
    </cfRule>
  </conditionalFormatting>
  <conditionalFormatting sqref="Z90:AA90">
    <cfRule type="containsText" dxfId="344" priority="346" operator="containsText" text="FAIL">
      <formula>NOT(ISERROR(SEARCH("FAIL",Z90)))</formula>
    </cfRule>
  </conditionalFormatting>
  <conditionalFormatting sqref="Z90:AA90">
    <cfRule type="containsText" dxfId="343" priority="345" operator="containsText" text="GOOD">
      <formula>NOT(ISERROR(SEARCH("GOOD",Z90)))</formula>
    </cfRule>
  </conditionalFormatting>
  <conditionalFormatting sqref="B90">
    <cfRule type="containsText" dxfId="342" priority="344" operator="containsText" text="FAIL">
      <formula>NOT(ISERROR(SEARCH("FAIL",B90)))</formula>
    </cfRule>
  </conditionalFormatting>
  <conditionalFormatting sqref="B90">
    <cfRule type="containsText" dxfId="341" priority="343" operator="containsText" text="GOOD">
      <formula>NOT(ISERROR(SEARCH("GOOD",B90)))</formula>
    </cfRule>
  </conditionalFormatting>
  <conditionalFormatting sqref="L89">
    <cfRule type="containsText" dxfId="340" priority="342" operator="containsText" text="FAIL">
      <formula>NOT(ISERROR(SEARCH("FAIL",L89)))</formula>
    </cfRule>
  </conditionalFormatting>
  <conditionalFormatting sqref="L89">
    <cfRule type="containsText" dxfId="339" priority="341" operator="containsText" text="GOOD">
      <formula>NOT(ISERROR(SEARCH("GOOD",L89)))</formula>
    </cfRule>
  </conditionalFormatting>
  <conditionalFormatting sqref="Z89:AA89">
    <cfRule type="containsText" dxfId="338" priority="340" operator="containsText" text="FAIL">
      <formula>NOT(ISERROR(SEARCH("FAIL",Z89)))</formula>
    </cfRule>
  </conditionalFormatting>
  <conditionalFormatting sqref="Z89:AA89">
    <cfRule type="containsText" dxfId="337" priority="339" operator="containsText" text="GOOD">
      <formula>NOT(ISERROR(SEARCH("GOOD",Z89)))</formula>
    </cfRule>
  </conditionalFormatting>
  <conditionalFormatting sqref="L88">
    <cfRule type="containsText" dxfId="336" priority="338" operator="containsText" text="FAIL">
      <formula>NOT(ISERROR(SEARCH("FAIL",L88)))</formula>
    </cfRule>
  </conditionalFormatting>
  <conditionalFormatting sqref="L88">
    <cfRule type="containsText" dxfId="335" priority="337" operator="containsText" text="GOOD">
      <formula>NOT(ISERROR(SEARCH("GOOD",L88)))</formula>
    </cfRule>
  </conditionalFormatting>
  <conditionalFormatting sqref="Z88:AA88">
    <cfRule type="containsText" dxfId="334" priority="336" operator="containsText" text="FAIL">
      <formula>NOT(ISERROR(SEARCH("FAIL",Z88)))</formula>
    </cfRule>
  </conditionalFormatting>
  <conditionalFormatting sqref="Z88:AA88">
    <cfRule type="containsText" dxfId="333" priority="335" operator="containsText" text="GOOD">
      <formula>NOT(ISERROR(SEARCH("GOOD",Z88)))</formula>
    </cfRule>
  </conditionalFormatting>
  <conditionalFormatting sqref="L85:L86">
    <cfRule type="containsText" dxfId="332" priority="334" operator="containsText" text="FAIL">
      <formula>NOT(ISERROR(SEARCH("FAIL",L85)))</formula>
    </cfRule>
  </conditionalFormatting>
  <conditionalFormatting sqref="L85:L86">
    <cfRule type="containsText" dxfId="331" priority="333" operator="containsText" text="GOOD">
      <formula>NOT(ISERROR(SEARCH("GOOD",L85)))</formula>
    </cfRule>
  </conditionalFormatting>
  <conditionalFormatting sqref="Z85:AA86">
    <cfRule type="containsText" dxfId="330" priority="332" operator="containsText" text="FAIL">
      <formula>NOT(ISERROR(SEARCH("FAIL",Z85)))</formula>
    </cfRule>
  </conditionalFormatting>
  <conditionalFormatting sqref="Z85:AA86">
    <cfRule type="containsText" dxfId="329" priority="331" operator="containsText" text="GOOD">
      <formula>NOT(ISERROR(SEARCH("GOOD",Z85)))</formula>
    </cfRule>
  </conditionalFormatting>
  <conditionalFormatting sqref="L84">
    <cfRule type="containsText" dxfId="328" priority="330" operator="containsText" text="FAIL">
      <formula>NOT(ISERROR(SEARCH("FAIL",L84)))</formula>
    </cfRule>
  </conditionalFormatting>
  <conditionalFormatting sqref="L84">
    <cfRule type="containsText" dxfId="327" priority="329" operator="containsText" text="GOOD">
      <formula>NOT(ISERROR(SEARCH("GOOD",L84)))</formula>
    </cfRule>
  </conditionalFormatting>
  <conditionalFormatting sqref="Z84:AA84">
    <cfRule type="containsText" dxfId="326" priority="328" operator="containsText" text="FAIL">
      <formula>NOT(ISERROR(SEARCH("FAIL",Z84)))</formula>
    </cfRule>
  </conditionalFormatting>
  <conditionalFormatting sqref="Z84:AA84">
    <cfRule type="containsText" dxfId="325" priority="327" operator="containsText" text="GOOD">
      <formula>NOT(ISERROR(SEARCH("GOOD",Z84)))</formula>
    </cfRule>
  </conditionalFormatting>
  <conditionalFormatting sqref="L83">
    <cfRule type="containsText" dxfId="324" priority="326" operator="containsText" text="FAIL">
      <formula>NOT(ISERROR(SEARCH("FAIL",L83)))</formula>
    </cfRule>
  </conditionalFormatting>
  <conditionalFormatting sqref="L83">
    <cfRule type="containsText" dxfId="323" priority="325" operator="containsText" text="GOOD">
      <formula>NOT(ISERROR(SEARCH("GOOD",L83)))</formula>
    </cfRule>
  </conditionalFormatting>
  <conditionalFormatting sqref="Z83:AA83">
    <cfRule type="containsText" dxfId="322" priority="324" operator="containsText" text="FAIL">
      <formula>NOT(ISERROR(SEARCH("FAIL",Z83)))</formula>
    </cfRule>
  </conditionalFormatting>
  <conditionalFormatting sqref="Z83:AA83">
    <cfRule type="containsText" dxfId="321" priority="323" operator="containsText" text="GOOD">
      <formula>NOT(ISERROR(SEARCH("GOOD",Z83)))</formula>
    </cfRule>
  </conditionalFormatting>
  <conditionalFormatting sqref="L82">
    <cfRule type="containsText" dxfId="320" priority="322" operator="containsText" text="FAIL">
      <formula>NOT(ISERROR(SEARCH("FAIL",L82)))</formula>
    </cfRule>
  </conditionalFormatting>
  <conditionalFormatting sqref="L82">
    <cfRule type="containsText" dxfId="319" priority="321" operator="containsText" text="GOOD">
      <formula>NOT(ISERROR(SEARCH("GOOD",L82)))</formula>
    </cfRule>
  </conditionalFormatting>
  <conditionalFormatting sqref="Z82:AA82">
    <cfRule type="containsText" dxfId="318" priority="320" operator="containsText" text="FAIL">
      <formula>NOT(ISERROR(SEARCH("FAIL",Z82)))</formula>
    </cfRule>
  </conditionalFormatting>
  <conditionalFormatting sqref="Z82:AA82">
    <cfRule type="containsText" dxfId="317" priority="319" operator="containsText" text="GOOD">
      <formula>NOT(ISERROR(SEARCH("GOOD",Z82)))</formula>
    </cfRule>
  </conditionalFormatting>
  <conditionalFormatting sqref="L87">
    <cfRule type="containsText" dxfId="316" priority="318" operator="containsText" text="FAIL">
      <formula>NOT(ISERROR(SEARCH("FAIL",L87)))</formula>
    </cfRule>
  </conditionalFormatting>
  <conditionalFormatting sqref="L87">
    <cfRule type="containsText" dxfId="315" priority="317" operator="containsText" text="GOOD">
      <formula>NOT(ISERROR(SEARCH("GOOD",L87)))</formula>
    </cfRule>
  </conditionalFormatting>
  <conditionalFormatting sqref="Z87:AA87">
    <cfRule type="containsText" dxfId="314" priority="316" operator="containsText" text="FAIL">
      <formula>NOT(ISERROR(SEARCH("FAIL",Z87)))</formula>
    </cfRule>
  </conditionalFormatting>
  <conditionalFormatting sqref="Z87:AA87">
    <cfRule type="containsText" dxfId="313" priority="315" operator="containsText" text="GOOD">
      <formula>NOT(ISERROR(SEARCH("GOOD",Z87)))</formula>
    </cfRule>
  </conditionalFormatting>
  <conditionalFormatting sqref="L81">
    <cfRule type="containsText" dxfId="312" priority="314" operator="containsText" text="FAIL">
      <formula>NOT(ISERROR(SEARCH("FAIL",L81)))</formula>
    </cfRule>
  </conditionalFormatting>
  <conditionalFormatting sqref="L81">
    <cfRule type="containsText" dxfId="311" priority="313" operator="containsText" text="GOOD">
      <formula>NOT(ISERROR(SEARCH("GOOD",L81)))</formula>
    </cfRule>
  </conditionalFormatting>
  <conditionalFormatting sqref="Z81:AA81">
    <cfRule type="containsText" dxfId="310" priority="312" operator="containsText" text="FAIL">
      <formula>NOT(ISERROR(SEARCH("FAIL",Z81)))</formula>
    </cfRule>
  </conditionalFormatting>
  <conditionalFormatting sqref="Z81:AA81">
    <cfRule type="containsText" dxfId="309" priority="311" operator="containsText" text="GOOD">
      <formula>NOT(ISERROR(SEARCH("GOOD",Z81)))</formula>
    </cfRule>
  </conditionalFormatting>
  <conditionalFormatting sqref="L80">
    <cfRule type="containsText" dxfId="308" priority="310" operator="containsText" text="FAIL">
      <formula>NOT(ISERROR(SEARCH("FAIL",L80)))</formula>
    </cfRule>
  </conditionalFormatting>
  <conditionalFormatting sqref="L80">
    <cfRule type="containsText" dxfId="307" priority="309" operator="containsText" text="GOOD">
      <formula>NOT(ISERROR(SEARCH("GOOD",L80)))</formula>
    </cfRule>
  </conditionalFormatting>
  <conditionalFormatting sqref="Z80:AA80">
    <cfRule type="containsText" dxfId="306" priority="308" operator="containsText" text="FAIL">
      <formula>NOT(ISERROR(SEARCH("FAIL",Z80)))</formula>
    </cfRule>
  </conditionalFormatting>
  <conditionalFormatting sqref="Z80:AA80">
    <cfRule type="containsText" dxfId="305" priority="307" operator="containsText" text="GOOD">
      <formula>NOT(ISERROR(SEARCH("GOOD",Z80)))</formula>
    </cfRule>
  </conditionalFormatting>
  <conditionalFormatting sqref="L79">
    <cfRule type="containsText" dxfId="304" priority="306" operator="containsText" text="FAIL">
      <formula>NOT(ISERROR(SEARCH("FAIL",L79)))</formula>
    </cfRule>
  </conditionalFormatting>
  <conditionalFormatting sqref="L79">
    <cfRule type="containsText" dxfId="303" priority="305" operator="containsText" text="GOOD">
      <formula>NOT(ISERROR(SEARCH("GOOD",L79)))</formula>
    </cfRule>
  </conditionalFormatting>
  <conditionalFormatting sqref="Z79:AA79">
    <cfRule type="containsText" dxfId="302" priority="304" operator="containsText" text="FAIL">
      <formula>NOT(ISERROR(SEARCH("FAIL",Z79)))</formula>
    </cfRule>
  </conditionalFormatting>
  <conditionalFormatting sqref="Z79:AA79">
    <cfRule type="containsText" dxfId="301" priority="303" operator="containsText" text="GOOD">
      <formula>NOT(ISERROR(SEARCH("GOOD",Z79)))</formula>
    </cfRule>
  </conditionalFormatting>
  <conditionalFormatting sqref="L77:L78">
    <cfRule type="containsText" dxfId="300" priority="302" operator="containsText" text="FAIL">
      <formula>NOT(ISERROR(SEARCH("FAIL",L77)))</formula>
    </cfRule>
  </conditionalFormatting>
  <conditionalFormatting sqref="L77:L78">
    <cfRule type="containsText" dxfId="299" priority="301" operator="containsText" text="GOOD">
      <formula>NOT(ISERROR(SEARCH("GOOD",L77)))</formula>
    </cfRule>
  </conditionalFormatting>
  <conditionalFormatting sqref="Z77:AA78">
    <cfRule type="containsText" dxfId="298" priority="300" operator="containsText" text="FAIL">
      <formula>NOT(ISERROR(SEARCH("FAIL",Z77)))</formula>
    </cfRule>
  </conditionalFormatting>
  <conditionalFormatting sqref="Z77:AA78">
    <cfRule type="containsText" dxfId="297" priority="299" operator="containsText" text="GOOD">
      <formula>NOT(ISERROR(SEARCH("GOOD",Z77)))</formula>
    </cfRule>
  </conditionalFormatting>
  <conditionalFormatting sqref="L75">
    <cfRule type="containsText" dxfId="296" priority="298" operator="containsText" text="FAIL">
      <formula>NOT(ISERROR(SEARCH("FAIL",L75)))</formula>
    </cfRule>
  </conditionalFormatting>
  <conditionalFormatting sqref="L75">
    <cfRule type="containsText" dxfId="295" priority="297" operator="containsText" text="GOOD">
      <formula>NOT(ISERROR(SEARCH("GOOD",L75)))</formula>
    </cfRule>
  </conditionalFormatting>
  <conditionalFormatting sqref="Z75:AA75">
    <cfRule type="containsText" dxfId="294" priority="296" operator="containsText" text="FAIL">
      <formula>NOT(ISERROR(SEARCH("FAIL",Z75)))</formula>
    </cfRule>
  </conditionalFormatting>
  <conditionalFormatting sqref="Z75:AA75">
    <cfRule type="containsText" dxfId="293" priority="295" operator="containsText" text="GOOD">
      <formula>NOT(ISERROR(SEARCH("GOOD",Z75)))</formula>
    </cfRule>
  </conditionalFormatting>
  <conditionalFormatting sqref="B75">
    <cfRule type="containsText" dxfId="292" priority="294" operator="containsText" text="FAIL">
      <formula>NOT(ISERROR(SEARCH("FAIL",B75)))</formula>
    </cfRule>
  </conditionalFormatting>
  <conditionalFormatting sqref="B75">
    <cfRule type="containsText" dxfId="291" priority="293" operator="containsText" text="GOOD">
      <formula>NOT(ISERROR(SEARCH("GOOD",B75)))</formula>
    </cfRule>
  </conditionalFormatting>
  <conditionalFormatting sqref="L74">
    <cfRule type="containsText" dxfId="290" priority="292" operator="containsText" text="FAIL">
      <formula>NOT(ISERROR(SEARCH("FAIL",L74)))</formula>
    </cfRule>
  </conditionalFormatting>
  <conditionalFormatting sqref="L74">
    <cfRule type="containsText" dxfId="289" priority="291" operator="containsText" text="GOOD">
      <formula>NOT(ISERROR(SEARCH("GOOD",L74)))</formula>
    </cfRule>
  </conditionalFormatting>
  <conditionalFormatting sqref="Z74:AA74">
    <cfRule type="containsText" dxfId="288" priority="290" operator="containsText" text="FAIL">
      <formula>NOT(ISERROR(SEARCH("FAIL",Z74)))</formula>
    </cfRule>
  </conditionalFormatting>
  <conditionalFormatting sqref="Z74:AA74">
    <cfRule type="containsText" dxfId="287" priority="289" operator="containsText" text="GOOD">
      <formula>NOT(ISERROR(SEARCH("GOOD",Z74)))</formula>
    </cfRule>
  </conditionalFormatting>
  <conditionalFormatting sqref="B74">
    <cfRule type="containsText" dxfId="286" priority="288" operator="containsText" text="FAIL">
      <formula>NOT(ISERROR(SEARCH("FAIL",B74)))</formula>
    </cfRule>
  </conditionalFormatting>
  <conditionalFormatting sqref="B74">
    <cfRule type="containsText" dxfId="285" priority="287" operator="containsText" text="GOOD">
      <formula>NOT(ISERROR(SEARCH("GOOD",B74)))</formula>
    </cfRule>
  </conditionalFormatting>
  <conditionalFormatting sqref="L71 L73">
    <cfRule type="containsText" dxfId="284" priority="286" operator="containsText" text="FAIL">
      <formula>NOT(ISERROR(SEARCH("FAIL",L71)))</formula>
    </cfRule>
  </conditionalFormatting>
  <conditionalFormatting sqref="L71 L73">
    <cfRule type="containsText" dxfId="283" priority="285" operator="containsText" text="GOOD">
      <formula>NOT(ISERROR(SEARCH("GOOD",L71)))</formula>
    </cfRule>
  </conditionalFormatting>
  <conditionalFormatting sqref="Z71:AA71 Z73:AA73">
    <cfRule type="containsText" dxfId="282" priority="284" operator="containsText" text="FAIL">
      <formula>NOT(ISERROR(SEARCH("FAIL",Z71)))</formula>
    </cfRule>
  </conditionalFormatting>
  <conditionalFormatting sqref="Z71:AA71 Z73:AA73">
    <cfRule type="containsText" dxfId="281" priority="283" operator="containsText" text="GOOD">
      <formula>NOT(ISERROR(SEARCH("GOOD",Z71)))</formula>
    </cfRule>
  </conditionalFormatting>
  <conditionalFormatting sqref="B71:B73">
    <cfRule type="containsText" dxfId="280" priority="282" operator="containsText" text="FAIL">
      <formula>NOT(ISERROR(SEARCH("FAIL",B71)))</formula>
    </cfRule>
  </conditionalFormatting>
  <conditionalFormatting sqref="B71:B73">
    <cfRule type="containsText" dxfId="279" priority="281" operator="containsText" text="GOOD">
      <formula>NOT(ISERROR(SEARCH("GOOD",B71)))</formula>
    </cfRule>
  </conditionalFormatting>
  <conditionalFormatting sqref="L70">
    <cfRule type="containsText" dxfId="278" priority="280" operator="containsText" text="FAIL">
      <formula>NOT(ISERROR(SEARCH("FAIL",L70)))</formula>
    </cfRule>
  </conditionalFormatting>
  <conditionalFormatting sqref="L70">
    <cfRule type="containsText" dxfId="277" priority="279" operator="containsText" text="GOOD">
      <formula>NOT(ISERROR(SEARCH("GOOD",L70)))</formula>
    </cfRule>
  </conditionalFormatting>
  <conditionalFormatting sqref="Z70:AA70">
    <cfRule type="containsText" dxfId="276" priority="278" operator="containsText" text="FAIL">
      <formula>NOT(ISERROR(SEARCH("FAIL",Z70)))</formula>
    </cfRule>
  </conditionalFormatting>
  <conditionalFormatting sqref="Z70:AA70">
    <cfRule type="containsText" dxfId="275" priority="277" operator="containsText" text="GOOD">
      <formula>NOT(ISERROR(SEARCH("GOOD",Z70)))</formula>
    </cfRule>
  </conditionalFormatting>
  <conditionalFormatting sqref="B70">
    <cfRule type="containsText" dxfId="274" priority="276" operator="containsText" text="FAIL">
      <formula>NOT(ISERROR(SEARCH("FAIL",B70)))</formula>
    </cfRule>
  </conditionalFormatting>
  <conditionalFormatting sqref="B70">
    <cfRule type="containsText" dxfId="273" priority="275" operator="containsText" text="GOOD">
      <formula>NOT(ISERROR(SEARCH("GOOD",B70)))</formula>
    </cfRule>
  </conditionalFormatting>
  <conditionalFormatting sqref="L69">
    <cfRule type="containsText" dxfId="272" priority="274" operator="containsText" text="FAIL">
      <formula>NOT(ISERROR(SEARCH("FAIL",L69)))</formula>
    </cfRule>
  </conditionalFormatting>
  <conditionalFormatting sqref="L69">
    <cfRule type="containsText" dxfId="271" priority="273" operator="containsText" text="GOOD">
      <formula>NOT(ISERROR(SEARCH("GOOD",L69)))</formula>
    </cfRule>
  </conditionalFormatting>
  <conditionalFormatting sqref="Z69:AA69">
    <cfRule type="containsText" dxfId="270" priority="272" operator="containsText" text="FAIL">
      <formula>NOT(ISERROR(SEARCH("FAIL",Z69)))</formula>
    </cfRule>
  </conditionalFormatting>
  <conditionalFormatting sqref="Z69:AA69">
    <cfRule type="containsText" dxfId="269" priority="271" operator="containsText" text="GOOD">
      <formula>NOT(ISERROR(SEARCH("GOOD",Z69)))</formula>
    </cfRule>
  </conditionalFormatting>
  <conditionalFormatting sqref="B68:B69">
    <cfRule type="containsText" dxfId="268" priority="270" operator="containsText" text="FAIL">
      <formula>NOT(ISERROR(SEARCH("FAIL",B68)))</formula>
    </cfRule>
  </conditionalFormatting>
  <conditionalFormatting sqref="B68:B69">
    <cfRule type="containsText" dxfId="267" priority="269" operator="containsText" text="GOOD">
      <formula>NOT(ISERROR(SEARCH("GOOD",B68)))</formula>
    </cfRule>
  </conditionalFormatting>
  <conditionalFormatting sqref="L66:L67">
    <cfRule type="containsText" dxfId="266" priority="268" operator="containsText" text="FAIL">
      <formula>NOT(ISERROR(SEARCH("FAIL",L66)))</formula>
    </cfRule>
  </conditionalFormatting>
  <conditionalFormatting sqref="L66:L67">
    <cfRule type="containsText" dxfId="265" priority="267" operator="containsText" text="GOOD">
      <formula>NOT(ISERROR(SEARCH("GOOD",L66)))</formula>
    </cfRule>
  </conditionalFormatting>
  <conditionalFormatting sqref="Z66:AA67">
    <cfRule type="containsText" dxfId="264" priority="266" operator="containsText" text="FAIL">
      <formula>NOT(ISERROR(SEARCH("FAIL",Z66)))</formula>
    </cfRule>
  </conditionalFormatting>
  <conditionalFormatting sqref="Z66:AA67">
    <cfRule type="containsText" dxfId="263" priority="265" operator="containsText" text="GOOD">
      <formula>NOT(ISERROR(SEARCH("GOOD",Z66)))</formula>
    </cfRule>
  </conditionalFormatting>
  <conditionalFormatting sqref="B66:B67">
    <cfRule type="containsText" dxfId="262" priority="264" operator="containsText" text="FAIL">
      <formula>NOT(ISERROR(SEARCH("FAIL",B66)))</formula>
    </cfRule>
  </conditionalFormatting>
  <conditionalFormatting sqref="B66:B67">
    <cfRule type="containsText" dxfId="261" priority="263" operator="containsText" text="GOOD">
      <formula>NOT(ISERROR(SEARCH("GOOD",B66)))</formula>
    </cfRule>
  </conditionalFormatting>
  <conditionalFormatting sqref="L65">
    <cfRule type="containsText" dxfId="260" priority="262" operator="containsText" text="FAIL">
      <formula>NOT(ISERROR(SEARCH("FAIL",L65)))</formula>
    </cfRule>
  </conditionalFormatting>
  <conditionalFormatting sqref="L65">
    <cfRule type="containsText" dxfId="259" priority="261" operator="containsText" text="GOOD">
      <formula>NOT(ISERROR(SEARCH("GOOD",L65)))</formula>
    </cfRule>
  </conditionalFormatting>
  <conditionalFormatting sqref="Z65:AA65">
    <cfRule type="containsText" dxfId="258" priority="260" operator="containsText" text="FAIL">
      <formula>NOT(ISERROR(SEARCH("FAIL",Z65)))</formula>
    </cfRule>
  </conditionalFormatting>
  <conditionalFormatting sqref="Z65:AA65">
    <cfRule type="containsText" dxfId="257" priority="259" operator="containsText" text="GOOD">
      <formula>NOT(ISERROR(SEARCH("GOOD",Z65)))</formula>
    </cfRule>
  </conditionalFormatting>
  <conditionalFormatting sqref="B65">
    <cfRule type="containsText" dxfId="256" priority="258" operator="containsText" text="FAIL">
      <formula>NOT(ISERROR(SEARCH("FAIL",B65)))</formula>
    </cfRule>
  </conditionalFormatting>
  <conditionalFormatting sqref="B65">
    <cfRule type="containsText" dxfId="255" priority="257" operator="containsText" text="GOOD">
      <formula>NOT(ISERROR(SEARCH("GOOD",B65)))</formula>
    </cfRule>
  </conditionalFormatting>
  <conditionalFormatting sqref="B64">
    <cfRule type="containsText" dxfId="254" priority="256" operator="containsText" text="FAIL">
      <formula>NOT(ISERROR(SEARCH("FAIL",B64)))</formula>
    </cfRule>
  </conditionalFormatting>
  <conditionalFormatting sqref="B64">
    <cfRule type="containsText" dxfId="253" priority="255" operator="containsText" text="GOOD">
      <formula>NOT(ISERROR(SEARCH("GOOD",B64)))</formula>
    </cfRule>
  </conditionalFormatting>
  <conditionalFormatting sqref="L62:L63">
    <cfRule type="containsText" dxfId="252" priority="254" operator="containsText" text="FAIL">
      <formula>NOT(ISERROR(SEARCH("FAIL",L62)))</formula>
    </cfRule>
  </conditionalFormatting>
  <conditionalFormatting sqref="L62:L63">
    <cfRule type="containsText" dxfId="251" priority="253" operator="containsText" text="GOOD">
      <formula>NOT(ISERROR(SEARCH("GOOD",L62)))</formula>
    </cfRule>
  </conditionalFormatting>
  <conditionalFormatting sqref="Z62:AA63">
    <cfRule type="containsText" dxfId="250" priority="252" operator="containsText" text="FAIL">
      <formula>NOT(ISERROR(SEARCH("FAIL",Z62)))</formula>
    </cfRule>
  </conditionalFormatting>
  <conditionalFormatting sqref="Z62:AA63">
    <cfRule type="containsText" dxfId="249" priority="251" operator="containsText" text="GOOD">
      <formula>NOT(ISERROR(SEARCH("GOOD",Z62)))</formula>
    </cfRule>
  </conditionalFormatting>
  <conditionalFormatting sqref="B62:B63">
    <cfRule type="containsText" dxfId="248" priority="250" operator="containsText" text="FAIL">
      <formula>NOT(ISERROR(SEARCH("FAIL",B62)))</formula>
    </cfRule>
  </conditionalFormatting>
  <conditionalFormatting sqref="B62:B63">
    <cfRule type="containsText" dxfId="247" priority="249" operator="containsText" text="GOOD">
      <formula>NOT(ISERROR(SEARCH("GOOD",B62)))</formula>
    </cfRule>
  </conditionalFormatting>
  <conditionalFormatting sqref="L61">
    <cfRule type="containsText" dxfId="246" priority="248" operator="containsText" text="FAIL">
      <formula>NOT(ISERROR(SEARCH("FAIL",L61)))</formula>
    </cfRule>
  </conditionalFormatting>
  <conditionalFormatting sqref="L61">
    <cfRule type="containsText" dxfId="245" priority="247" operator="containsText" text="GOOD">
      <formula>NOT(ISERROR(SEARCH("GOOD",L61)))</formula>
    </cfRule>
  </conditionalFormatting>
  <conditionalFormatting sqref="Z61:AA61">
    <cfRule type="containsText" dxfId="244" priority="246" operator="containsText" text="FAIL">
      <formula>NOT(ISERROR(SEARCH("FAIL",Z61)))</formula>
    </cfRule>
  </conditionalFormatting>
  <conditionalFormatting sqref="Z61:AA61">
    <cfRule type="containsText" dxfId="243" priority="245" operator="containsText" text="GOOD">
      <formula>NOT(ISERROR(SEARCH("GOOD",Z61)))</formula>
    </cfRule>
  </conditionalFormatting>
  <conditionalFormatting sqref="B61">
    <cfRule type="containsText" dxfId="242" priority="244" operator="containsText" text="FAIL">
      <formula>NOT(ISERROR(SEARCH("FAIL",B61)))</formula>
    </cfRule>
  </conditionalFormatting>
  <conditionalFormatting sqref="B61">
    <cfRule type="containsText" dxfId="241" priority="243" operator="containsText" text="GOOD">
      <formula>NOT(ISERROR(SEARCH("GOOD",B61)))</formula>
    </cfRule>
  </conditionalFormatting>
  <conditionalFormatting sqref="L60">
    <cfRule type="containsText" dxfId="240" priority="242" operator="containsText" text="FAIL">
      <formula>NOT(ISERROR(SEARCH("FAIL",L60)))</formula>
    </cfRule>
  </conditionalFormatting>
  <conditionalFormatting sqref="L60">
    <cfRule type="containsText" dxfId="239" priority="241" operator="containsText" text="GOOD">
      <formula>NOT(ISERROR(SEARCH("GOOD",L60)))</formula>
    </cfRule>
  </conditionalFormatting>
  <conditionalFormatting sqref="Z60:AA60">
    <cfRule type="containsText" dxfId="238" priority="240" operator="containsText" text="FAIL">
      <formula>NOT(ISERROR(SEARCH("FAIL",Z60)))</formula>
    </cfRule>
  </conditionalFormatting>
  <conditionalFormatting sqref="Z60:AA60">
    <cfRule type="containsText" dxfId="237" priority="239" operator="containsText" text="GOOD">
      <formula>NOT(ISERROR(SEARCH("GOOD",Z60)))</formula>
    </cfRule>
  </conditionalFormatting>
  <conditionalFormatting sqref="B60">
    <cfRule type="containsText" dxfId="236" priority="238" operator="containsText" text="FAIL">
      <formula>NOT(ISERROR(SEARCH("FAIL",B60)))</formula>
    </cfRule>
  </conditionalFormatting>
  <conditionalFormatting sqref="B60">
    <cfRule type="containsText" dxfId="235" priority="237" operator="containsText" text="GOOD">
      <formula>NOT(ISERROR(SEARCH("GOOD",B60)))</formula>
    </cfRule>
  </conditionalFormatting>
  <conditionalFormatting sqref="L59">
    <cfRule type="containsText" dxfId="234" priority="236" operator="containsText" text="FAIL">
      <formula>NOT(ISERROR(SEARCH("FAIL",L59)))</formula>
    </cfRule>
  </conditionalFormatting>
  <conditionalFormatting sqref="L59">
    <cfRule type="containsText" dxfId="233" priority="235" operator="containsText" text="GOOD">
      <formula>NOT(ISERROR(SEARCH("GOOD",L59)))</formula>
    </cfRule>
  </conditionalFormatting>
  <conditionalFormatting sqref="Z59:AA59">
    <cfRule type="containsText" dxfId="232" priority="234" operator="containsText" text="FAIL">
      <formula>NOT(ISERROR(SEARCH("FAIL",Z59)))</formula>
    </cfRule>
  </conditionalFormatting>
  <conditionalFormatting sqref="Z59:AA59">
    <cfRule type="containsText" dxfId="231" priority="233" operator="containsText" text="GOOD">
      <formula>NOT(ISERROR(SEARCH("GOOD",Z59)))</formula>
    </cfRule>
  </conditionalFormatting>
  <conditionalFormatting sqref="B59">
    <cfRule type="containsText" dxfId="230" priority="232" operator="containsText" text="FAIL">
      <formula>NOT(ISERROR(SEARCH("FAIL",B59)))</formula>
    </cfRule>
  </conditionalFormatting>
  <conditionalFormatting sqref="B59">
    <cfRule type="containsText" dxfId="229" priority="231" operator="containsText" text="GOOD">
      <formula>NOT(ISERROR(SEARCH("GOOD",B59)))</formula>
    </cfRule>
  </conditionalFormatting>
  <conditionalFormatting sqref="L57:L58">
    <cfRule type="containsText" dxfId="228" priority="230" operator="containsText" text="FAIL">
      <formula>NOT(ISERROR(SEARCH("FAIL",L57)))</formula>
    </cfRule>
  </conditionalFormatting>
  <conditionalFormatting sqref="L57:L58">
    <cfRule type="containsText" dxfId="227" priority="229" operator="containsText" text="GOOD">
      <formula>NOT(ISERROR(SEARCH("GOOD",L57)))</formula>
    </cfRule>
  </conditionalFormatting>
  <conditionalFormatting sqref="Z57:AA58">
    <cfRule type="containsText" dxfId="226" priority="228" operator="containsText" text="FAIL">
      <formula>NOT(ISERROR(SEARCH("FAIL",Z57)))</formula>
    </cfRule>
  </conditionalFormatting>
  <conditionalFormatting sqref="Z57:AA58">
    <cfRule type="containsText" dxfId="225" priority="227" operator="containsText" text="GOOD">
      <formula>NOT(ISERROR(SEARCH("GOOD",Z57)))</formula>
    </cfRule>
  </conditionalFormatting>
  <conditionalFormatting sqref="B57:B58">
    <cfRule type="containsText" dxfId="224" priority="226" operator="containsText" text="FAIL">
      <formula>NOT(ISERROR(SEARCH("FAIL",B57)))</formula>
    </cfRule>
  </conditionalFormatting>
  <conditionalFormatting sqref="B57:B58">
    <cfRule type="containsText" dxfId="223" priority="225" operator="containsText" text="GOOD">
      <formula>NOT(ISERROR(SEARCH("GOOD",B57)))</formula>
    </cfRule>
  </conditionalFormatting>
  <conditionalFormatting sqref="L68">
    <cfRule type="containsText" dxfId="222" priority="224" operator="containsText" text="FAIL">
      <formula>NOT(ISERROR(SEARCH("FAIL",L68)))</formula>
    </cfRule>
  </conditionalFormatting>
  <conditionalFormatting sqref="L68">
    <cfRule type="containsText" dxfId="221" priority="223" operator="containsText" text="GOOD">
      <formula>NOT(ISERROR(SEARCH("GOOD",L68)))</formula>
    </cfRule>
  </conditionalFormatting>
  <conditionalFormatting sqref="Z68:AA68">
    <cfRule type="containsText" dxfId="220" priority="222" operator="containsText" text="FAIL">
      <formula>NOT(ISERROR(SEARCH("FAIL",Z68)))</formula>
    </cfRule>
  </conditionalFormatting>
  <conditionalFormatting sqref="Z68:AA68">
    <cfRule type="containsText" dxfId="219" priority="221" operator="containsText" text="GOOD">
      <formula>NOT(ISERROR(SEARCH("GOOD",Z68)))</formula>
    </cfRule>
  </conditionalFormatting>
  <conditionalFormatting sqref="L56">
    <cfRule type="containsText" dxfId="218" priority="220" operator="containsText" text="FAIL">
      <formula>NOT(ISERROR(SEARCH("FAIL",L56)))</formula>
    </cfRule>
  </conditionalFormatting>
  <conditionalFormatting sqref="L56">
    <cfRule type="containsText" dxfId="217" priority="219" operator="containsText" text="GOOD">
      <formula>NOT(ISERROR(SEARCH("GOOD",L56)))</formula>
    </cfRule>
  </conditionalFormatting>
  <conditionalFormatting sqref="Z56:AA56">
    <cfRule type="containsText" dxfId="216" priority="218" operator="containsText" text="FAIL">
      <formula>NOT(ISERROR(SEARCH("FAIL",Z56)))</formula>
    </cfRule>
  </conditionalFormatting>
  <conditionalFormatting sqref="Z56:AA56">
    <cfRule type="containsText" dxfId="215" priority="217" operator="containsText" text="GOOD">
      <formula>NOT(ISERROR(SEARCH("GOOD",Z56)))</formula>
    </cfRule>
  </conditionalFormatting>
  <conditionalFormatting sqref="B56">
    <cfRule type="containsText" dxfId="214" priority="216" operator="containsText" text="FAIL">
      <formula>NOT(ISERROR(SEARCH("FAIL",B56)))</formula>
    </cfRule>
  </conditionalFormatting>
  <conditionalFormatting sqref="B56">
    <cfRule type="containsText" dxfId="213" priority="215" operator="containsText" text="GOOD">
      <formula>NOT(ISERROR(SEARCH("GOOD",B56)))</formula>
    </cfRule>
  </conditionalFormatting>
  <conditionalFormatting sqref="L55">
    <cfRule type="containsText" dxfId="212" priority="214" operator="containsText" text="FAIL">
      <formula>NOT(ISERROR(SEARCH("FAIL",L55)))</formula>
    </cfRule>
  </conditionalFormatting>
  <conditionalFormatting sqref="L55">
    <cfRule type="containsText" dxfId="211" priority="213" operator="containsText" text="GOOD">
      <formula>NOT(ISERROR(SEARCH("GOOD",L55)))</formula>
    </cfRule>
  </conditionalFormatting>
  <conditionalFormatting sqref="Z55:AA55">
    <cfRule type="containsText" dxfId="210" priority="212" operator="containsText" text="FAIL">
      <formula>NOT(ISERROR(SEARCH("FAIL",Z55)))</formula>
    </cfRule>
  </conditionalFormatting>
  <conditionalFormatting sqref="Z55:AA55">
    <cfRule type="containsText" dxfId="209" priority="211" operator="containsText" text="GOOD">
      <formula>NOT(ISERROR(SEARCH("GOOD",Z55)))</formula>
    </cfRule>
  </conditionalFormatting>
  <conditionalFormatting sqref="B55">
    <cfRule type="containsText" dxfId="208" priority="210" operator="containsText" text="FAIL">
      <formula>NOT(ISERROR(SEARCH("FAIL",B55)))</formula>
    </cfRule>
  </conditionalFormatting>
  <conditionalFormatting sqref="B55">
    <cfRule type="containsText" dxfId="207" priority="209" operator="containsText" text="GOOD">
      <formula>NOT(ISERROR(SEARCH("GOOD",B55)))</formula>
    </cfRule>
  </conditionalFormatting>
  <conditionalFormatting sqref="L64">
    <cfRule type="containsText" dxfId="206" priority="208" operator="containsText" text="FAIL">
      <formula>NOT(ISERROR(SEARCH("FAIL",L64)))</formula>
    </cfRule>
  </conditionalFormatting>
  <conditionalFormatting sqref="L64">
    <cfRule type="containsText" dxfId="205" priority="207" operator="containsText" text="GOOD">
      <formula>NOT(ISERROR(SEARCH("GOOD",L64)))</formula>
    </cfRule>
  </conditionalFormatting>
  <conditionalFormatting sqref="Z64:AA64">
    <cfRule type="containsText" dxfId="204" priority="206" operator="containsText" text="FAIL">
      <formula>NOT(ISERROR(SEARCH("FAIL",Z64)))</formula>
    </cfRule>
  </conditionalFormatting>
  <conditionalFormatting sqref="Z64:AA64">
    <cfRule type="containsText" dxfId="203" priority="205" operator="containsText" text="GOOD">
      <formula>NOT(ISERROR(SEARCH("GOOD",Z64)))</formula>
    </cfRule>
  </conditionalFormatting>
  <conditionalFormatting sqref="L72">
    <cfRule type="containsText" dxfId="202" priority="204" operator="containsText" text="FAIL">
      <formula>NOT(ISERROR(SEARCH("FAIL",L72)))</formula>
    </cfRule>
  </conditionalFormatting>
  <conditionalFormatting sqref="L72">
    <cfRule type="containsText" dxfId="201" priority="203" operator="containsText" text="GOOD">
      <formula>NOT(ISERROR(SEARCH("GOOD",L72)))</formula>
    </cfRule>
  </conditionalFormatting>
  <conditionalFormatting sqref="Z72:AA72">
    <cfRule type="containsText" dxfId="200" priority="202" operator="containsText" text="FAIL">
      <formula>NOT(ISERROR(SEARCH("FAIL",Z72)))</formula>
    </cfRule>
  </conditionalFormatting>
  <conditionalFormatting sqref="Z72:AA72">
    <cfRule type="containsText" dxfId="199" priority="201" operator="containsText" text="GOOD">
      <formula>NOT(ISERROR(SEARCH("GOOD",Z72)))</formula>
    </cfRule>
  </conditionalFormatting>
  <conditionalFormatting sqref="L54">
    <cfRule type="containsText" dxfId="198" priority="200" operator="containsText" text="FAIL">
      <formula>NOT(ISERROR(SEARCH("FAIL",L54)))</formula>
    </cfRule>
  </conditionalFormatting>
  <conditionalFormatting sqref="L54">
    <cfRule type="containsText" dxfId="197" priority="199" operator="containsText" text="GOOD">
      <formula>NOT(ISERROR(SEARCH("GOOD",L54)))</formula>
    </cfRule>
  </conditionalFormatting>
  <conditionalFormatting sqref="Z54:AA54">
    <cfRule type="containsText" dxfId="196" priority="198" operator="containsText" text="FAIL">
      <formula>NOT(ISERROR(SEARCH("FAIL",Z54)))</formula>
    </cfRule>
  </conditionalFormatting>
  <conditionalFormatting sqref="Z54:AA54">
    <cfRule type="containsText" dxfId="195" priority="197" operator="containsText" text="GOOD">
      <formula>NOT(ISERROR(SEARCH("GOOD",Z54)))</formula>
    </cfRule>
  </conditionalFormatting>
  <conditionalFormatting sqref="B54">
    <cfRule type="containsText" dxfId="194" priority="196" operator="containsText" text="FAIL">
      <formula>NOT(ISERROR(SEARCH("FAIL",B54)))</formula>
    </cfRule>
  </conditionalFormatting>
  <conditionalFormatting sqref="B54">
    <cfRule type="containsText" dxfId="193" priority="195" operator="containsText" text="GOOD">
      <formula>NOT(ISERROR(SEARCH("GOOD",B54)))</formula>
    </cfRule>
  </conditionalFormatting>
  <conditionalFormatting sqref="B52">
    <cfRule type="containsText" dxfId="192" priority="194" operator="containsText" text="FAIL">
      <formula>NOT(ISERROR(SEARCH("FAIL",B52)))</formula>
    </cfRule>
  </conditionalFormatting>
  <conditionalFormatting sqref="B52">
    <cfRule type="containsText" dxfId="191" priority="193" operator="containsText" text="GOOD">
      <formula>NOT(ISERROR(SEARCH("GOOD",B52)))</formula>
    </cfRule>
  </conditionalFormatting>
  <conditionalFormatting sqref="L52">
    <cfRule type="containsText" dxfId="190" priority="192" operator="containsText" text="FAIL">
      <formula>NOT(ISERROR(SEARCH("FAIL",L52)))</formula>
    </cfRule>
  </conditionalFormatting>
  <conditionalFormatting sqref="L52">
    <cfRule type="containsText" dxfId="189" priority="191" operator="containsText" text="GOOD">
      <formula>NOT(ISERROR(SEARCH("GOOD",L52)))</formula>
    </cfRule>
  </conditionalFormatting>
  <conditionalFormatting sqref="Z52:AA52">
    <cfRule type="containsText" dxfId="188" priority="190" operator="containsText" text="FAIL">
      <formula>NOT(ISERROR(SEARCH("FAIL",Z52)))</formula>
    </cfRule>
  </conditionalFormatting>
  <conditionalFormatting sqref="Z52:AA52">
    <cfRule type="containsText" dxfId="187" priority="189" operator="containsText" text="GOOD">
      <formula>NOT(ISERROR(SEARCH("GOOD",Z52)))</formula>
    </cfRule>
  </conditionalFormatting>
  <conditionalFormatting sqref="L51">
    <cfRule type="containsText" dxfId="186" priority="188" operator="containsText" text="FAIL">
      <formula>NOT(ISERROR(SEARCH("FAIL",L51)))</formula>
    </cfRule>
  </conditionalFormatting>
  <conditionalFormatting sqref="L51">
    <cfRule type="containsText" dxfId="185" priority="187" operator="containsText" text="GOOD">
      <formula>NOT(ISERROR(SEARCH("GOOD",L51)))</formula>
    </cfRule>
  </conditionalFormatting>
  <conditionalFormatting sqref="Z51:AA51">
    <cfRule type="containsText" dxfId="184" priority="186" operator="containsText" text="FAIL">
      <formula>NOT(ISERROR(SEARCH("FAIL",Z51)))</formula>
    </cfRule>
  </conditionalFormatting>
  <conditionalFormatting sqref="Z51:AA51">
    <cfRule type="containsText" dxfId="183" priority="185" operator="containsText" text="GOOD">
      <formula>NOT(ISERROR(SEARCH("GOOD",Z51)))</formula>
    </cfRule>
  </conditionalFormatting>
  <conditionalFormatting sqref="AQ52">
    <cfRule type="containsText" dxfId="182" priority="184" operator="containsText" text="FAIL">
      <formula>NOT(ISERROR(SEARCH("FAIL",AQ52)))</formula>
    </cfRule>
  </conditionalFormatting>
  <conditionalFormatting sqref="AQ52">
    <cfRule type="containsText" dxfId="181" priority="183" operator="containsText" text="GOOD">
      <formula>NOT(ISERROR(SEARCH("GOOD",AQ52)))</formula>
    </cfRule>
  </conditionalFormatting>
  <conditionalFormatting sqref="L50">
    <cfRule type="containsText" dxfId="180" priority="182" operator="containsText" text="FAIL">
      <formula>NOT(ISERROR(SEARCH("FAIL",L50)))</formula>
    </cfRule>
  </conditionalFormatting>
  <conditionalFormatting sqref="L50">
    <cfRule type="containsText" dxfId="179" priority="181" operator="containsText" text="GOOD">
      <formula>NOT(ISERROR(SEARCH("GOOD",L50)))</formula>
    </cfRule>
  </conditionalFormatting>
  <conditionalFormatting sqref="Z50:AA50">
    <cfRule type="containsText" dxfId="178" priority="180" operator="containsText" text="FAIL">
      <formula>NOT(ISERROR(SEARCH("FAIL",Z50)))</formula>
    </cfRule>
  </conditionalFormatting>
  <conditionalFormatting sqref="Z50:AA50">
    <cfRule type="containsText" dxfId="177" priority="179" operator="containsText" text="GOOD">
      <formula>NOT(ISERROR(SEARCH("GOOD",Z50)))</formula>
    </cfRule>
  </conditionalFormatting>
  <conditionalFormatting sqref="L49">
    <cfRule type="containsText" dxfId="176" priority="178" operator="containsText" text="FAIL">
      <formula>NOT(ISERROR(SEARCH("FAIL",L49)))</formula>
    </cfRule>
  </conditionalFormatting>
  <conditionalFormatting sqref="L49">
    <cfRule type="containsText" dxfId="175" priority="177" operator="containsText" text="GOOD">
      <formula>NOT(ISERROR(SEARCH("GOOD",L49)))</formula>
    </cfRule>
  </conditionalFormatting>
  <conditionalFormatting sqref="Z49:AA49">
    <cfRule type="containsText" dxfId="174" priority="176" operator="containsText" text="FAIL">
      <formula>NOT(ISERROR(SEARCH("FAIL",Z49)))</formula>
    </cfRule>
  </conditionalFormatting>
  <conditionalFormatting sqref="Z49:AA49">
    <cfRule type="containsText" dxfId="173" priority="175" operator="containsText" text="GOOD">
      <formula>NOT(ISERROR(SEARCH("GOOD",Z49)))</formula>
    </cfRule>
  </conditionalFormatting>
  <conditionalFormatting sqref="L48">
    <cfRule type="containsText" dxfId="172" priority="174" operator="containsText" text="FAIL">
      <formula>NOT(ISERROR(SEARCH("FAIL",L48)))</formula>
    </cfRule>
  </conditionalFormatting>
  <conditionalFormatting sqref="L48">
    <cfRule type="containsText" dxfId="171" priority="173" operator="containsText" text="GOOD">
      <formula>NOT(ISERROR(SEARCH("GOOD",L48)))</formula>
    </cfRule>
  </conditionalFormatting>
  <conditionalFormatting sqref="Z48:AA48">
    <cfRule type="containsText" dxfId="170" priority="172" operator="containsText" text="FAIL">
      <formula>NOT(ISERROR(SEARCH("FAIL",Z48)))</formula>
    </cfRule>
  </conditionalFormatting>
  <conditionalFormatting sqref="Z48:AA48">
    <cfRule type="containsText" dxfId="169" priority="171" operator="containsText" text="GOOD">
      <formula>NOT(ISERROR(SEARCH("GOOD",Z48)))</formula>
    </cfRule>
  </conditionalFormatting>
  <conditionalFormatting sqref="L47">
    <cfRule type="containsText" dxfId="168" priority="170" operator="containsText" text="FAIL">
      <formula>NOT(ISERROR(SEARCH("FAIL",L47)))</formula>
    </cfRule>
  </conditionalFormatting>
  <conditionalFormatting sqref="L47">
    <cfRule type="containsText" dxfId="167" priority="169" operator="containsText" text="GOOD">
      <formula>NOT(ISERROR(SEARCH("GOOD",L47)))</formula>
    </cfRule>
  </conditionalFormatting>
  <conditionalFormatting sqref="Z47:AA47">
    <cfRule type="containsText" dxfId="166" priority="168" operator="containsText" text="FAIL">
      <formula>NOT(ISERROR(SEARCH("FAIL",Z47)))</formula>
    </cfRule>
  </conditionalFormatting>
  <conditionalFormatting sqref="Z47:AA47">
    <cfRule type="containsText" dxfId="165" priority="167" operator="containsText" text="GOOD">
      <formula>NOT(ISERROR(SEARCH("GOOD",Z47)))</formula>
    </cfRule>
  </conditionalFormatting>
  <conditionalFormatting sqref="L45:L46">
    <cfRule type="containsText" dxfId="164" priority="166" operator="containsText" text="FAIL">
      <formula>NOT(ISERROR(SEARCH("FAIL",L45)))</formula>
    </cfRule>
  </conditionalFormatting>
  <conditionalFormatting sqref="L45:L46">
    <cfRule type="containsText" dxfId="163" priority="165" operator="containsText" text="GOOD">
      <formula>NOT(ISERROR(SEARCH("GOOD",L45)))</formula>
    </cfRule>
  </conditionalFormatting>
  <conditionalFormatting sqref="Z45:AA46">
    <cfRule type="containsText" dxfId="162" priority="164" operator="containsText" text="FAIL">
      <formula>NOT(ISERROR(SEARCH("FAIL",Z45)))</formula>
    </cfRule>
  </conditionalFormatting>
  <conditionalFormatting sqref="Z45:AA46">
    <cfRule type="containsText" dxfId="161" priority="163" operator="containsText" text="GOOD">
      <formula>NOT(ISERROR(SEARCH("GOOD",Z45)))</formula>
    </cfRule>
  </conditionalFormatting>
  <conditionalFormatting sqref="L42:L44">
    <cfRule type="containsText" dxfId="160" priority="162" operator="containsText" text="FAIL">
      <formula>NOT(ISERROR(SEARCH("FAIL",L42)))</formula>
    </cfRule>
  </conditionalFormatting>
  <conditionalFormatting sqref="L42:L44">
    <cfRule type="containsText" dxfId="159" priority="161" operator="containsText" text="GOOD">
      <formula>NOT(ISERROR(SEARCH("GOOD",L42)))</formula>
    </cfRule>
  </conditionalFormatting>
  <conditionalFormatting sqref="Z42:AA44">
    <cfRule type="containsText" dxfId="158" priority="160" operator="containsText" text="FAIL">
      <formula>NOT(ISERROR(SEARCH("FAIL",Z42)))</formula>
    </cfRule>
  </conditionalFormatting>
  <conditionalFormatting sqref="Z42:AA44">
    <cfRule type="containsText" dxfId="157" priority="159" operator="containsText" text="GOOD">
      <formula>NOT(ISERROR(SEARCH("GOOD",Z42)))</formula>
    </cfRule>
  </conditionalFormatting>
  <conditionalFormatting sqref="L41">
    <cfRule type="containsText" dxfId="156" priority="158" operator="containsText" text="FAIL">
      <formula>NOT(ISERROR(SEARCH("FAIL",L41)))</formula>
    </cfRule>
  </conditionalFormatting>
  <conditionalFormatting sqref="L41">
    <cfRule type="containsText" dxfId="155" priority="157" operator="containsText" text="GOOD">
      <formula>NOT(ISERROR(SEARCH("GOOD",L41)))</formula>
    </cfRule>
  </conditionalFormatting>
  <conditionalFormatting sqref="Z41:AA41">
    <cfRule type="containsText" dxfId="154" priority="156" operator="containsText" text="FAIL">
      <formula>NOT(ISERROR(SEARCH("FAIL",Z41)))</formula>
    </cfRule>
  </conditionalFormatting>
  <conditionalFormatting sqref="Z41:AA41">
    <cfRule type="containsText" dxfId="153" priority="155" operator="containsText" text="GOOD">
      <formula>NOT(ISERROR(SEARCH("GOOD",Z41)))</formula>
    </cfRule>
  </conditionalFormatting>
  <conditionalFormatting sqref="L40">
    <cfRule type="containsText" dxfId="152" priority="154" operator="containsText" text="FAIL">
      <formula>NOT(ISERROR(SEARCH("FAIL",L40)))</formula>
    </cfRule>
  </conditionalFormatting>
  <conditionalFormatting sqref="L40">
    <cfRule type="containsText" dxfId="151" priority="153" operator="containsText" text="GOOD">
      <formula>NOT(ISERROR(SEARCH("GOOD",L40)))</formula>
    </cfRule>
  </conditionalFormatting>
  <conditionalFormatting sqref="Z40:AA40">
    <cfRule type="containsText" dxfId="150" priority="152" operator="containsText" text="FAIL">
      <formula>NOT(ISERROR(SEARCH("FAIL",Z40)))</formula>
    </cfRule>
  </conditionalFormatting>
  <conditionalFormatting sqref="Z40:AA40">
    <cfRule type="containsText" dxfId="149" priority="151" operator="containsText" text="GOOD">
      <formula>NOT(ISERROR(SEARCH("GOOD",Z40)))</formula>
    </cfRule>
  </conditionalFormatting>
  <conditionalFormatting sqref="L39">
    <cfRule type="containsText" dxfId="148" priority="150" operator="containsText" text="FAIL">
      <formula>NOT(ISERROR(SEARCH("FAIL",L39)))</formula>
    </cfRule>
  </conditionalFormatting>
  <conditionalFormatting sqref="L39">
    <cfRule type="containsText" dxfId="147" priority="149" operator="containsText" text="GOOD">
      <formula>NOT(ISERROR(SEARCH("GOOD",L39)))</formula>
    </cfRule>
  </conditionalFormatting>
  <conditionalFormatting sqref="Z39:AA39">
    <cfRule type="containsText" dxfId="146" priority="148" operator="containsText" text="FAIL">
      <formula>NOT(ISERROR(SEARCH("FAIL",Z39)))</formula>
    </cfRule>
  </conditionalFormatting>
  <conditionalFormatting sqref="Z39:AA39">
    <cfRule type="containsText" dxfId="145" priority="147" operator="containsText" text="GOOD">
      <formula>NOT(ISERROR(SEARCH("GOOD",Z39)))</formula>
    </cfRule>
  </conditionalFormatting>
  <conditionalFormatting sqref="L38">
    <cfRule type="containsText" dxfId="144" priority="146" operator="containsText" text="FAIL">
      <formula>NOT(ISERROR(SEARCH("FAIL",L38)))</formula>
    </cfRule>
  </conditionalFormatting>
  <conditionalFormatting sqref="L38">
    <cfRule type="containsText" dxfId="143" priority="145" operator="containsText" text="GOOD">
      <formula>NOT(ISERROR(SEARCH("GOOD",L38)))</formula>
    </cfRule>
  </conditionalFormatting>
  <conditionalFormatting sqref="Z38:AA38">
    <cfRule type="containsText" dxfId="142" priority="144" operator="containsText" text="FAIL">
      <formula>NOT(ISERROR(SEARCH("FAIL",Z38)))</formula>
    </cfRule>
  </conditionalFormatting>
  <conditionalFormatting sqref="Z38:AA38">
    <cfRule type="containsText" dxfId="141" priority="143" operator="containsText" text="GOOD">
      <formula>NOT(ISERROR(SEARCH("GOOD",Z38)))</formula>
    </cfRule>
  </conditionalFormatting>
  <conditionalFormatting sqref="B36">
    <cfRule type="containsText" dxfId="140" priority="142" operator="containsText" text="FAIL">
      <formula>NOT(ISERROR(SEARCH("FAIL",B36)))</formula>
    </cfRule>
  </conditionalFormatting>
  <conditionalFormatting sqref="B36">
    <cfRule type="containsText" dxfId="139" priority="141" operator="containsText" text="GOOD">
      <formula>NOT(ISERROR(SEARCH("GOOD",B36)))</formula>
    </cfRule>
  </conditionalFormatting>
  <conditionalFormatting sqref="L36">
    <cfRule type="containsText" dxfId="138" priority="140" operator="containsText" text="FAIL">
      <formula>NOT(ISERROR(SEARCH("FAIL",L36)))</formula>
    </cfRule>
  </conditionalFormatting>
  <conditionalFormatting sqref="L36">
    <cfRule type="containsText" dxfId="137" priority="139" operator="containsText" text="GOOD">
      <formula>NOT(ISERROR(SEARCH("GOOD",L36)))</formula>
    </cfRule>
  </conditionalFormatting>
  <conditionalFormatting sqref="Z36:AA36">
    <cfRule type="containsText" dxfId="136" priority="138" operator="containsText" text="FAIL">
      <formula>NOT(ISERROR(SEARCH("FAIL",Z36)))</formula>
    </cfRule>
  </conditionalFormatting>
  <conditionalFormatting sqref="Z36:AA36">
    <cfRule type="containsText" dxfId="135" priority="137" operator="containsText" text="GOOD">
      <formula>NOT(ISERROR(SEARCH("GOOD",Z36)))</formula>
    </cfRule>
  </conditionalFormatting>
  <conditionalFormatting sqref="L35">
    <cfRule type="containsText" dxfId="134" priority="136" operator="containsText" text="FAIL">
      <formula>NOT(ISERROR(SEARCH("FAIL",L35)))</formula>
    </cfRule>
  </conditionalFormatting>
  <conditionalFormatting sqref="L35">
    <cfRule type="containsText" dxfId="133" priority="135" operator="containsText" text="GOOD">
      <formula>NOT(ISERROR(SEARCH("GOOD",L35)))</formula>
    </cfRule>
  </conditionalFormatting>
  <conditionalFormatting sqref="Z35:AA35">
    <cfRule type="containsText" dxfId="132" priority="134" operator="containsText" text="FAIL">
      <formula>NOT(ISERROR(SEARCH("FAIL",Z35)))</formula>
    </cfRule>
  </conditionalFormatting>
  <conditionalFormatting sqref="Z35:AA35">
    <cfRule type="containsText" dxfId="131" priority="133" operator="containsText" text="GOOD">
      <formula>NOT(ISERROR(SEARCH("GOOD",Z35)))</formula>
    </cfRule>
  </conditionalFormatting>
  <conditionalFormatting sqref="L33:L34">
    <cfRule type="containsText" dxfId="130" priority="132" operator="containsText" text="FAIL">
      <formula>NOT(ISERROR(SEARCH("FAIL",L33)))</formula>
    </cfRule>
  </conditionalFormatting>
  <conditionalFormatting sqref="L33:L34">
    <cfRule type="containsText" dxfId="129" priority="131" operator="containsText" text="GOOD">
      <formula>NOT(ISERROR(SEARCH("GOOD",L33)))</formula>
    </cfRule>
  </conditionalFormatting>
  <conditionalFormatting sqref="Z33:AA34">
    <cfRule type="containsText" dxfId="128" priority="130" operator="containsText" text="FAIL">
      <formula>NOT(ISERROR(SEARCH("FAIL",Z33)))</formula>
    </cfRule>
  </conditionalFormatting>
  <conditionalFormatting sqref="Z33:AA34">
    <cfRule type="containsText" dxfId="127" priority="129" operator="containsText" text="GOOD">
      <formula>NOT(ISERROR(SEARCH("GOOD",Z33)))</formula>
    </cfRule>
  </conditionalFormatting>
  <conditionalFormatting sqref="L32">
    <cfRule type="containsText" dxfId="126" priority="128" operator="containsText" text="FAIL">
      <formula>NOT(ISERROR(SEARCH("FAIL",L32)))</formula>
    </cfRule>
  </conditionalFormatting>
  <conditionalFormatting sqref="L32">
    <cfRule type="containsText" dxfId="125" priority="127" operator="containsText" text="GOOD">
      <formula>NOT(ISERROR(SEARCH("GOOD",L32)))</formula>
    </cfRule>
  </conditionalFormatting>
  <conditionalFormatting sqref="Z32:AA32">
    <cfRule type="containsText" dxfId="124" priority="126" operator="containsText" text="FAIL">
      <formula>NOT(ISERROR(SEARCH("FAIL",Z32)))</formula>
    </cfRule>
  </conditionalFormatting>
  <conditionalFormatting sqref="Z32:AA32">
    <cfRule type="containsText" dxfId="123" priority="125" operator="containsText" text="GOOD">
      <formula>NOT(ISERROR(SEARCH("GOOD",Z32)))</formula>
    </cfRule>
  </conditionalFormatting>
  <conditionalFormatting sqref="L31">
    <cfRule type="containsText" dxfId="122" priority="124" operator="containsText" text="FAIL">
      <formula>NOT(ISERROR(SEARCH("FAIL",L31)))</formula>
    </cfRule>
  </conditionalFormatting>
  <conditionalFormatting sqref="L31">
    <cfRule type="containsText" dxfId="121" priority="123" operator="containsText" text="GOOD">
      <formula>NOT(ISERROR(SEARCH("GOOD",L31)))</formula>
    </cfRule>
  </conditionalFormatting>
  <conditionalFormatting sqref="Z31:AA31">
    <cfRule type="containsText" dxfId="120" priority="122" operator="containsText" text="FAIL">
      <formula>NOT(ISERROR(SEARCH("FAIL",Z31)))</formula>
    </cfRule>
  </conditionalFormatting>
  <conditionalFormatting sqref="Z31:AA31">
    <cfRule type="containsText" dxfId="119" priority="121" operator="containsText" text="GOOD">
      <formula>NOT(ISERROR(SEARCH("GOOD",Z31)))</formula>
    </cfRule>
  </conditionalFormatting>
  <conditionalFormatting sqref="Z30:AA30">
    <cfRule type="containsText" dxfId="118" priority="120" operator="containsText" text="FAIL">
      <formula>NOT(ISERROR(SEARCH("FAIL",Z30)))</formula>
    </cfRule>
  </conditionalFormatting>
  <conditionalFormatting sqref="Z30:AA30">
    <cfRule type="containsText" dxfId="117" priority="119" operator="containsText" text="GOOD">
      <formula>NOT(ISERROR(SEARCH("GOOD",Z30)))</formula>
    </cfRule>
  </conditionalFormatting>
  <conditionalFormatting sqref="L30">
    <cfRule type="containsText" dxfId="116" priority="118" operator="containsText" text="FAIL">
      <formula>NOT(ISERROR(SEARCH("FAIL",L30)))</formula>
    </cfRule>
  </conditionalFormatting>
  <conditionalFormatting sqref="L30">
    <cfRule type="containsText" dxfId="115" priority="117" operator="containsText" text="GOOD">
      <formula>NOT(ISERROR(SEARCH("GOOD",L30)))</formula>
    </cfRule>
  </conditionalFormatting>
  <conditionalFormatting sqref="Z29:AA29">
    <cfRule type="containsText" dxfId="114" priority="116" operator="containsText" text="FAIL">
      <formula>NOT(ISERROR(SEARCH("FAIL",Z29)))</formula>
    </cfRule>
  </conditionalFormatting>
  <conditionalFormatting sqref="Z29:AA29">
    <cfRule type="containsText" dxfId="113" priority="115" operator="containsText" text="GOOD">
      <formula>NOT(ISERROR(SEARCH("GOOD",Z29)))</formula>
    </cfRule>
  </conditionalFormatting>
  <conditionalFormatting sqref="L29">
    <cfRule type="containsText" dxfId="112" priority="114" operator="containsText" text="FAIL">
      <formula>NOT(ISERROR(SEARCH("FAIL",L29)))</formula>
    </cfRule>
  </conditionalFormatting>
  <conditionalFormatting sqref="L29">
    <cfRule type="containsText" dxfId="111" priority="113" operator="containsText" text="GOOD">
      <formula>NOT(ISERROR(SEARCH("GOOD",L29)))</formula>
    </cfRule>
  </conditionalFormatting>
  <conditionalFormatting sqref="Z28:AA28">
    <cfRule type="containsText" dxfId="110" priority="112" operator="containsText" text="FAIL">
      <formula>NOT(ISERROR(SEARCH("FAIL",Z28)))</formula>
    </cfRule>
  </conditionalFormatting>
  <conditionalFormatting sqref="Z28:AA28">
    <cfRule type="containsText" dxfId="109" priority="111" operator="containsText" text="GOOD">
      <formula>NOT(ISERROR(SEARCH("GOOD",Z28)))</formula>
    </cfRule>
  </conditionalFormatting>
  <conditionalFormatting sqref="L28">
    <cfRule type="containsText" dxfId="108" priority="110" operator="containsText" text="FAIL">
      <formula>NOT(ISERROR(SEARCH("FAIL",L28)))</formula>
    </cfRule>
  </conditionalFormatting>
  <conditionalFormatting sqref="L28">
    <cfRule type="containsText" dxfId="107" priority="109" operator="containsText" text="GOOD">
      <formula>NOT(ISERROR(SEARCH("GOOD",L28)))</formula>
    </cfRule>
  </conditionalFormatting>
  <conditionalFormatting sqref="Z27:AA27">
    <cfRule type="containsText" dxfId="106" priority="108" operator="containsText" text="FAIL">
      <formula>NOT(ISERROR(SEARCH("FAIL",Z27)))</formula>
    </cfRule>
  </conditionalFormatting>
  <conditionalFormatting sqref="Z27:AA27">
    <cfRule type="containsText" dxfId="105" priority="107" operator="containsText" text="GOOD">
      <formula>NOT(ISERROR(SEARCH("GOOD",Z27)))</formula>
    </cfRule>
  </conditionalFormatting>
  <conditionalFormatting sqref="L27">
    <cfRule type="containsText" dxfId="104" priority="106" operator="containsText" text="FAIL">
      <formula>NOT(ISERROR(SEARCH("FAIL",L27)))</formula>
    </cfRule>
  </conditionalFormatting>
  <conditionalFormatting sqref="L27">
    <cfRule type="containsText" dxfId="103" priority="105" operator="containsText" text="GOOD">
      <formula>NOT(ISERROR(SEARCH("GOOD",L27)))</formula>
    </cfRule>
  </conditionalFormatting>
  <conditionalFormatting sqref="Z26:AA26">
    <cfRule type="containsText" dxfId="102" priority="104" operator="containsText" text="FAIL">
      <formula>NOT(ISERROR(SEARCH("FAIL",Z26)))</formula>
    </cfRule>
  </conditionalFormatting>
  <conditionalFormatting sqref="Z26:AA26">
    <cfRule type="containsText" dxfId="101" priority="103" operator="containsText" text="GOOD">
      <formula>NOT(ISERROR(SEARCH("GOOD",Z26)))</formula>
    </cfRule>
  </conditionalFormatting>
  <conditionalFormatting sqref="L26">
    <cfRule type="containsText" dxfId="100" priority="102" operator="containsText" text="FAIL">
      <formula>NOT(ISERROR(SEARCH("FAIL",L26)))</formula>
    </cfRule>
  </conditionalFormatting>
  <conditionalFormatting sqref="L26">
    <cfRule type="containsText" dxfId="99" priority="101" operator="containsText" text="GOOD">
      <formula>NOT(ISERROR(SEARCH("GOOD",L26)))</formula>
    </cfRule>
  </conditionalFormatting>
  <conditionalFormatting sqref="Z25:AA25">
    <cfRule type="containsText" dxfId="98" priority="100" operator="containsText" text="FAIL">
      <formula>NOT(ISERROR(SEARCH("FAIL",Z25)))</formula>
    </cfRule>
  </conditionalFormatting>
  <conditionalFormatting sqref="Z25:AA25">
    <cfRule type="containsText" dxfId="97" priority="99" operator="containsText" text="GOOD">
      <formula>NOT(ISERROR(SEARCH("GOOD",Z25)))</formula>
    </cfRule>
  </conditionalFormatting>
  <conditionalFormatting sqref="L25">
    <cfRule type="containsText" dxfId="96" priority="98" operator="containsText" text="FAIL">
      <formula>NOT(ISERROR(SEARCH("FAIL",L25)))</formula>
    </cfRule>
  </conditionalFormatting>
  <conditionalFormatting sqref="L25">
    <cfRule type="containsText" dxfId="95" priority="97" operator="containsText" text="GOOD">
      <formula>NOT(ISERROR(SEARCH("GOOD",L25)))</formula>
    </cfRule>
  </conditionalFormatting>
  <conditionalFormatting sqref="B23">
    <cfRule type="containsText" dxfId="94" priority="96" operator="containsText" text="FAIL">
      <formula>NOT(ISERROR(SEARCH("FAIL",B23)))</formula>
    </cfRule>
  </conditionalFormatting>
  <conditionalFormatting sqref="B23">
    <cfRule type="containsText" dxfId="93" priority="95" operator="containsText" text="GOOD">
      <formula>NOT(ISERROR(SEARCH("GOOD",B23)))</formula>
    </cfRule>
  </conditionalFormatting>
  <conditionalFormatting sqref="L23">
    <cfRule type="containsText" dxfId="92" priority="94" operator="containsText" text="FAIL">
      <formula>NOT(ISERROR(SEARCH("FAIL",L23)))</formula>
    </cfRule>
  </conditionalFormatting>
  <conditionalFormatting sqref="L23">
    <cfRule type="containsText" dxfId="91" priority="93" operator="containsText" text="GOOD">
      <formula>NOT(ISERROR(SEARCH("GOOD",L23)))</formula>
    </cfRule>
  </conditionalFormatting>
  <conditionalFormatting sqref="Z23:AA23">
    <cfRule type="containsText" dxfId="90" priority="92" operator="containsText" text="FAIL">
      <formula>NOT(ISERROR(SEARCH("FAIL",Z23)))</formula>
    </cfRule>
  </conditionalFormatting>
  <conditionalFormatting sqref="Z23:AA23">
    <cfRule type="containsText" dxfId="89" priority="91" operator="containsText" text="GOOD">
      <formula>NOT(ISERROR(SEARCH("GOOD",Z23)))</formula>
    </cfRule>
  </conditionalFormatting>
  <conditionalFormatting sqref="Z22:AA22">
    <cfRule type="containsText" dxfId="88" priority="90" operator="containsText" text="FAIL">
      <formula>NOT(ISERROR(SEARCH("FAIL",Z22)))</formula>
    </cfRule>
  </conditionalFormatting>
  <conditionalFormatting sqref="Z22:AA22">
    <cfRule type="containsText" dxfId="87" priority="89" operator="containsText" text="GOOD">
      <formula>NOT(ISERROR(SEARCH("GOOD",Z22)))</formula>
    </cfRule>
  </conditionalFormatting>
  <conditionalFormatting sqref="L22">
    <cfRule type="containsText" dxfId="86" priority="88" operator="containsText" text="FAIL">
      <formula>NOT(ISERROR(SEARCH("FAIL",L22)))</formula>
    </cfRule>
  </conditionalFormatting>
  <conditionalFormatting sqref="L22">
    <cfRule type="containsText" dxfId="85" priority="87" operator="containsText" text="GOOD">
      <formula>NOT(ISERROR(SEARCH("GOOD",L22)))</formula>
    </cfRule>
  </conditionalFormatting>
  <conditionalFormatting sqref="Z21:AA21">
    <cfRule type="containsText" dxfId="84" priority="86" operator="containsText" text="FAIL">
      <formula>NOT(ISERROR(SEARCH("FAIL",Z21)))</formula>
    </cfRule>
  </conditionalFormatting>
  <conditionalFormatting sqref="Z21:AA21">
    <cfRule type="containsText" dxfId="83" priority="85" operator="containsText" text="GOOD">
      <formula>NOT(ISERROR(SEARCH("GOOD",Z21)))</formula>
    </cfRule>
  </conditionalFormatting>
  <conditionalFormatting sqref="L21">
    <cfRule type="containsText" dxfId="82" priority="84" operator="containsText" text="FAIL">
      <formula>NOT(ISERROR(SEARCH("FAIL",L21)))</formula>
    </cfRule>
  </conditionalFormatting>
  <conditionalFormatting sqref="L21">
    <cfRule type="containsText" dxfId="81" priority="83" operator="containsText" text="GOOD">
      <formula>NOT(ISERROR(SEARCH("GOOD",L21)))</formula>
    </cfRule>
  </conditionalFormatting>
  <conditionalFormatting sqref="Z20:AA20">
    <cfRule type="containsText" dxfId="80" priority="82" operator="containsText" text="FAIL">
      <formula>NOT(ISERROR(SEARCH("FAIL",Z20)))</formula>
    </cfRule>
  </conditionalFormatting>
  <conditionalFormatting sqref="Z20:AA20">
    <cfRule type="containsText" dxfId="79" priority="81" operator="containsText" text="GOOD">
      <formula>NOT(ISERROR(SEARCH("GOOD",Z20)))</formula>
    </cfRule>
  </conditionalFormatting>
  <conditionalFormatting sqref="L20">
    <cfRule type="containsText" dxfId="78" priority="80" operator="containsText" text="FAIL">
      <formula>NOT(ISERROR(SEARCH("FAIL",L20)))</formula>
    </cfRule>
  </conditionalFormatting>
  <conditionalFormatting sqref="L20">
    <cfRule type="containsText" dxfId="77" priority="79" operator="containsText" text="GOOD">
      <formula>NOT(ISERROR(SEARCH("GOOD",L20)))</formula>
    </cfRule>
  </conditionalFormatting>
  <conditionalFormatting sqref="Z19:AA19">
    <cfRule type="containsText" dxfId="76" priority="78" operator="containsText" text="FAIL">
      <formula>NOT(ISERROR(SEARCH("FAIL",Z19)))</formula>
    </cfRule>
  </conditionalFormatting>
  <conditionalFormatting sqref="Z19:AA19">
    <cfRule type="containsText" dxfId="75" priority="77" operator="containsText" text="GOOD">
      <formula>NOT(ISERROR(SEARCH("GOOD",Z19)))</formula>
    </cfRule>
  </conditionalFormatting>
  <conditionalFormatting sqref="L19">
    <cfRule type="containsText" dxfId="74" priority="76" operator="containsText" text="FAIL">
      <formula>NOT(ISERROR(SEARCH("FAIL",L19)))</formula>
    </cfRule>
  </conditionalFormatting>
  <conditionalFormatting sqref="L19">
    <cfRule type="containsText" dxfId="73" priority="75" operator="containsText" text="GOOD">
      <formula>NOT(ISERROR(SEARCH("GOOD",L19)))</formula>
    </cfRule>
  </conditionalFormatting>
  <conditionalFormatting sqref="Z18:AA18">
    <cfRule type="containsText" dxfId="72" priority="74" operator="containsText" text="FAIL">
      <formula>NOT(ISERROR(SEARCH("FAIL",Z18)))</formula>
    </cfRule>
  </conditionalFormatting>
  <conditionalFormatting sqref="Z18:AA18">
    <cfRule type="containsText" dxfId="71" priority="73" operator="containsText" text="GOOD">
      <formula>NOT(ISERROR(SEARCH("GOOD",Z18)))</formula>
    </cfRule>
  </conditionalFormatting>
  <conditionalFormatting sqref="L18">
    <cfRule type="containsText" dxfId="70" priority="72" operator="containsText" text="FAIL">
      <formula>NOT(ISERROR(SEARCH("FAIL",L18)))</formula>
    </cfRule>
  </conditionalFormatting>
  <conditionalFormatting sqref="L18">
    <cfRule type="containsText" dxfId="69" priority="71" operator="containsText" text="GOOD">
      <formula>NOT(ISERROR(SEARCH("GOOD",L18)))</formula>
    </cfRule>
  </conditionalFormatting>
  <conditionalFormatting sqref="Z16:AA17">
    <cfRule type="containsText" dxfId="68" priority="70" operator="containsText" text="FAIL">
      <formula>NOT(ISERROR(SEARCH("FAIL",Z16)))</formula>
    </cfRule>
  </conditionalFormatting>
  <conditionalFormatting sqref="Z16:AA17">
    <cfRule type="containsText" dxfId="67" priority="69" operator="containsText" text="GOOD">
      <formula>NOT(ISERROR(SEARCH("GOOD",Z16)))</formula>
    </cfRule>
  </conditionalFormatting>
  <conditionalFormatting sqref="L16:L17">
    <cfRule type="containsText" dxfId="66" priority="68" operator="containsText" text="FAIL">
      <formula>NOT(ISERROR(SEARCH("FAIL",L16)))</formula>
    </cfRule>
  </conditionalFormatting>
  <conditionalFormatting sqref="L16:L17">
    <cfRule type="containsText" dxfId="65" priority="67" operator="containsText" text="GOOD">
      <formula>NOT(ISERROR(SEARCH("GOOD",L16)))</formula>
    </cfRule>
  </conditionalFormatting>
  <conditionalFormatting sqref="Z15:AA15">
    <cfRule type="containsText" dxfId="64" priority="66" operator="containsText" text="FAIL">
      <formula>NOT(ISERROR(SEARCH("FAIL",Z15)))</formula>
    </cfRule>
  </conditionalFormatting>
  <conditionalFormatting sqref="Z15:AA15">
    <cfRule type="containsText" dxfId="63" priority="65" operator="containsText" text="GOOD">
      <formula>NOT(ISERROR(SEARCH("GOOD",Z15)))</formula>
    </cfRule>
  </conditionalFormatting>
  <conditionalFormatting sqref="L15">
    <cfRule type="containsText" dxfId="62" priority="64" operator="containsText" text="FAIL">
      <formula>NOT(ISERROR(SEARCH("FAIL",L15)))</formula>
    </cfRule>
  </conditionalFormatting>
  <conditionalFormatting sqref="L15">
    <cfRule type="containsText" dxfId="61" priority="63" operator="containsText" text="GOOD">
      <formula>NOT(ISERROR(SEARCH("GOOD",L15)))</formula>
    </cfRule>
  </conditionalFormatting>
  <conditionalFormatting sqref="Z14:AA14">
    <cfRule type="containsText" dxfId="60" priority="62" operator="containsText" text="FAIL">
      <formula>NOT(ISERROR(SEARCH("FAIL",Z14)))</formula>
    </cfRule>
  </conditionalFormatting>
  <conditionalFormatting sqref="Z14:AA14">
    <cfRule type="containsText" dxfId="59" priority="61" operator="containsText" text="GOOD">
      <formula>NOT(ISERROR(SEARCH("GOOD",Z14)))</formula>
    </cfRule>
  </conditionalFormatting>
  <conditionalFormatting sqref="L14">
    <cfRule type="containsText" dxfId="58" priority="60" operator="containsText" text="FAIL">
      <formula>NOT(ISERROR(SEARCH("FAIL",L14)))</formula>
    </cfRule>
  </conditionalFormatting>
  <conditionalFormatting sqref="L14">
    <cfRule type="containsText" dxfId="57" priority="59" operator="containsText" text="GOOD">
      <formula>NOT(ISERROR(SEARCH("GOOD",L14)))</formula>
    </cfRule>
  </conditionalFormatting>
  <conditionalFormatting sqref="Z13:AA13">
    <cfRule type="containsText" dxfId="56" priority="58" operator="containsText" text="FAIL">
      <formula>NOT(ISERROR(SEARCH("FAIL",Z13)))</formula>
    </cfRule>
  </conditionalFormatting>
  <conditionalFormatting sqref="Z13:AA13">
    <cfRule type="containsText" dxfId="55" priority="57" operator="containsText" text="GOOD">
      <formula>NOT(ISERROR(SEARCH("GOOD",Z13)))</formula>
    </cfRule>
  </conditionalFormatting>
  <conditionalFormatting sqref="L13">
    <cfRule type="containsText" dxfId="54" priority="56" operator="containsText" text="FAIL">
      <formula>NOT(ISERROR(SEARCH("FAIL",L13)))</formula>
    </cfRule>
  </conditionalFormatting>
  <conditionalFormatting sqref="L13">
    <cfRule type="containsText" dxfId="53" priority="55" operator="containsText" text="GOOD">
      <formula>NOT(ISERROR(SEARCH("GOOD",L13)))</formula>
    </cfRule>
  </conditionalFormatting>
  <conditionalFormatting sqref="Z12:AA12">
    <cfRule type="containsText" dxfId="52" priority="54" operator="containsText" text="FAIL">
      <formula>NOT(ISERROR(SEARCH("FAIL",Z12)))</formula>
    </cfRule>
  </conditionalFormatting>
  <conditionalFormatting sqref="Z12:AA12">
    <cfRule type="containsText" dxfId="51" priority="53" operator="containsText" text="GOOD">
      <formula>NOT(ISERROR(SEARCH("GOOD",Z12)))</formula>
    </cfRule>
  </conditionalFormatting>
  <conditionalFormatting sqref="L12">
    <cfRule type="containsText" dxfId="50" priority="52" operator="containsText" text="FAIL">
      <formula>NOT(ISERROR(SEARCH("FAIL",L12)))</formula>
    </cfRule>
  </conditionalFormatting>
  <conditionalFormatting sqref="L12">
    <cfRule type="containsText" dxfId="49" priority="51" operator="containsText" text="GOOD">
      <formula>NOT(ISERROR(SEARCH("GOOD",L12)))</formula>
    </cfRule>
  </conditionalFormatting>
  <conditionalFormatting sqref="Z11:AA11">
    <cfRule type="containsText" dxfId="48" priority="50" operator="containsText" text="FAIL">
      <formula>NOT(ISERROR(SEARCH("FAIL",Z11)))</formula>
    </cfRule>
  </conditionalFormatting>
  <conditionalFormatting sqref="Z11:AA11">
    <cfRule type="containsText" dxfId="47" priority="49" operator="containsText" text="GOOD">
      <formula>NOT(ISERROR(SEARCH("GOOD",Z11)))</formula>
    </cfRule>
  </conditionalFormatting>
  <conditionalFormatting sqref="L11">
    <cfRule type="containsText" dxfId="46" priority="48" operator="containsText" text="FAIL">
      <formula>NOT(ISERROR(SEARCH("FAIL",L11)))</formula>
    </cfRule>
  </conditionalFormatting>
  <conditionalFormatting sqref="L11">
    <cfRule type="containsText" dxfId="45" priority="47" operator="containsText" text="GOOD">
      <formula>NOT(ISERROR(SEARCH("GOOD",L11)))</formula>
    </cfRule>
  </conditionalFormatting>
  <conditionalFormatting sqref="Z10:AA10">
    <cfRule type="containsText" dxfId="44" priority="46" operator="containsText" text="FAIL">
      <formula>NOT(ISERROR(SEARCH("FAIL",Z10)))</formula>
    </cfRule>
  </conditionalFormatting>
  <conditionalFormatting sqref="Z10:AA10">
    <cfRule type="containsText" dxfId="43" priority="45" operator="containsText" text="GOOD">
      <formula>NOT(ISERROR(SEARCH("GOOD",Z10)))</formula>
    </cfRule>
  </conditionalFormatting>
  <conditionalFormatting sqref="L10">
    <cfRule type="containsText" dxfId="42" priority="44" operator="containsText" text="FAIL">
      <formula>NOT(ISERROR(SEARCH("FAIL",L10)))</formula>
    </cfRule>
  </conditionalFormatting>
  <conditionalFormatting sqref="L10">
    <cfRule type="containsText" dxfId="41" priority="43" operator="containsText" text="GOOD">
      <formula>NOT(ISERROR(SEARCH("GOOD",L10)))</formula>
    </cfRule>
  </conditionalFormatting>
  <conditionalFormatting sqref="B8">
    <cfRule type="containsText" dxfId="40" priority="42" operator="containsText" text="FAIL">
      <formula>NOT(ISERROR(SEARCH("FAIL",B8)))</formula>
    </cfRule>
  </conditionalFormatting>
  <conditionalFormatting sqref="B8">
    <cfRule type="containsText" dxfId="39" priority="41" operator="containsText" text="GOOD">
      <formula>NOT(ISERROR(SEARCH("GOOD",B8)))</formula>
    </cfRule>
  </conditionalFormatting>
  <conditionalFormatting sqref="L8">
    <cfRule type="containsText" dxfId="38" priority="40" operator="containsText" text="FAIL">
      <formula>NOT(ISERROR(SEARCH("FAIL",L8)))</formula>
    </cfRule>
  </conditionalFormatting>
  <conditionalFormatting sqref="L8">
    <cfRule type="containsText" dxfId="37" priority="39" operator="containsText" text="GOOD">
      <formula>NOT(ISERROR(SEARCH("GOOD",L8)))</formula>
    </cfRule>
  </conditionalFormatting>
  <conditionalFormatting sqref="Z8:AA8">
    <cfRule type="containsText" dxfId="36" priority="38" operator="containsText" text="FAIL">
      <formula>NOT(ISERROR(SEARCH("FAIL",Z8)))</formula>
    </cfRule>
  </conditionalFormatting>
  <conditionalFormatting sqref="Z8:AA8">
    <cfRule type="containsText" dxfId="35" priority="37" operator="containsText" text="GOOD">
      <formula>NOT(ISERROR(SEARCH("GOOD",Z8)))</formula>
    </cfRule>
  </conditionalFormatting>
  <conditionalFormatting sqref="Z7:AA7">
    <cfRule type="containsText" dxfId="34" priority="36" operator="containsText" text="FAIL">
      <formula>NOT(ISERROR(SEARCH("FAIL",Z7)))</formula>
    </cfRule>
  </conditionalFormatting>
  <conditionalFormatting sqref="Z7:AA7">
    <cfRule type="containsText" dxfId="33" priority="35" operator="containsText" text="GOOD">
      <formula>NOT(ISERROR(SEARCH("GOOD",Z7)))</formula>
    </cfRule>
  </conditionalFormatting>
  <conditionalFormatting sqref="L7">
    <cfRule type="containsText" dxfId="32" priority="34" operator="containsText" text="FAIL">
      <formula>NOT(ISERROR(SEARCH("FAIL",L7)))</formula>
    </cfRule>
  </conditionalFormatting>
  <conditionalFormatting sqref="L7">
    <cfRule type="containsText" dxfId="31" priority="33" operator="containsText" text="GOOD">
      <formula>NOT(ISERROR(SEARCH("GOOD",L7)))</formula>
    </cfRule>
  </conditionalFormatting>
  <conditionalFormatting sqref="AQ64:AR64">
    <cfRule type="colorScale" priority="32">
      <colorScale>
        <cfvo type="min"/>
        <cfvo type="max"/>
        <color rgb="FFFF7128"/>
        <color rgb="FFFFEF9C"/>
      </colorScale>
    </cfRule>
  </conditionalFormatting>
  <conditionalFormatting sqref="AQ1:AQ2 AQ4:AQ1048576">
    <cfRule type="cellIs" dxfId="30" priority="1" operator="equal">
      <formula>"Only 1 bidder"</formula>
    </cfRule>
    <cfRule type="containsText" dxfId="29" priority="31" operator="containsText" text="VOID">
      <formula>NOT(ISERROR(SEARCH("VOID",AQ1)))</formula>
    </cfRule>
  </conditionalFormatting>
  <conditionalFormatting sqref="AR1:AR2 AR37:AR38 AR52:AR53 AR64 AR68 AR72 AR91 AR96 AR99 AR117 AR123 AR138 AR151 AR172 AR183 AR194 AR199 AR212 AR222 AR230 AR242:AR243 AR250 AR275 AR281 AR283 AR287:AR1048576 AR4:AR24">
    <cfRule type="containsText" dxfId="28" priority="30" operator="containsText" text="VOID">
      <formula>NOT(ISERROR(SEARCH("VOID",AR1)))</formula>
    </cfRule>
  </conditionalFormatting>
  <conditionalFormatting sqref="AS23">
    <cfRule type="containsText" dxfId="27" priority="29" operator="containsText" text="VOID">
      <formula>NOT(ISERROR(SEARCH("VOID",AS23)))</formula>
    </cfRule>
  </conditionalFormatting>
  <conditionalFormatting sqref="AS25:AS36">
    <cfRule type="containsText" dxfId="26" priority="28" operator="containsText" text="VOID">
      <formula>NOT(ISERROR(SEARCH("VOID",AS25)))</formula>
    </cfRule>
  </conditionalFormatting>
  <conditionalFormatting sqref="AR25:AR36">
    <cfRule type="containsText" dxfId="25" priority="27" operator="containsText" text="VOID">
      <formula>NOT(ISERROR(SEARCH("VOID",AR25)))</formula>
    </cfRule>
  </conditionalFormatting>
  <conditionalFormatting sqref="AR39:AR51">
    <cfRule type="containsText" dxfId="24" priority="26" operator="containsText" text="VOID">
      <formula>NOT(ISERROR(SEARCH("VOID",AR39)))</formula>
    </cfRule>
  </conditionalFormatting>
  <conditionalFormatting sqref="AR54:AR63">
    <cfRule type="containsText" dxfId="23" priority="25" operator="containsText" text="VOID">
      <formula>NOT(ISERROR(SEARCH("VOID",AR54)))</formula>
    </cfRule>
  </conditionalFormatting>
  <conditionalFormatting sqref="AR65:AR67">
    <cfRule type="containsText" dxfId="22" priority="24" operator="containsText" text="VOID">
      <formula>NOT(ISERROR(SEARCH("VOID",AR65)))</formula>
    </cfRule>
  </conditionalFormatting>
  <conditionalFormatting sqref="AR69:AR71">
    <cfRule type="containsText" dxfId="21" priority="23" operator="containsText" text="VOID">
      <formula>NOT(ISERROR(SEARCH("VOID",AR69)))</formula>
    </cfRule>
  </conditionalFormatting>
  <conditionalFormatting sqref="AR73:AR90">
    <cfRule type="containsText" dxfId="20" priority="22" operator="containsText" text="VOID">
      <formula>NOT(ISERROR(SEARCH("VOID",AR73)))</formula>
    </cfRule>
  </conditionalFormatting>
  <conditionalFormatting sqref="AR92:AR95">
    <cfRule type="containsText" dxfId="19" priority="21" operator="containsText" text="VOID">
      <formula>NOT(ISERROR(SEARCH("VOID",AR92)))</formula>
    </cfRule>
  </conditionalFormatting>
  <conditionalFormatting sqref="AR97:AR98">
    <cfRule type="containsText" dxfId="18" priority="20" operator="containsText" text="VOID">
      <formula>NOT(ISERROR(SEARCH("VOID",AR97)))</formula>
    </cfRule>
  </conditionalFormatting>
  <conditionalFormatting sqref="AR100:AR116">
    <cfRule type="containsText" dxfId="17" priority="19" operator="containsText" text="VOID">
      <formula>NOT(ISERROR(SEARCH("VOID",AR100)))</formula>
    </cfRule>
  </conditionalFormatting>
  <conditionalFormatting sqref="AR118:AR122">
    <cfRule type="containsText" dxfId="16" priority="18" operator="containsText" text="VOID">
      <formula>NOT(ISERROR(SEARCH("VOID",AR118)))</formula>
    </cfRule>
  </conditionalFormatting>
  <conditionalFormatting sqref="AR124:AR137">
    <cfRule type="containsText" dxfId="15" priority="17" operator="containsText" text="VOID">
      <formula>NOT(ISERROR(SEARCH("VOID",AR124)))</formula>
    </cfRule>
  </conditionalFormatting>
  <conditionalFormatting sqref="AR139:AR150">
    <cfRule type="containsText" dxfId="14" priority="16" operator="containsText" text="VOID">
      <formula>NOT(ISERROR(SEARCH("VOID",AR139)))</formula>
    </cfRule>
  </conditionalFormatting>
  <conditionalFormatting sqref="AR152:AR171">
    <cfRule type="containsText" dxfId="13" priority="15" operator="containsText" text="VOID">
      <formula>NOT(ISERROR(SEARCH("VOID",AR152)))</formula>
    </cfRule>
  </conditionalFormatting>
  <conditionalFormatting sqref="AR173:AR182">
    <cfRule type="containsText" dxfId="12" priority="14" operator="containsText" text="VOID">
      <formula>NOT(ISERROR(SEARCH("VOID",AR173)))</formula>
    </cfRule>
  </conditionalFormatting>
  <conditionalFormatting sqref="AR184:AR193">
    <cfRule type="containsText" dxfId="11" priority="13" operator="containsText" text="VOID">
      <formula>NOT(ISERROR(SEARCH("VOID",AR184)))</formula>
    </cfRule>
  </conditionalFormatting>
  <conditionalFormatting sqref="AR195:AR198">
    <cfRule type="containsText" dxfId="10" priority="12" operator="containsText" text="VOID">
      <formula>NOT(ISERROR(SEARCH("VOID",AR195)))</formula>
    </cfRule>
  </conditionalFormatting>
  <conditionalFormatting sqref="AR200:AR211">
    <cfRule type="containsText" dxfId="9" priority="11" operator="containsText" text="VOID">
      <formula>NOT(ISERROR(SEARCH("VOID",AR200)))</formula>
    </cfRule>
  </conditionalFormatting>
  <conditionalFormatting sqref="AR213:AR221">
    <cfRule type="containsText" dxfId="8" priority="10" operator="containsText" text="VOID">
      <formula>NOT(ISERROR(SEARCH("VOID",AR213)))</formula>
    </cfRule>
  </conditionalFormatting>
  <conditionalFormatting sqref="AR223:AR229">
    <cfRule type="containsText" dxfId="7" priority="9" operator="containsText" text="VOID">
      <formula>NOT(ISERROR(SEARCH("VOID",AR223)))</formula>
    </cfRule>
  </conditionalFormatting>
  <conditionalFormatting sqref="AR231:AR241">
    <cfRule type="containsText" dxfId="6" priority="8" operator="containsText" text="VOID">
      <formula>NOT(ISERROR(SEARCH("VOID",AR231)))</formula>
    </cfRule>
  </conditionalFormatting>
  <conditionalFormatting sqref="AR244:AR249">
    <cfRule type="containsText" dxfId="5" priority="7" operator="containsText" text="VOID">
      <formula>NOT(ISERROR(SEARCH("VOID",AR244)))</formula>
    </cfRule>
  </conditionalFormatting>
  <conditionalFormatting sqref="AR251:AR274">
    <cfRule type="containsText" dxfId="4" priority="6" operator="containsText" text="VOID">
      <formula>NOT(ISERROR(SEARCH("VOID",AR251)))</formula>
    </cfRule>
  </conditionalFormatting>
  <conditionalFormatting sqref="AR276:AR280">
    <cfRule type="containsText" dxfId="3" priority="5" operator="containsText" text="VOID">
      <formula>NOT(ISERROR(SEARCH("VOID",AR276)))</formula>
    </cfRule>
  </conditionalFormatting>
  <conditionalFormatting sqref="AR282">
    <cfRule type="containsText" dxfId="2" priority="4" operator="containsText" text="VOID">
      <formula>NOT(ISERROR(SEARCH("VOID",AR282)))</formula>
    </cfRule>
  </conditionalFormatting>
  <conditionalFormatting sqref="AR284:AR286">
    <cfRule type="containsText" dxfId="1" priority="3" operator="containsText" text="VOID">
      <formula>NOT(ISERROR(SEARCH("VOID",AR284)))</formula>
    </cfRule>
  </conditionalFormatting>
  <conditionalFormatting sqref="AQ8">
    <cfRule type="containsText" dxfId="0" priority="2" operator="containsText" text="Only 1 bidder">
      <formula>NOT(ISERROR(SEARCH("Only 1 bidder",AQ8)))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Bid data 2019q3</vt:lpstr>
      <vt:lpstr>Sheet1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Eshleman, Christopher</dc:creator>
  <cp:lastModifiedBy>Eshleman, Christopher</cp:lastModifiedBy>
  <dcterms:created xsi:type="dcterms:W3CDTF">2019-10-22T21:17:23Z</dcterms:created>
  <dcterms:modified xsi:type="dcterms:W3CDTF">2019-10-22T21:21:20Z</dcterms:modified>
</cp:coreProperties>
</file>