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eshleman/Dropbox/Work and research/Port Authority/PA data &amp; analysis/PA WIM/PA GB data/gb_wim/"/>
    </mc:Choice>
  </mc:AlternateContent>
  <xr:revisionPtr revIDLastSave="0" documentId="13_ncr:1_{80DC36B1-33BF-3F4C-AC65-1424348FB6FF}" xr6:coauthVersionLast="45" xr6:coauthVersionMax="45" xr10:uidLastSave="{00000000-0000-0000-0000-000000000000}"/>
  <bookViews>
    <workbookView xWindow="1220" yWindow="460" windowWidth="26560" windowHeight="13980" xr2:uid="{2EC9CF1C-3267-48DE-A8AC-75D08CC33E3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9" i="1" l="1"/>
  <c r="Q29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5" i="1"/>
  <c r="S29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5" i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" i="2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5" i="1"/>
  <c r="M29" i="1" l="1"/>
  <c r="N29" i="1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Traffic_Data].[FAC_B].&amp;[Goethals]}"/>
    <s v="{[Traffic_Data].[DATE].&amp;[2018-06-15T00:00:00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<sst xmlns="http://schemas.openxmlformats.org/spreadsheetml/2006/main" count="23" uniqueCount="23">
  <si>
    <t>FAC_B</t>
  </si>
  <si>
    <t>Goethals</t>
  </si>
  <si>
    <t>DATE</t>
  </si>
  <si>
    <t>6/15/2018</t>
  </si>
  <si>
    <t>Sum of CLASS 1</t>
  </si>
  <si>
    <t>Sum of CLASS 2</t>
  </si>
  <si>
    <t>Sum of CLASS 3</t>
  </si>
  <si>
    <t>Sum of CLASS 4</t>
  </si>
  <si>
    <t>Sum of CLASS 5</t>
  </si>
  <si>
    <t>Sum of CLASS 6</t>
  </si>
  <si>
    <t>Sum of CLASS 7</t>
  </si>
  <si>
    <t>Sum of CLASS 8</t>
  </si>
  <si>
    <t>Sum of CLASS 9</t>
  </si>
  <si>
    <t>Sum of CLASS 11</t>
  </si>
  <si>
    <t>Grand Total</t>
  </si>
  <si>
    <t>hour</t>
  </si>
  <si>
    <t>Toll total</t>
  </si>
  <si>
    <t>WIM total</t>
  </si>
  <si>
    <t>Sum</t>
  </si>
  <si>
    <t>Toll Cl.5</t>
  </si>
  <si>
    <t>WIM Cl.9</t>
  </si>
  <si>
    <t>Toll Cl.1</t>
  </si>
  <si>
    <t>WIM Cl.1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</si>
</sst>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Raw Vehicle Count</a:t>
            </a:r>
          </a:p>
        </c:rich>
      </c:tx>
      <c:layout>
        <c:manualLayout>
          <c:xMode val="edge"/>
          <c:yMode val="edge"/>
          <c:x val="0.21196985569936805"/>
          <c:y val="5.45905707196029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964550032104359E-2"/>
          <c:y val="4.1699849553545255E-2"/>
          <c:w val="0.91415132979622182"/>
          <c:h val="0.837967800550985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Sheet1!$L$4</c:f>
              <c:strCache>
                <c:ptCount val="1"/>
                <c:pt idx="0">
                  <c:v>Toll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Sheet1!$A$5:$A$28</c:f>
              <c:numCache>
                <c:formatCode>General</c:formatCode>
                <c:ptCount val="2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</c:numCache>
            </c:numRef>
          </c:cat>
          <c:val>
            <c:numRef>
              <c:f>Sheet1!$L$5:$L$28</c:f>
              <c:numCache>
                <c:formatCode>General</c:formatCode>
                <c:ptCount val="24"/>
                <c:pt idx="0">
                  <c:v>1394</c:v>
                </c:pt>
                <c:pt idx="1">
                  <c:v>792</c:v>
                </c:pt>
                <c:pt idx="2">
                  <c:v>537</c:v>
                </c:pt>
                <c:pt idx="3">
                  <c:v>543</c:v>
                </c:pt>
                <c:pt idx="4">
                  <c:v>858</c:v>
                </c:pt>
                <c:pt idx="5">
                  <c:v>1866</c:v>
                </c:pt>
                <c:pt idx="6">
                  <c:v>2606</c:v>
                </c:pt>
                <c:pt idx="7">
                  <c:v>2068</c:v>
                </c:pt>
                <c:pt idx="8">
                  <c:v>2168</c:v>
                </c:pt>
                <c:pt idx="9">
                  <c:v>2173</c:v>
                </c:pt>
                <c:pt idx="10">
                  <c:v>2275</c:v>
                </c:pt>
                <c:pt idx="11">
                  <c:v>2217</c:v>
                </c:pt>
                <c:pt idx="12">
                  <c:v>2495</c:v>
                </c:pt>
                <c:pt idx="13">
                  <c:v>2577</c:v>
                </c:pt>
                <c:pt idx="14">
                  <c:v>2830</c:v>
                </c:pt>
                <c:pt idx="15">
                  <c:v>2867</c:v>
                </c:pt>
                <c:pt idx="16">
                  <c:v>2911</c:v>
                </c:pt>
                <c:pt idx="17">
                  <c:v>3094</c:v>
                </c:pt>
                <c:pt idx="18">
                  <c:v>2983</c:v>
                </c:pt>
                <c:pt idx="19">
                  <c:v>2802</c:v>
                </c:pt>
                <c:pt idx="20">
                  <c:v>2521</c:v>
                </c:pt>
                <c:pt idx="21">
                  <c:v>2260</c:v>
                </c:pt>
                <c:pt idx="22">
                  <c:v>2195</c:v>
                </c:pt>
                <c:pt idx="23">
                  <c:v>1943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7-134C-9C4F-1E2F2C903E73}"/>
            </c:ext>
          </c:extLst>
        </c:ser>
        <c:ser>
          <c:idx val="1"/>
          <c:order val="1"/>
          <c:tx>
            <c:strRef>
              <c:f>Sheet1!$M$4</c:f>
              <c:strCache>
                <c:ptCount val="1"/>
                <c:pt idx="0">
                  <c:v>WIM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Sheet1!$A$5:$A$28</c:f>
              <c:numCache>
                <c:formatCode>General</c:formatCode>
                <c:ptCount val="2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</c:numCache>
            </c:numRef>
          </c:cat>
          <c:val>
            <c:numRef>
              <c:f>Sheet2!$P$2:$P$25</c:f>
              <c:numCache>
                <c:formatCode>General</c:formatCode>
                <c:ptCount val="24"/>
                <c:pt idx="0">
                  <c:v>1567</c:v>
                </c:pt>
                <c:pt idx="1">
                  <c:v>919</c:v>
                </c:pt>
                <c:pt idx="2">
                  <c:v>666</c:v>
                </c:pt>
                <c:pt idx="3">
                  <c:v>675</c:v>
                </c:pt>
                <c:pt idx="4">
                  <c:v>1077</c:v>
                </c:pt>
                <c:pt idx="5">
                  <c:v>2261</c:v>
                </c:pt>
                <c:pt idx="6">
                  <c:v>2913</c:v>
                </c:pt>
                <c:pt idx="7">
                  <c:v>2410</c:v>
                </c:pt>
                <c:pt idx="8">
                  <c:v>2479</c:v>
                </c:pt>
                <c:pt idx="9">
                  <c:v>2498</c:v>
                </c:pt>
                <c:pt idx="10">
                  <c:v>2584</c:v>
                </c:pt>
                <c:pt idx="11">
                  <c:v>2538</c:v>
                </c:pt>
                <c:pt idx="12">
                  <c:v>2765</c:v>
                </c:pt>
                <c:pt idx="13">
                  <c:v>2892</c:v>
                </c:pt>
                <c:pt idx="14">
                  <c:v>3187</c:v>
                </c:pt>
                <c:pt idx="15">
                  <c:v>3204</c:v>
                </c:pt>
                <c:pt idx="16">
                  <c:v>3193</c:v>
                </c:pt>
                <c:pt idx="17">
                  <c:v>3153</c:v>
                </c:pt>
                <c:pt idx="18">
                  <c:v>3017</c:v>
                </c:pt>
                <c:pt idx="19">
                  <c:v>2869</c:v>
                </c:pt>
                <c:pt idx="20">
                  <c:v>2754</c:v>
                </c:pt>
                <c:pt idx="21">
                  <c:v>2542</c:v>
                </c:pt>
                <c:pt idx="22">
                  <c:v>2384</c:v>
                </c:pt>
                <c:pt idx="23">
                  <c:v>2108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27-134C-9C4F-1E2F2C903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4030064"/>
        <c:axId val="779599008"/>
      </c:barChart>
      <c:catAx>
        <c:axId val="75403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599008"/>
        <c:crosses val="autoZero"/>
        <c:auto val="1"/>
        <c:lblAlgn val="ctr"/>
        <c:lblOffset val="100"/>
        <c:noMultiLvlLbl val="0"/>
      </c:catAx>
      <c:valAx>
        <c:axId val="7795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3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867081207123784"/>
          <c:y val="7.7232957542838168E-2"/>
          <c:w val="0.23026501301071273"/>
          <c:h val="4.7880072683222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0</xdr:row>
      <xdr:rowOff>177800</xdr:rowOff>
    </xdr:from>
    <xdr:to>
      <xdr:col>9</xdr:col>
      <xdr:colOff>444500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4D0A8-34A7-5245-8ECD-8DC08753A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0E4B-1C11-46B5-B21B-E62B3B876F25}">
  <dimension ref="A1:T29"/>
  <sheetViews>
    <sheetView tabSelected="1" workbookViewId="0">
      <selection activeCell="K23" sqref="K23"/>
    </sheetView>
  </sheetViews>
  <sheetFormatPr baseColWidth="10" defaultColWidth="8.83203125" defaultRowHeight="15" x14ac:dyDescent="0.2"/>
  <cols>
    <col min="1" max="1" width="11.1640625" bestFit="1" customWidth="1"/>
    <col min="2" max="10" width="14.5" bestFit="1" customWidth="1"/>
    <col min="11" max="11" width="15.5" bestFit="1" customWidth="1"/>
    <col min="14" max="15" width="6.83203125" customWidth="1"/>
    <col min="18" max="18" width="3.83203125" customWidth="1"/>
  </cols>
  <sheetData>
    <row r="1" spans="1:20" x14ac:dyDescent="0.2">
      <c r="A1" t="s">
        <v>0</v>
      </c>
      <c r="B1" t="s" vm="1">
        <v>1</v>
      </c>
    </row>
    <row r="2" spans="1:20" x14ac:dyDescent="0.2">
      <c r="A2" t="s">
        <v>2</v>
      </c>
      <c r="B2" t="s" vm="2">
        <v>3</v>
      </c>
    </row>
    <row r="4" spans="1:20" x14ac:dyDescent="0.2"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16</v>
      </c>
      <c r="M4" t="s">
        <v>17</v>
      </c>
      <c r="P4" t="s">
        <v>19</v>
      </c>
      <c r="Q4" t="s">
        <v>20</v>
      </c>
      <c r="S4" t="s">
        <v>21</v>
      </c>
      <c r="T4" t="s">
        <v>22</v>
      </c>
    </row>
    <row r="5" spans="1:20" x14ac:dyDescent="0.2">
      <c r="A5" s="1">
        <v>0</v>
      </c>
      <c r="B5" s="2">
        <v>1306</v>
      </c>
      <c r="C5" s="2">
        <v>18</v>
      </c>
      <c r="D5" s="2">
        <v>6</v>
      </c>
      <c r="E5" s="2">
        <v>7</v>
      </c>
      <c r="F5" s="2">
        <v>46</v>
      </c>
      <c r="G5" s="2">
        <v>3</v>
      </c>
      <c r="H5" s="2">
        <v>1</v>
      </c>
      <c r="I5" s="2">
        <v>0</v>
      </c>
      <c r="J5" s="2">
        <v>1</v>
      </c>
      <c r="K5" s="2">
        <v>6</v>
      </c>
      <c r="L5">
        <f>SUM(B5:K5)</f>
        <v>1394</v>
      </c>
      <c r="M5">
        <f>Sheet2!B2</f>
        <v>19</v>
      </c>
      <c r="P5">
        <f>F5</f>
        <v>46</v>
      </c>
      <c r="Q5">
        <f>Sheet2!J2</f>
        <v>5</v>
      </c>
      <c r="S5">
        <f>B5</f>
        <v>1306</v>
      </c>
      <c r="T5">
        <f>SUM(Sheet2!B2:D2)</f>
        <v>1105</v>
      </c>
    </row>
    <row r="6" spans="1:20" x14ac:dyDescent="0.2">
      <c r="A6" s="1">
        <v>100</v>
      </c>
      <c r="B6" s="2">
        <v>701</v>
      </c>
      <c r="C6" s="2">
        <v>16</v>
      </c>
      <c r="D6" s="2">
        <v>21</v>
      </c>
      <c r="E6" s="2">
        <v>5</v>
      </c>
      <c r="F6" s="2">
        <v>43</v>
      </c>
      <c r="G6" s="2">
        <v>3</v>
      </c>
      <c r="H6" s="2">
        <v>0</v>
      </c>
      <c r="I6" s="2">
        <v>3</v>
      </c>
      <c r="J6" s="2">
        <v>0</v>
      </c>
      <c r="K6" s="2">
        <v>0</v>
      </c>
      <c r="L6">
        <f t="shared" ref="L6:L29" si="0">SUM(B6:K6)</f>
        <v>792</v>
      </c>
      <c r="M6">
        <f>Sheet2!B3</f>
        <v>15</v>
      </c>
      <c r="P6">
        <f t="shared" ref="P6:P29" si="1">F6</f>
        <v>43</v>
      </c>
      <c r="Q6">
        <f>Sheet2!J3</f>
        <v>10</v>
      </c>
      <c r="S6">
        <f t="shared" ref="S6:S29" si="2">B6</f>
        <v>701</v>
      </c>
      <c r="T6">
        <f>SUM(Sheet2!B3:D3)</f>
        <v>594</v>
      </c>
    </row>
    <row r="7" spans="1:20" x14ac:dyDescent="0.2">
      <c r="A7" s="1">
        <v>200</v>
      </c>
      <c r="B7" s="2">
        <v>426</v>
      </c>
      <c r="C7" s="2">
        <v>17</v>
      </c>
      <c r="D7" s="2">
        <v>22</v>
      </c>
      <c r="E7" s="2">
        <v>18</v>
      </c>
      <c r="F7" s="2">
        <v>48</v>
      </c>
      <c r="G7" s="2">
        <v>0</v>
      </c>
      <c r="H7" s="2">
        <v>3</v>
      </c>
      <c r="I7" s="2">
        <v>0</v>
      </c>
      <c r="J7" s="2">
        <v>2</v>
      </c>
      <c r="K7" s="2">
        <v>1</v>
      </c>
      <c r="L7">
        <f t="shared" si="0"/>
        <v>537</v>
      </c>
      <c r="M7">
        <f>Sheet2!B4</f>
        <v>13</v>
      </c>
      <c r="P7">
        <f t="shared" si="1"/>
        <v>48</v>
      </c>
      <c r="Q7">
        <f>Sheet2!J4</f>
        <v>18</v>
      </c>
      <c r="S7">
        <f t="shared" si="2"/>
        <v>426</v>
      </c>
      <c r="T7">
        <f>SUM(Sheet2!B4:D4)</f>
        <v>388</v>
      </c>
    </row>
    <row r="8" spans="1:20" x14ac:dyDescent="0.2">
      <c r="A8" s="1">
        <v>300</v>
      </c>
      <c r="B8" s="2">
        <v>397</v>
      </c>
      <c r="C8" s="2">
        <v>28</v>
      </c>
      <c r="D8" s="2">
        <v>31</v>
      </c>
      <c r="E8" s="2">
        <v>8</v>
      </c>
      <c r="F8" s="2">
        <v>71</v>
      </c>
      <c r="G8" s="2">
        <v>0</v>
      </c>
      <c r="H8" s="2">
        <v>1</v>
      </c>
      <c r="I8" s="2">
        <v>6</v>
      </c>
      <c r="J8" s="2">
        <v>0</v>
      </c>
      <c r="K8" s="2">
        <v>1</v>
      </c>
      <c r="L8">
        <f t="shared" si="0"/>
        <v>543</v>
      </c>
      <c r="M8">
        <f>Sheet2!B5</f>
        <v>16</v>
      </c>
      <c r="P8">
        <f t="shared" si="1"/>
        <v>71</v>
      </c>
      <c r="Q8">
        <f>Sheet2!J5</f>
        <v>16</v>
      </c>
      <c r="S8">
        <f t="shared" si="2"/>
        <v>397</v>
      </c>
      <c r="T8">
        <f>SUM(Sheet2!B5:D5)</f>
        <v>373</v>
      </c>
    </row>
    <row r="9" spans="1:20" x14ac:dyDescent="0.2">
      <c r="A9" s="1">
        <v>400</v>
      </c>
      <c r="B9" s="2">
        <v>609</v>
      </c>
      <c r="C9" s="2">
        <v>43</v>
      </c>
      <c r="D9" s="2">
        <v>32</v>
      </c>
      <c r="E9" s="2">
        <v>28</v>
      </c>
      <c r="F9" s="2">
        <v>129</v>
      </c>
      <c r="G9" s="2">
        <v>1</v>
      </c>
      <c r="H9" s="2">
        <v>7</v>
      </c>
      <c r="I9" s="2">
        <v>0</v>
      </c>
      <c r="J9" s="2">
        <v>3</v>
      </c>
      <c r="K9" s="2">
        <v>6</v>
      </c>
      <c r="L9">
        <f t="shared" si="0"/>
        <v>858</v>
      </c>
      <c r="M9">
        <f>Sheet2!B6</f>
        <v>25</v>
      </c>
      <c r="P9">
        <f t="shared" si="1"/>
        <v>129</v>
      </c>
      <c r="Q9">
        <f>Sheet2!J6</f>
        <v>31</v>
      </c>
      <c r="S9">
        <f t="shared" si="2"/>
        <v>609</v>
      </c>
      <c r="T9">
        <f>SUM(Sheet2!B6:D6)</f>
        <v>581</v>
      </c>
    </row>
    <row r="10" spans="1:20" x14ac:dyDescent="0.2">
      <c r="A10" s="1">
        <v>500</v>
      </c>
      <c r="B10" s="2">
        <v>1507</v>
      </c>
      <c r="C10" s="2">
        <v>94</v>
      </c>
      <c r="D10" s="2">
        <v>55</v>
      </c>
      <c r="E10" s="2">
        <v>30</v>
      </c>
      <c r="F10" s="2">
        <v>155</v>
      </c>
      <c r="G10" s="2">
        <v>4</v>
      </c>
      <c r="H10" s="2">
        <v>7</v>
      </c>
      <c r="I10" s="2">
        <v>5</v>
      </c>
      <c r="J10" s="2">
        <v>2</v>
      </c>
      <c r="K10" s="2">
        <v>7</v>
      </c>
      <c r="L10">
        <f t="shared" si="0"/>
        <v>1866</v>
      </c>
      <c r="M10">
        <f>Sheet2!B7</f>
        <v>33</v>
      </c>
      <c r="P10">
        <f t="shared" si="1"/>
        <v>155</v>
      </c>
      <c r="Q10">
        <f>Sheet2!J7</f>
        <v>34</v>
      </c>
      <c r="S10">
        <f t="shared" si="2"/>
        <v>1507</v>
      </c>
      <c r="T10">
        <f>SUM(Sheet2!B7:D7)</f>
        <v>1486</v>
      </c>
    </row>
    <row r="11" spans="1:20" x14ac:dyDescent="0.2">
      <c r="A11" s="1">
        <v>600</v>
      </c>
      <c r="B11" s="2">
        <v>2188</v>
      </c>
      <c r="C11" s="2">
        <v>136</v>
      </c>
      <c r="D11" s="2">
        <v>74</v>
      </c>
      <c r="E11" s="2">
        <v>22</v>
      </c>
      <c r="F11" s="2">
        <v>134</v>
      </c>
      <c r="G11" s="2">
        <v>1</v>
      </c>
      <c r="H11" s="2">
        <v>17</v>
      </c>
      <c r="I11" s="2">
        <v>9</v>
      </c>
      <c r="J11" s="2">
        <v>12</v>
      </c>
      <c r="K11" s="2">
        <v>13</v>
      </c>
      <c r="L11">
        <f t="shared" si="0"/>
        <v>2606</v>
      </c>
      <c r="M11">
        <f>Sheet2!B8</f>
        <v>41</v>
      </c>
      <c r="P11">
        <f t="shared" si="1"/>
        <v>134</v>
      </c>
      <c r="Q11">
        <f>Sheet2!J8</f>
        <v>26</v>
      </c>
      <c r="S11">
        <f t="shared" si="2"/>
        <v>2188</v>
      </c>
      <c r="T11">
        <f>SUM(Sheet2!B8:D8)</f>
        <v>1886</v>
      </c>
    </row>
    <row r="12" spans="1:20" x14ac:dyDescent="0.2">
      <c r="A12" s="1">
        <v>700</v>
      </c>
      <c r="B12" s="2">
        <v>1698</v>
      </c>
      <c r="C12" s="2">
        <v>121</v>
      </c>
      <c r="D12" s="2">
        <v>38</v>
      </c>
      <c r="E12" s="2">
        <v>40</v>
      </c>
      <c r="F12" s="2">
        <v>121</v>
      </c>
      <c r="G12" s="2">
        <v>1</v>
      </c>
      <c r="H12" s="2">
        <v>10</v>
      </c>
      <c r="I12" s="2">
        <v>12</v>
      </c>
      <c r="J12" s="2">
        <v>18</v>
      </c>
      <c r="K12" s="2">
        <v>9</v>
      </c>
      <c r="L12">
        <f t="shared" si="0"/>
        <v>2068</v>
      </c>
      <c r="M12">
        <f>Sheet2!B9</f>
        <v>37</v>
      </c>
      <c r="P12">
        <f t="shared" si="1"/>
        <v>121</v>
      </c>
      <c r="Q12">
        <f>Sheet2!J9</f>
        <v>17</v>
      </c>
      <c r="S12">
        <f t="shared" si="2"/>
        <v>1698</v>
      </c>
      <c r="T12">
        <f>SUM(Sheet2!B9:D9)</f>
        <v>1626</v>
      </c>
    </row>
    <row r="13" spans="1:20" x14ac:dyDescent="0.2">
      <c r="A13" s="1">
        <v>800</v>
      </c>
      <c r="B13" s="2">
        <v>1829</v>
      </c>
      <c r="C13" s="2">
        <v>120</v>
      </c>
      <c r="D13" s="2">
        <v>46</v>
      </c>
      <c r="E13" s="2">
        <v>20</v>
      </c>
      <c r="F13" s="2">
        <v>117</v>
      </c>
      <c r="G13" s="2">
        <v>7</v>
      </c>
      <c r="H13" s="2">
        <v>5</v>
      </c>
      <c r="I13" s="2">
        <v>3</v>
      </c>
      <c r="J13" s="2">
        <v>15</v>
      </c>
      <c r="K13" s="2">
        <v>6</v>
      </c>
      <c r="L13">
        <f t="shared" si="0"/>
        <v>2168</v>
      </c>
      <c r="M13">
        <f>Sheet2!B10</f>
        <v>34</v>
      </c>
      <c r="P13">
        <f t="shared" si="1"/>
        <v>117</v>
      </c>
      <c r="Q13">
        <f>Sheet2!J10</f>
        <v>23</v>
      </c>
      <c r="S13">
        <f t="shared" si="2"/>
        <v>1829</v>
      </c>
      <c r="T13">
        <f>SUM(Sheet2!B10:D10)</f>
        <v>1674</v>
      </c>
    </row>
    <row r="14" spans="1:20" x14ac:dyDescent="0.2">
      <c r="A14" s="1">
        <v>900</v>
      </c>
      <c r="B14" s="2">
        <v>1781</v>
      </c>
      <c r="C14" s="2">
        <v>119</v>
      </c>
      <c r="D14" s="2">
        <v>48</v>
      </c>
      <c r="E14" s="2">
        <v>34</v>
      </c>
      <c r="F14" s="2">
        <v>122</v>
      </c>
      <c r="G14" s="2">
        <v>12</v>
      </c>
      <c r="H14" s="2">
        <v>19</v>
      </c>
      <c r="I14" s="2">
        <v>6</v>
      </c>
      <c r="J14" s="2">
        <v>27</v>
      </c>
      <c r="K14" s="2">
        <v>5</v>
      </c>
      <c r="L14">
        <f t="shared" si="0"/>
        <v>2173</v>
      </c>
      <c r="M14">
        <f>Sheet2!B11</f>
        <v>34</v>
      </c>
      <c r="P14">
        <f t="shared" si="1"/>
        <v>122</v>
      </c>
      <c r="Q14">
        <f>Sheet2!J11</f>
        <v>24</v>
      </c>
      <c r="S14">
        <f t="shared" si="2"/>
        <v>1781</v>
      </c>
      <c r="T14">
        <f>SUM(Sheet2!B11:D11)</f>
        <v>1616</v>
      </c>
    </row>
    <row r="15" spans="1:20" x14ac:dyDescent="0.2">
      <c r="A15" s="1">
        <v>1000</v>
      </c>
      <c r="B15" s="2">
        <v>1938</v>
      </c>
      <c r="C15" s="2">
        <v>111</v>
      </c>
      <c r="D15" s="2">
        <v>33</v>
      </c>
      <c r="E15" s="2">
        <v>28</v>
      </c>
      <c r="F15" s="2">
        <v>118</v>
      </c>
      <c r="G15" s="2">
        <v>9</v>
      </c>
      <c r="H15" s="2">
        <v>7</v>
      </c>
      <c r="I15" s="2">
        <v>3</v>
      </c>
      <c r="J15" s="2">
        <v>23</v>
      </c>
      <c r="K15" s="2">
        <v>5</v>
      </c>
      <c r="L15">
        <f t="shared" si="0"/>
        <v>2275</v>
      </c>
      <c r="M15">
        <f>Sheet2!B12</f>
        <v>39</v>
      </c>
      <c r="P15">
        <f t="shared" si="1"/>
        <v>118</v>
      </c>
      <c r="Q15">
        <f>Sheet2!J12</f>
        <v>26</v>
      </c>
      <c r="S15">
        <f t="shared" si="2"/>
        <v>1938</v>
      </c>
      <c r="T15">
        <f>SUM(Sheet2!B12:D12)</f>
        <v>1691</v>
      </c>
    </row>
    <row r="16" spans="1:20" x14ac:dyDescent="0.2">
      <c r="A16" s="1">
        <v>1100</v>
      </c>
      <c r="B16" s="2">
        <v>1952</v>
      </c>
      <c r="C16" s="2">
        <v>82</v>
      </c>
      <c r="D16" s="2">
        <v>35</v>
      </c>
      <c r="E16" s="2">
        <v>11</v>
      </c>
      <c r="F16" s="2">
        <v>90</v>
      </c>
      <c r="G16" s="2">
        <v>2</v>
      </c>
      <c r="H16" s="2">
        <v>15</v>
      </c>
      <c r="I16" s="2">
        <v>3</v>
      </c>
      <c r="J16" s="2">
        <v>17</v>
      </c>
      <c r="K16" s="2">
        <v>10</v>
      </c>
      <c r="L16">
        <f t="shared" si="0"/>
        <v>2217</v>
      </c>
      <c r="M16">
        <f>Sheet2!B13</f>
        <v>33</v>
      </c>
      <c r="P16">
        <f t="shared" si="1"/>
        <v>90</v>
      </c>
      <c r="Q16">
        <f>Sheet2!J13</f>
        <v>11</v>
      </c>
      <c r="S16">
        <f t="shared" si="2"/>
        <v>1952</v>
      </c>
      <c r="T16">
        <f>SUM(Sheet2!B13:D13)</f>
        <v>1748</v>
      </c>
    </row>
    <row r="17" spans="1:20" x14ac:dyDescent="0.2">
      <c r="A17" s="1">
        <v>1200</v>
      </c>
      <c r="B17" s="2">
        <v>2212</v>
      </c>
      <c r="C17" s="2">
        <v>93</v>
      </c>
      <c r="D17" s="2">
        <v>35</v>
      </c>
      <c r="E17" s="2">
        <v>24</v>
      </c>
      <c r="F17" s="2">
        <v>92</v>
      </c>
      <c r="G17" s="2">
        <v>1</v>
      </c>
      <c r="H17" s="2">
        <v>10</v>
      </c>
      <c r="I17" s="2">
        <v>9</v>
      </c>
      <c r="J17" s="2">
        <v>9</v>
      </c>
      <c r="K17" s="2">
        <v>10</v>
      </c>
      <c r="L17">
        <f t="shared" si="0"/>
        <v>2495</v>
      </c>
      <c r="M17">
        <f>Sheet2!B14</f>
        <v>30</v>
      </c>
      <c r="P17">
        <f t="shared" si="1"/>
        <v>92</v>
      </c>
      <c r="Q17">
        <f>Sheet2!J14</f>
        <v>13</v>
      </c>
      <c r="S17">
        <f t="shared" si="2"/>
        <v>2212</v>
      </c>
      <c r="T17">
        <f>SUM(Sheet2!B14:D14)</f>
        <v>1991</v>
      </c>
    </row>
    <row r="18" spans="1:20" x14ac:dyDescent="0.2">
      <c r="A18" s="1">
        <v>1300</v>
      </c>
      <c r="B18" s="2">
        <v>2334</v>
      </c>
      <c r="C18" s="2">
        <v>75</v>
      </c>
      <c r="D18" s="2">
        <v>43</v>
      </c>
      <c r="E18" s="2">
        <v>11</v>
      </c>
      <c r="F18" s="2">
        <v>83</v>
      </c>
      <c r="G18" s="2">
        <v>3</v>
      </c>
      <c r="H18" s="2">
        <v>6</v>
      </c>
      <c r="I18" s="2">
        <v>7</v>
      </c>
      <c r="J18" s="2">
        <v>9</v>
      </c>
      <c r="K18" s="2">
        <v>6</v>
      </c>
      <c r="L18">
        <f t="shared" si="0"/>
        <v>2577</v>
      </c>
      <c r="M18">
        <f>Sheet2!B15</f>
        <v>36</v>
      </c>
      <c r="P18">
        <f t="shared" si="1"/>
        <v>83</v>
      </c>
      <c r="Q18">
        <f>Sheet2!J15</f>
        <v>22</v>
      </c>
      <c r="S18">
        <f t="shared" si="2"/>
        <v>2334</v>
      </c>
      <c r="T18">
        <f>SUM(Sheet2!B15:D15)</f>
        <v>2102</v>
      </c>
    </row>
    <row r="19" spans="1:20" x14ac:dyDescent="0.2">
      <c r="A19" s="1">
        <v>1400</v>
      </c>
      <c r="B19" s="2">
        <v>2623</v>
      </c>
      <c r="C19" s="2">
        <v>60</v>
      </c>
      <c r="D19" s="2">
        <v>24</v>
      </c>
      <c r="E19" s="2">
        <v>16</v>
      </c>
      <c r="F19" s="2">
        <v>74</v>
      </c>
      <c r="G19" s="2">
        <v>1</v>
      </c>
      <c r="H19" s="2">
        <v>10</v>
      </c>
      <c r="I19" s="2">
        <v>14</v>
      </c>
      <c r="J19" s="2">
        <v>1</v>
      </c>
      <c r="K19" s="2">
        <v>7</v>
      </c>
      <c r="L19">
        <f t="shared" si="0"/>
        <v>2830</v>
      </c>
      <c r="M19">
        <f>Sheet2!B16</f>
        <v>40</v>
      </c>
      <c r="P19">
        <f t="shared" si="1"/>
        <v>74</v>
      </c>
      <c r="Q19">
        <f>Sheet2!J16</f>
        <v>14</v>
      </c>
      <c r="S19">
        <f t="shared" si="2"/>
        <v>2623</v>
      </c>
      <c r="T19">
        <f>SUM(Sheet2!B16:D16)</f>
        <v>2357</v>
      </c>
    </row>
    <row r="20" spans="1:20" x14ac:dyDescent="0.2">
      <c r="A20" s="1">
        <v>1500</v>
      </c>
      <c r="B20" s="2">
        <v>2680</v>
      </c>
      <c r="C20" s="2">
        <v>56</v>
      </c>
      <c r="D20" s="2">
        <v>11</v>
      </c>
      <c r="E20" s="2">
        <v>18</v>
      </c>
      <c r="F20" s="2">
        <v>49</v>
      </c>
      <c r="G20" s="2">
        <v>3</v>
      </c>
      <c r="H20" s="2">
        <v>11</v>
      </c>
      <c r="I20" s="2">
        <v>17</v>
      </c>
      <c r="J20" s="2">
        <v>13</v>
      </c>
      <c r="K20" s="2">
        <v>9</v>
      </c>
      <c r="L20">
        <f t="shared" si="0"/>
        <v>2867</v>
      </c>
      <c r="M20">
        <f>Sheet2!B17</f>
        <v>39</v>
      </c>
      <c r="P20">
        <f t="shared" si="1"/>
        <v>49</v>
      </c>
      <c r="Q20">
        <f>Sheet2!J17</f>
        <v>7</v>
      </c>
      <c r="S20">
        <f t="shared" si="2"/>
        <v>2680</v>
      </c>
      <c r="T20">
        <f>SUM(Sheet2!B17:D17)</f>
        <v>2472</v>
      </c>
    </row>
    <row r="21" spans="1:20" x14ac:dyDescent="0.2">
      <c r="A21" s="1">
        <v>1600</v>
      </c>
      <c r="B21" s="2">
        <v>2774</v>
      </c>
      <c r="C21" s="2">
        <v>53</v>
      </c>
      <c r="D21" s="2">
        <v>12</v>
      </c>
      <c r="E21" s="2">
        <v>3</v>
      </c>
      <c r="F21" s="2">
        <v>28</v>
      </c>
      <c r="G21" s="2">
        <v>0</v>
      </c>
      <c r="H21" s="2">
        <v>5</v>
      </c>
      <c r="I21" s="2">
        <v>13</v>
      </c>
      <c r="J21" s="2">
        <v>14</v>
      </c>
      <c r="K21" s="2">
        <v>9</v>
      </c>
      <c r="L21">
        <f t="shared" si="0"/>
        <v>2911</v>
      </c>
      <c r="M21">
        <f>Sheet2!B18</f>
        <v>27</v>
      </c>
      <c r="P21">
        <f t="shared" si="1"/>
        <v>28</v>
      </c>
      <c r="Q21">
        <f>Sheet2!J18</f>
        <v>2</v>
      </c>
      <c r="S21">
        <f t="shared" si="2"/>
        <v>2774</v>
      </c>
      <c r="T21">
        <f>SUM(Sheet2!B18:D18)</f>
        <v>2265</v>
      </c>
    </row>
    <row r="22" spans="1:20" x14ac:dyDescent="0.2">
      <c r="A22" s="1">
        <v>1700</v>
      </c>
      <c r="B22" s="2">
        <v>2948</v>
      </c>
      <c r="C22" s="2">
        <v>37</v>
      </c>
      <c r="D22" s="2">
        <v>10</v>
      </c>
      <c r="E22" s="2">
        <v>2</v>
      </c>
      <c r="F22" s="2">
        <v>41</v>
      </c>
      <c r="G22" s="2">
        <v>0</v>
      </c>
      <c r="H22" s="2">
        <v>8</v>
      </c>
      <c r="I22" s="2">
        <v>7</v>
      </c>
      <c r="J22" s="2">
        <v>35</v>
      </c>
      <c r="K22" s="2">
        <v>6</v>
      </c>
      <c r="L22">
        <f t="shared" si="0"/>
        <v>3094</v>
      </c>
      <c r="M22">
        <f>Sheet2!B19</f>
        <v>30</v>
      </c>
      <c r="P22">
        <f t="shared" si="1"/>
        <v>41</v>
      </c>
      <c r="Q22">
        <f>Sheet2!J19</f>
        <v>3</v>
      </c>
      <c r="S22">
        <f t="shared" si="2"/>
        <v>2948</v>
      </c>
      <c r="T22">
        <f>SUM(Sheet2!B19:D19)</f>
        <v>1927</v>
      </c>
    </row>
    <row r="23" spans="1:20" x14ac:dyDescent="0.2">
      <c r="A23" s="1">
        <v>1800</v>
      </c>
      <c r="B23" s="2">
        <v>2834</v>
      </c>
      <c r="C23" s="2">
        <v>32</v>
      </c>
      <c r="D23" s="2">
        <v>6</v>
      </c>
      <c r="E23" s="2">
        <v>6</v>
      </c>
      <c r="F23" s="2">
        <v>33</v>
      </c>
      <c r="G23" s="2">
        <v>1</v>
      </c>
      <c r="H23" s="2">
        <v>2</v>
      </c>
      <c r="I23" s="2">
        <v>12</v>
      </c>
      <c r="J23" s="2">
        <v>44</v>
      </c>
      <c r="K23" s="2">
        <v>13</v>
      </c>
      <c r="L23">
        <f t="shared" si="0"/>
        <v>2983</v>
      </c>
      <c r="M23">
        <f>Sheet2!B20</f>
        <v>33</v>
      </c>
      <c r="P23">
        <f t="shared" si="1"/>
        <v>33</v>
      </c>
      <c r="Q23">
        <f>Sheet2!J20</f>
        <v>4</v>
      </c>
      <c r="S23">
        <f t="shared" si="2"/>
        <v>2834</v>
      </c>
      <c r="T23">
        <f>SUM(Sheet2!B20:D20)</f>
        <v>1758</v>
      </c>
    </row>
    <row r="24" spans="1:20" x14ac:dyDescent="0.2">
      <c r="A24" s="1">
        <v>1900</v>
      </c>
      <c r="B24" s="2">
        <v>2675</v>
      </c>
      <c r="C24" s="2">
        <v>30</v>
      </c>
      <c r="D24" s="2">
        <v>17</v>
      </c>
      <c r="E24" s="2">
        <v>3</v>
      </c>
      <c r="F24" s="2">
        <v>25</v>
      </c>
      <c r="G24" s="2">
        <v>0</v>
      </c>
      <c r="H24" s="2">
        <v>3</v>
      </c>
      <c r="I24" s="2">
        <v>7</v>
      </c>
      <c r="J24" s="2">
        <v>38</v>
      </c>
      <c r="K24" s="2">
        <v>4</v>
      </c>
      <c r="L24">
        <f t="shared" si="0"/>
        <v>2802</v>
      </c>
      <c r="M24">
        <f>Sheet2!B21</f>
        <v>21</v>
      </c>
      <c r="P24">
        <f t="shared" si="1"/>
        <v>25</v>
      </c>
      <c r="Q24">
        <f>Sheet2!J21</f>
        <v>5</v>
      </c>
      <c r="S24">
        <f t="shared" si="2"/>
        <v>2675</v>
      </c>
      <c r="T24">
        <f>SUM(Sheet2!B21:D21)</f>
        <v>2091</v>
      </c>
    </row>
    <row r="25" spans="1:20" x14ac:dyDescent="0.2">
      <c r="A25" s="1">
        <v>2000</v>
      </c>
      <c r="B25" s="2">
        <v>2417</v>
      </c>
      <c r="C25" s="2">
        <v>28</v>
      </c>
      <c r="D25" s="2">
        <v>7</v>
      </c>
      <c r="E25" s="2">
        <v>3</v>
      </c>
      <c r="F25" s="2">
        <v>20</v>
      </c>
      <c r="G25" s="2">
        <v>2</v>
      </c>
      <c r="H25" s="2">
        <v>2</v>
      </c>
      <c r="I25" s="2">
        <v>7</v>
      </c>
      <c r="J25" s="2">
        <v>23</v>
      </c>
      <c r="K25" s="2">
        <v>12</v>
      </c>
      <c r="L25">
        <f t="shared" si="0"/>
        <v>2521</v>
      </c>
      <c r="M25">
        <f>Sheet2!B22</f>
        <v>32</v>
      </c>
      <c r="P25">
        <f t="shared" si="1"/>
        <v>20</v>
      </c>
      <c r="Q25">
        <f>Sheet2!J22</f>
        <v>2</v>
      </c>
      <c r="S25">
        <f t="shared" si="2"/>
        <v>2417</v>
      </c>
      <c r="T25">
        <f>SUM(Sheet2!B22:D22)</f>
        <v>2143</v>
      </c>
    </row>
    <row r="26" spans="1:20" x14ac:dyDescent="0.2">
      <c r="A26" s="1">
        <v>2100</v>
      </c>
      <c r="B26" s="2">
        <v>2205</v>
      </c>
      <c r="C26" s="2">
        <v>9</v>
      </c>
      <c r="D26" s="2">
        <v>6</v>
      </c>
      <c r="E26" s="2">
        <v>2</v>
      </c>
      <c r="F26" s="2">
        <v>22</v>
      </c>
      <c r="G26" s="2">
        <v>0</v>
      </c>
      <c r="H26" s="2">
        <v>2</v>
      </c>
      <c r="I26" s="2">
        <v>4</v>
      </c>
      <c r="J26" s="2">
        <v>5</v>
      </c>
      <c r="K26" s="2">
        <v>5</v>
      </c>
      <c r="L26">
        <f t="shared" si="0"/>
        <v>2260</v>
      </c>
      <c r="M26">
        <f>Sheet2!B23</f>
        <v>26</v>
      </c>
      <c r="P26">
        <f t="shared" si="1"/>
        <v>22</v>
      </c>
      <c r="Q26">
        <f>Sheet2!J23</f>
        <v>4</v>
      </c>
      <c r="S26">
        <f t="shared" si="2"/>
        <v>2205</v>
      </c>
      <c r="T26">
        <f>SUM(Sheet2!B23:D23)</f>
        <v>2046</v>
      </c>
    </row>
    <row r="27" spans="1:20" x14ac:dyDescent="0.2">
      <c r="A27" s="1">
        <v>2200</v>
      </c>
      <c r="B27" s="2">
        <v>2122</v>
      </c>
      <c r="C27" s="2">
        <v>17</v>
      </c>
      <c r="D27" s="2">
        <v>3</v>
      </c>
      <c r="E27" s="2">
        <v>5</v>
      </c>
      <c r="F27" s="2">
        <v>25</v>
      </c>
      <c r="G27" s="2">
        <v>2</v>
      </c>
      <c r="H27" s="2">
        <v>2</v>
      </c>
      <c r="I27" s="2">
        <v>3</v>
      </c>
      <c r="J27" s="2">
        <v>5</v>
      </c>
      <c r="K27" s="2">
        <v>11</v>
      </c>
      <c r="L27">
        <f t="shared" si="0"/>
        <v>2195</v>
      </c>
      <c r="M27">
        <f>Sheet2!B24</f>
        <v>33</v>
      </c>
      <c r="P27">
        <f t="shared" si="1"/>
        <v>25</v>
      </c>
      <c r="Q27">
        <f>Sheet2!J24</f>
        <v>7</v>
      </c>
      <c r="S27">
        <f t="shared" si="2"/>
        <v>2122</v>
      </c>
      <c r="T27">
        <f>SUM(Sheet2!B24:D24)</f>
        <v>1864</v>
      </c>
    </row>
    <row r="28" spans="1:20" x14ac:dyDescent="0.2">
      <c r="A28" s="1">
        <v>2300</v>
      </c>
      <c r="B28" s="2">
        <v>1864</v>
      </c>
      <c r="C28" s="2">
        <v>15</v>
      </c>
      <c r="D28" s="2">
        <v>6</v>
      </c>
      <c r="E28" s="2">
        <v>6</v>
      </c>
      <c r="F28" s="2">
        <v>31</v>
      </c>
      <c r="G28" s="2">
        <v>3</v>
      </c>
      <c r="H28" s="2">
        <v>1</v>
      </c>
      <c r="I28" s="2">
        <v>6</v>
      </c>
      <c r="J28" s="2">
        <v>4</v>
      </c>
      <c r="K28" s="2">
        <v>7</v>
      </c>
      <c r="L28">
        <f t="shared" si="0"/>
        <v>1943</v>
      </c>
      <c r="M28">
        <f>Sheet2!B25</f>
        <v>27</v>
      </c>
      <c r="P28">
        <f t="shared" si="1"/>
        <v>31</v>
      </c>
      <c r="Q28">
        <f>Sheet2!J25</f>
        <v>11</v>
      </c>
      <c r="S28">
        <f t="shared" si="2"/>
        <v>1864</v>
      </c>
      <c r="T28">
        <f>SUM(Sheet2!B25:D25)</f>
        <v>1648</v>
      </c>
    </row>
    <row r="29" spans="1:20" x14ac:dyDescent="0.2">
      <c r="A29" s="1" t="s">
        <v>14</v>
      </c>
      <c r="B29" s="2">
        <v>46020</v>
      </c>
      <c r="C29" s="2">
        <v>1410</v>
      </c>
      <c r="D29" s="2">
        <v>621</v>
      </c>
      <c r="E29" s="2">
        <v>350</v>
      </c>
      <c r="F29" s="2">
        <v>1717</v>
      </c>
      <c r="G29" s="2">
        <v>59</v>
      </c>
      <c r="H29" s="2">
        <v>154</v>
      </c>
      <c r="I29" s="2">
        <v>156</v>
      </c>
      <c r="J29" s="2">
        <v>320</v>
      </c>
      <c r="K29" s="2">
        <v>168</v>
      </c>
      <c r="L29">
        <f t="shared" si="0"/>
        <v>50975</v>
      </c>
      <c r="M29">
        <f>SUM(M5:M28)</f>
        <v>713</v>
      </c>
      <c r="N29" s="3">
        <f>M29/L29-1</f>
        <v>-0.98601275134870037</v>
      </c>
      <c r="O29" s="3"/>
      <c r="P29">
        <f t="shared" si="1"/>
        <v>1717</v>
      </c>
      <c r="Q29">
        <f>SUM(Q5:Q28)</f>
        <v>335</v>
      </c>
      <c r="S29">
        <f t="shared" si="2"/>
        <v>46020</v>
      </c>
      <c r="T29">
        <f>SUM(T5:T28)</f>
        <v>39432</v>
      </c>
    </row>
  </sheetData>
  <pageMargins left="0.7" right="0.7" top="0.75" bottom="0.75" header="0.3" footer="0.3"/>
  <ignoredErrors>
    <ignoredError sqref="L5:L29 T5:T28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F31D2-8DA3-7340-91C8-493D20E9D12C}">
  <dimension ref="A1:P25"/>
  <sheetViews>
    <sheetView workbookViewId="0">
      <selection activeCell="L13" sqref="A1:P25"/>
    </sheetView>
  </sheetViews>
  <sheetFormatPr baseColWidth="10" defaultRowHeight="15" x14ac:dyDescent="0.2"/>
  <sheetData>
    <row r="1" spans="1:16" x14ac:dyDescent="0.2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14</v>
      </c>
      <c r="O1">
        <v>15</v>
      </c>
      <c r="P1" t="s">
        <v>18</v>
      </c>
    </row>
    <row r="2" spans="1:16" x14ac:dyDescent="0.2">
      <c r="A2">
        <v>0</v>
      </c>
      <c r="B2">
        <v>19</v>
      </c>
      <c r="C2">
        <v>650</v>
      </c>
      <c r="D2">
        <v>436</v>
      </c>
      <c r="E2">
        <v>0</v>
      </c>
      <c r="F2">
        <v>7</v>
      </c>
      <c r="G2">
        <v>3</v>
      </c>
      <c r="H2">
        <v>0</v>
      </c>
      <c r="I2">
        <v>5</v>
      </c>
      <c r="J2">
        <v>5</v>
      </c>
      <c r="K2">
        <v>0</v>
      </c>
      <c r="L2">
        <v>1</v>
      </c>
      <c r="M2">
        <v>1</v>
      </c>
      <c r="N2">
        <v>427</v>
      </c>
      <c r="O2">
        <v>13</v>
      </c>
      <c r="P2">
        <f>SUM(B2:O2)</f>
        <v>1567</v>
      </c>
    </row>
    <row r="3" spans="1:16" x14ac:dyDescent="0.2">
      <c r="A3">
        <v>1</v>
      </c>
      <c r="B3">
        <v>15</v>
      </c>
      <c r="C3">
        <v>334</v>
      </c>
      <c r="D3">
        <v>245</v>
      </c>
      <c r="E3">
        <v>0</v>
      </c>
      <c r="F3">
        <v>9</v>
      </c>
      <c r="G3">
        <v>11</v>
      </c>
      <c r="H3">
        <v>0</v>
      </c>
      <c r="I3">
        <v>1</v>
      </c>
      <c r="J3">
        <v>10</v>
      </c>
      <c r="K3">
        <v>0</v>
      </c>
      <c r="L3">
        <v>0</v>
      </c>
      <c r="M3">
        <v>0</v>
      </c>
      <c r="N3">
        <v>291</v>
      </c>
      <c r="O3">
        <v>3</v>
      </c>
      <c r="P3">
        <f t="shared" ref="P3:P25" si="0">SUM(B3:O3)</f>
        <v>919</v>
      </c>
    </row>
    <row r="4" spans="1:16" x14ac:dyDescent="0.2">
      <c r="A4">
        <v>2</v>
      </c>
      <c r="B4">
        <v>13</v>
      </c>
      <c r="C4">
        <v>229</v>
      </c>
      <c r="D4">
        <v>146</v>
      </c>
      <c r="E4">
        <v>0</v>
      </c>
      <c r="F4">
        <v>9</v>
      </c>
      <c r="G4">
        <v>8</v>
      </c>
      <c r="H4">
        <v>1</v>
      </c>
      <c r="I4">
        <v>1</v>
      </c>
      <c r="J4">
        <v>18</v>
      </c>
      <c r="K4">
        <v>0</v>
      </c>
      <c r="L4">
        <v>0</v>
      </c>
      <c r="M4">
        <v>0</v>
      </c>
      <c r="N4">
        <v>237</v>
      </c>
      <c r="O4">
        <v>4</v>
      </c>
      <c r="P4">
        <f t="shared" si="0"/>
        <v>666</v>
      </c>
    </row>
    <row r="5" spans="1:16" x14ac:dyDescent="0.2">
      <c r="A5">
        <v>3</v>
      </c>
      <c r="B5">
        <v>16</v>
      </c>
      <c r="C5">
        <v>219</v>
      </c>
      <c r="D5">
        <v>138</v>
      </c>
      <c r="E5">
        <v>0</v>
      </c>
      <c r="F5">
        <v>8</v>
      </c>
      <c r="G5">
        <v>20</v>
      </c>
      <c r="H5">
        <v>0</v>
      </c>
      <c r="I5">
        <v>4</v>
      </c>
      <c r="J5">
        <v>16</v>
      </c>
      <c r="K5">
        <v>0</v>
      </c>
      <c r="L5">
        <v>0</v>
      </c>
      <c r="M5">
        <v>0</v>
      </c>
      <c r="N5">
        <v>244</v>
      </c>
      <c r="O5">
        <v>10</v>
      </c>
      <c r="P5">
        <f t="shared" si="0"/>
        <v>675</v>
      </c>
    </row>
    <row r="6" spans="1:16" x14ac:dyDescent="0.2">
      <c r="A6">
        <v>4</v>
      </c>
      <c r="B6">
        <v>25</v>
      </c>
      <c r="C6">
        <v>393</v>
      </c>
      <c r="D6">
        <v>163</v>
      </c>
      <c r="E6">
        <v>1</v>
      </c>
      <c r="F6">
        <v>25</v>
      </c>
      <c r="G6">
        <v>15</v>
      </c>
      <c r="H6">
        <v>0</v>
      </c>
      <c r="I6">
        <v>9</v>
      </c>
      <c r="J6">
        <v>31</v>
      </c>
      <c r="K6">
        <v>0</v>
      </c>
      <c r="L6">
        <v>1</v>
      </c>
      <c r="M6">
        <v>0</v>
      </c>
      <c r="N6">
        <v>399</v>
      </c>
      <c r="O6">
        <v>15</v>
      </c>
      <c r="P6">
        <f t="shared" si="0"/>
        <v>1077</v>
      </c>
    </row>
    <row r="7" spans="1:16" x14ac:dyDescent="0.2">
      <c r="A7">
        <v>5</v>
      </c>
      <c r="B7">
        <v>33</v>
      </c>
      <c r="C7">
        <v>1130</v>
      </c>
      <c r="D7">
        <v>323</v>
      </c>
      <c r="E7">
        <v>0</v>
      </c>
      <c r="F7">
        <v>49</v>
      </c>
      <c r="G7">
        <v>27</v>
      </c>
      <c r="H7">
        <v>1</v>
      </c>
      <c r="I7">
        <v>5</v>
      </c>
      <c r="J7">
        <v>34</v>
      </c>
      <c r="K7">
        <v>0</v>
      </c>
      <c r="L7">
        <v>3</v>
      </c>
      <c r="M7">
        <v>0</v>
      </c>
      <c r="N7">
        <v>615</v>
      </c>
      <c r="O7">
        <v>41</v>
      </c>
      <c r="P7">
        <f t="shared" si="0"/>
        <v>2261</v>
      </c>
    </row>
    <row r="8" spans="1:16" x14ac:dyDescent="0.2">
      <c r="A8">
        <v>6</v>
      </c>
      <c r="B8">
        <v>41</v>
      </c>
      <c r="C8">
        <v>1445</v>
      </c>
      <c r="D8">
        <v>400</v>
      </c>
      <c r="E8">
        <v>0</v>
      </c>
      <c r="F8">
        <v>57</v>
      </c>
      <c r="G8">
        <v>24</v>
      </c>
      <c r="H8">
        <v>2</v>
      </c>
      <c r="I8">
        <v>4</v>
      </c>
      <c r="J8">
        <v>26</v>
      </c>
      <c r="K8">
        <v>0</v>
      </c>
      <c r="L8">
        <v>0</v>
      </c>
      <c r="M8">
        <v>0</v>
      </c>
      <c r="N8">
        <v>840</v>
      </c>
      <c r="O8">
        <v>74</v>
      </c>
      <c r="P8">
        <f t="shared" si="0"/>
        <v>2913</v>
      </c>
    </row>
    <row r="9" spans="1:16" x14ac:dyDescent="0.2">
      <c r="A9">
        <v>7</v>
      </c>
      <c r="B9">
        <v>37</v>
      </c>
      <c r="C9">
        <v>1178</v>
      </c>
      <c r="D9">
        <v>411</v>
      </c>
      <c r="E9">
        <v>1</v>
      </c>
      <c r="F9">
        <v>43</v>
      </c>
      <c r="G9">
        <v>23</v>
      </c>
      <c r="H9">
        <v>6</v>
      </c>
      <c r="I9">
        <v>5</v>
      </c>
      <c r="J9">
        <v>17</v>
      </c>
      <c r="K9">
        <v>0</v>
      </c>
      <c r="L9">
        <v>0</v>
      </c>
      <c r="M9">
        <v>0</v>
      </c>
      <c r="N9">
        <v>654</v>
      </c>
      <c r="O9">
        <v>35</v>
      </c>
      <c r="P9">
        <f t="shared" si="0"/>
        <v>2410</v>
      </c>
    </row>
    <row r="10" spans="1:16" x14ac:dyDescent="0.2">
      <c r="A10">
        <v>8</v>
      </c>
      <c r="B10">
        <v>34</v>
      </c>
      <c r="C10">
        <v>1228</v>
      </c>
      <c r="D10">
        <v>412</v>
      </c>
      <c r="E10">
        <v>0</v>
      </c>
      <c r="F10">
        <v>60</v>
      </c>
      <c r="G10">
        <v>22</v>
      </c>
      <c r="H10">
        <v>2</v>
      </c>
      <c r="I10">
        <v>0</v>
      </c>
      <c r="J10">
        <v>23</v>
      </c>
      <c r="K10">
        <v>4</v>
      </c>
      <c r="L10">
        <v>0</v>
      </c>
      <c r="M10">
        <v>0</v>
      </c>
      <c r="N10">
        <v>637</v>
      </c>
      <c r="O10">
        <v>57</v>
      </c>
      <c r="P10">
        <f t="shared" si="0"/>
        <v>2479</v>
      </c>
    </row>
    <row r="11" spans="1:16" x14ac:dyDescent="0.2">
      <c r="A11">
        <v>9</v>
      </c>
      <c r="B11">
        <v>34</v>
      </c>
      <c r="C11">
        <v>1211</v>
      </c>
      <c r="D11">
        <v>371</v>
      </c>
      <c r="E11">
        <v>3</v>
      </c>
      <c r="F11">
        <v>36</v>
      </c>
      <c r="G11">
        <v>18</v>
      </c>
      <c r="H11">
        <v>7</v>
      </c>
      <c r="I11">
        <v>3</v>
      </c>
      <c r="J11">
        <v>24</v>
      </c>
      <c r="K11">
        <v>2</v>
      </c>
      <c r="L11">
        <v>0</v>
      </c>
      <c r="M11">
        <v>0</v>
      </c>
      <c r="N11">
        <v>733</v>
      </c>
      <c r="O11">
        <v>56</v>
      </c>
      <c r="P11">
        <f t="shared" si="0"/>
        <v>2498</v>
      </c>
    </row>
    <row r="12" spans="1:16" x14ac:dyDescent="0.2">
      <c r="A12">
        <v>10</v>
      </c>
      <c r="B12">
        <v>39</v>
      </c>
      <c r="C12">
        <v>1211</v>
      </c>
      <c r="D12">
        <v>441</v>
      </c>
      <c r="E12">
        <v>2</v>
      </c>
      <c r="F12">
        <v>36</v>
      </c>
      <c r="G12">
        <v>16</v>
      </c>
      <c r="H12">
        <v>5</v>
      </c>
      <c r="I12">
        <v>7</v>
      </c>
      <c r="J12">
        <v>26</v>
      </c>
      <c r="K12">
        <v>1</v>
      </c>
      <c r="L12">
        <v>0</v>
      </c>
      <c r="M12">
        <v>0</v>
      </c>
      <c r="N12">
        <v>741</v>
      </c>
      <c r="O12">
        <v>59</v>
      </c>
      <c r="P12">
        <f t="shared" si="0"/>
        <v>2584</v>
      </c>
    </row>
    <row r="13" spans="1:16" x14ac:dyDescent="0.2">
      <c r="A13">
        <v>11</v>
      </c>
      <c r="B13">
        <v>33</v>
      </c>
      <c r="C13">
        <v>1240</v>
      </c>
      <c r="D13">
        <v>475</v>
      </c>
      <c r="E13">
        <v>0</v>
      </c>
      <c r="F13">
        <v>31</v>
      </c>
      <c r="G13">
        <v>17</v>
      </c>
      <c r="H13">
        <v>3</v>
      </c>
      <c r="I13">
        <v>6</v>
      </c>
      <c r="J13">
        <v>11</v>
      </c>
      <c r="K13">
        <v>1</v>
      </c>
      <c r="L13">
        <v>0</v>
      </c>
      <c r="M13">
        <v>0</v>
      </c>
      <c r="N13">
        <v>682</v>
      </c>
      <c r="O13">
        <v>39</v>
      </c>
      <c r="P13">
        <f t="shared" si="0"/>
        <v>2538</v>
      </c>
    </row>
    <row r="14" spans="1:16" x14ac:dyDescent="0.2">
      <c r="A14">
        <v>12</v>
      </c>
      <c r="B14">
        <v>30</v>
      </c>
      <c r="C14">
        <v>1406</v>
      </c>
      <c r="D14">
        <v>555</v>
      </c>
      <c r="E14">
        <v>0</v>
      </c>
      <c r="F14">
        <v>32</v>
      </c>
      <c r="G14">
        <v>15</v>
      </c>
      <c r="H14">
        <v>3</v>
      </c>
      <c r="I14">
        <v>0</v>
      </c>
      <c r="J14">
        <v>13</v>
      </c>
      <c r="K14">
        <v>0</v>
      </c>
      <c r="L14">
        <v>0</v>
      </c>
      <c r="M14">
        <v>0</v>
      </c>
      <c r="N14">
        <v>659</v>
      </c>
      <c r="O14">
        <v>52</v>
      </c>
      <c r="P14">
        <f t="shared" si="0"/>
        <v>2765</v>
      </c>
    </row>
    <row r="15" spans="1:16" x14ac:dyDescent="0.2">
      <c r="A15">
        <v>13</v>
      </c>
      <c r="B15">
        <v>36</v>
      </c>
      <c r="C15">
        <v>1457</v>
      </c>
      <c r="D15">
        <v>609</v>
      </c>
      <c r="E15">
        <v>0</v>
      </c>
      <c r="F15">
        <v>32</v>
      </c>
      <c r="G15">
        <v>18</v>
      </c>
      <c r="H15">
        <v>6</v>
      </c>
      <c r="I15">
        <v>1</v>
      </c>
      <c r="J15">
        <v>22</v>
      </c>
      <c r="K15">
        <v>1</v>
      </c>
      <c r="L15">
        <v>0</v>
      </c>
      <c r="M15">
        <v>0</v>
      </c>
      <c r="N15">
        <v>649</v>
      </c>
      <c r="O15">
        <v>61</v>
      </c>
      <c r="P15">
        <f t="shared" si="0"/>
        <v>2892</v>
      </c>
    </row>
    <row r="16" spans="1:16" x14ac:dyDescent="0.2">
      <c r="A16">
        <v>14</v>
      </c>
      <c r="B16">
        <v>40</v>
      </c>
      <c r="C16">
        <v>1605</v>
      </c>
      <c r="D16">
        <v>712</v>
      </c>
      <c r="E16">
        <v>0</v>
      </c>
      <c r="F16">
        <v>23</v>
      </c>
      <c r="G16">
        <v>6</v>
      </c>
      <c r="H16">
        <v>0</v>
      </c>
      <c r="I16">
        <v>3</v>
      </c>
      <c r="J16">
        <v>14</v>
      </c>
      <c r="K16">
        <v>0</v>
      </c>
      <c r="L16">
        <v>0</v>
      </c>
      <c r="M16">
        <v>0</v>
      </c>
      <c r="N16">
        <v>715</v>
      </c>
      <c r="O16">
        <v>69</v>
      </c>
      <c r="P16">
        <f t="shared" si="0"/>
        <v>3187</v>
      </c>
    </row>
    <row r="17" spans="1:16" x14ac:dyDescent="0.2">
      <c r="A17">
        <v>15</v>
      </c>
      <c r="B17">
        <v>39</v>
      </c>
      <c r="C17">
        <v>1670</v>
      </c>
      <c r="D17">
        <v>763</v>
      </c>
      <c r="E17">
        <v>2</v>
      </c>
      <c r="F17">
        <v>20</v>
      </c>
      <c r="G17">
        <v>1</v>
      </c>
      <c r="H17">
        <v>4</v>
      </c>
      <c r="I17">
        <v>2</v>
      </c>
      <c r="J17">
        <v>7</v>
      </c>
      <c r="K17">
        <v>0</v>
      </c>
      <c r="L17">
        <v>0</v>
      </c>
      <c r="M17">
        <v>0</v>
      </c>
      <c r="N17">
        <v>611</v>
      </c>
      <c r="O17">
        <v>85</v>
      </c>
      <c r="P17">
        <f t="shared" si="0"/>
        <v>3204</v>
      </c>
    </row>
    <row r="18" spans="1:16" x14ac:dyDescent="0.2">
      <c r="A18">
        <v>16</v>
      </c>
      <c r="B18">
        <v>27</v>
      </c>
      <c r="C18">
        <v>1381</v>
      </c>
      <c r="D18">
        <v>857</v>
      </c>
      <c r="E18">
        <v>3</v>
      </c>
      <c r="F18">
        <v>18</v>
      </c>
      <c r="G18">
        <v>2</v>
      </c>
      <c r="H18">
        <v>1</v>
      </c>
      <c r="I18">
        <v>0</v>
      </c>
      <c r="J18">
        <v>2</v>
      </c>
      <c r="K18">
        <v>0</v>
      </c>
      <c r="L18">
        <v>0</v>
      </c>
      <c r="M18">
        <v>0</v>
      </c>
      <c r="N18">
        <v>705</v>
      </c>
      <c r="O18">
        <v>197</v>
      </c>
      <c r="P18">
        <f t="shared" si="0"/>
        <v>3193</v>
      </c>
    </row>
    <row r="19" spans="1:16" x14ac:dyDescent="0.2">
      <c r="A19">
        <v>17</v>
      </c>
      <c r="B19">
        <v>30</v>
      </c>
      <c r="C19">
        <v>847</v>
      </c>
      <c r="D19">
        <v>1050</v>
      </c>
      <c r="E19">
        <v>0</v>
      </c>
      <c r="F19">
        <v>8</v>
      </c>
      <c r="G19">
        <v>1</v>
      </c>
      <c r="H19">
        <v>0</v>
      </c>
      <c r="I19">
        <v>0</v>
      </c>
      <c r="J19">
        <v>3</v>
      </c>
      <c r="K19">
        <v>0</v>
      </c>
      <c r="L19">
        <v>0</v>
      </c>
      <c r="M19">
        <v>0</v>
      </c>
      <c r="N19">
        <v>818</v>
      </c>
      <c r="O19">
        <v>396</v>
      </c>
      <c r="P19">
        <f t="shared" si="0"/>
        <v>3153</v>
      </c>
    </row>
    <row r="20" spans="1:16" x14ac:dyDescent="0.2">
      <c r="A20">
        <v>18</v>
      </c>
      <c r="B20">
        <v>33</v>
      </c>
      <c r="C20">
        <v>839</v>
      </c>
      <c r="D20">
        <v>886</v>
      </c>
      <c r="E20">
        <v>0</v>
      </c>
      <c r="F20">
        <v>4</v>
      </c>
      <c r="G20">
        <v>6</v>
      </c>
      <c r="H20">
        <v>0</v>
      </c>
      <c r="I20">
        <v>1</v>
      </c>
      <c r="J20">
        <v>4</v>
      </c>
      <c r="K20">
        <v>0</v>
      </c>
      <c r="L20">
        <v>0</v>
      </c>
      <c r="M20">
        <v>0</v>
      </c>
      <c r="N20">
        <v>903</v>
      </c>
      <c r="O20">
        <v>341</v>
      </c>
      <c r="P20">
        <f t="shared" si="0"/>
        <v>3017</v>
      </c>
    </row>
    <row r="21" spans="1:16" x14ac:dyDescent="0.2">
      <c r="A21">
        <v>19</v>
      </c>
      <c r="B21">
        <v>21</v>
      </c>
      <c r="C21">
        <v>1279</v>
      </c>
      <c r="D21">
        <v>791</v>
      </c>
      <c r="E21">
        <v>2</v>
      </c>
      <c r="F21">
        <v>6</v>
      </c>
      <c r="G21">
        <v>13</v>
      </c>
      <c r="H21">
        <v>0</v>
      </c>
      <c r="I21">
        <v>0</v>
      </c>
      <c r="J21">
        <v>5</v>
      </c>
      <c r="K21">
        <v>0</v>
      </c>
      <c r="L21">
        <v>0</v>
      </c>
      <c r="M21">
        <v>0</v>
      </c>
      <c r="N21">
        <v>624</v>
      </c>
      <c r="O21">
        <v>128</v>
      </c>
      <c r="P21">
        <f t="shared" si="0"/>
        <v>2869</v>
      </c>
    </row>
    <row r="22" spans="1:16" x14ac:dyDescent="0.2">
      <c r="A22">
        <v>20</v>
      </c>
      <c r="B22">
        <v>32</v>
      </c>
      <c r="C22">
        <v>1365</v>
      </c>
      <c r="D22">
        <v>746</v>
      </c>
      <c r="E22">
        <v>0</v>
      </c>
      <c r="F22">
        <v>8</v>
      </c>
      <c r="G22">
        <v>2</v>
      </c>
      <c r="H22">
        <v>0</v>
      </c>
      <c r="I22">
        <v>0</v>
      </c>
      <c r="J22">
        <v>2</v>
      </c>
      <c r="K22">
        <v>0</v>
      </c>
      <c r="L22">
        <v>2</v>
      </c>
      <c r="M22">
        <v>0</v>
      </c>
      <c r="N22">
        <v>547</v>
      </c>
      <c r="O22">
        <v>50</v>
      </c>
      <c r="P22">
        <f t="shared" si="0"/>
        <v>2754</v>
      </c>
    </row>
    <row r="23" spans="1:16" x14ac:dyDescent="0.2">
      <c r="A23">
        <v>21</v>
      </c>
      <c r="B23">
        <v>26</v>
      </c>
      <c r="C23">
        <v>1274</v>
      </c>
      <c r="D23">
        <v>746</v>
      </c>
      <c r="E23">
        <v>2</v>
      </c>
      <c r="F23">
        <v>3</v>
      </c>
      <c r="G23">
        <v>2</v>
      </c>
      <c r="H23">
        <v>0</v>
      </c>
      <c r="I23">
        <v>3</v>
      </c>
      <c r="J23">
        <v>4</v>
      </c>
      <c r="K23">
        <v>0</v>
      </c>
      <c r="L23">
        <v>0</v>
      </c>
      <c r="M23">
        <v>1</v>
      </c>
      <c r="N23">
        <v>451</v>
      </c>
      <c r="O23">
        <v>30</v>
      </c>
      <c r="P23">
        <f t="shared" si="0"/>
        <v>2542</v>
      </c>
    </row>
    <row r="24" spans="1:16" x14ac:dyDescent="0.2">
      <c r="A24">
        <v>22</v>
      </c>
      <c r="B24">
        <v>33</v>
      </c>
      <c r="C24">
        <v>1175</v>
      </c>
      <c r="D24">
        <v>656</v>
      </c>
      <c r="E24">
        <v>0</v>
      </c>
      <c r="F24">
        <v>9</v>
      </c>
      <c r="G24">
        <v>3</v>
      </c>
      <c r="H24">
        <v>0</v>
      </c>
      <c r="I24">
        <v>1</v>
      </c>
      <c r="J24">
        <v>7</v>
      </c>
      <c r="K24">
        <v>0</v>
      </c>
      <c r="L24">
        <v>0</v>
      </c>
      <c r="M24">
        <v>0</v>
      </c>
      <c r="N24">
        <v>459</v>
      </c>
      <c r="O24">
        <v>41</v>
      </c>
      <c r="P24">
        <f t="shared" si="0"/>
        <v>2384</v>
      </c>
    </row>
    <row r="25" spans="1:16" x14ac:dyDescent="0.2">
      <c r="A25">
        <v>23</v>
      </c>
      <c r="B25">
        <v>27</v>
      </c>
      <c r="C25">
        <v>1028</v>
      </c>
      <c r="D25">
        <v>593</v>
      </c>
      <c r="E25">
        <v>1</v>
      </c>
      <c r="F25">
        <v>5</v>
      </c>
      <c r="G25">
        <v>4</v>
      </c>
      <c r="H25">
        <v>0</v>
      </c>
      <c r="I25">
        <v>1</v>
      </c>
      <c r="J25">
        <v>11</v>
      </c>
      <c r="K25">
        <v>0</v>
      </c>
      <c r="L25">
        <v>1</v>
      </c>
      <c r="M25">
        <v>1</v>
      </c>
      <c r="N25">
        <v>412</v>
      </c>
      <c r="O25">
        <v>24</v>
      </c>
      <c r="P25">
        <f t="shared" si="0"/>
        <v>2108</v>
      </c>
    </row>
  </sheetData>
  <pageMargins left="0.7" right="0.7" top="0.75" bottom="0.75" header="0.3" footer="0.3"/>
  <ignoredErrors>
    <ignoredError sqref="P2:P2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Gambino, Jake M</dc:creator>
  <cp:lastModifiedBy>Eshleman, Christopher</cp:lastModifiedBy>
  <dcterms:created xsi:type="dcterms:W3CDTF">2019-11-05T21:03:58Z</dcterms:created>
  <dcterms:modified xsi:type="dcterms:W3CDTF">2019-11-06T11:57:46Z</dcterms:modified>
</cp:coreProperties>
</file>