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FD8E3235-35F1-40D6-8BA8-CCF9DB8A5064}" xr6:coauthVersionLast="47" xr6:coauthVersionMax="47" xr10:uidLastSave="{00000000-0000-0000-0000-000000000000}"/>
  <workbookProtection workbookAlgorithmName="SHA-512" workbookHashValue="Pr7Pq5XIb/I24GjMTwoDbtHaTwU0zlJapYXuPotEFd6IbXc2v3A74YgMerbQKi7doQbSGHw64pC+DrfMK5iJcQ==" workbookSaltValue="KWj6LKLh0kJLcSg4nd9/ZQ=="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dXdata!$A$16:$AH$89</definedName>
    <definedName name="DATA" localSheetId="3">'dXdata - Annual'!$F$12:$I$46</definedName>
    <definedName name="DATA" localSheetId="2">'dXdata - Monthly'!$F$12:$CA$46</definedName>
    <definedName name="DATES" localSheetId="5">dXdata!$A$16:$A$89</definedName>
    <definedName name="DATES" localSheetId="3">'dXdata - Annual'!$F$12:$I$12</definedName>
    <definedName name="DATES" localSheetId="2">'dXdata - Monthly'!$F$12:$CA$12</definedName>
    <definedName name="IDS" localSheetId="5">dXdata!$B$7:$AH$7</definedName>
    <definedName name="IDS" localSheetId="3">'dXdata - Annual'!$B$7:$AH$7</definedName>
    <definedName name="IDS" localSheetId="2">'dXdata - Monthly'!$B$7:$AH$7</definedName>
    <definedName name="OBS" localSheetId="5">dXdata!$B$16:$AH$89</definedName>
    <definedName name="OBS" localSheetId="3">'dXdata - Annual'!$F$13:$I$46</definedName>
    <definedName name="OBS" localSheetId="2">'dXdata - Monthly'!$F$13:$CA$46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6" i="1" l="1"/>
  <c r="V36" i="1"/>
  <c r="U37" i="1"/>
  <c r="V37" i="1"/>
  <c r="U38" i="1"/>
  <c r="V38" i="1"/>
  <c r="U39" i="1"/>
  <c r="V39" i="1"/>
  <c r="U28" i="1"/>
  <c r="V28" i="1"/>
  <c r="U29" i="1"/>
  <c r="V29" i="1"/>
  <c r="U30" i="1"/>
  <c r="V30" i="1"/>
  <c r="U31" i="1"/>
  <c r="V31" i="1"/>
  <c r="U32" i="1"/>
  <c r="V32" i="1"/>
  <c r="U33" i="1"/>
  <c r="V33" i="1"/>
  <c r="U34" i="1"/>
  <c r="V34" i="1"/>
  <c r="U24" i="1"/>
  <c r="V24" i="1"/>
  <c r="U25" i="1"/>
  <c r="V25" i="1"/>
  <c r="U26" i="1"/>
  <c r="V26" i="1"/>
  <c r="U17" i="1"/>
  <c r="V17" i="1"/>
  <c r="U18" i="1"/>
  <c r="V18" i="1"/>
  <c r="U19" i="1"/>
  <c r="V19" i="1"/>
  <c r="U20" i="1"/>
  <c r="V20" i="1"/>
  <c r="U21" i="1"/>
  <c r="V21" i="1"/>
  <c r="U22" i="1"/>
  <c r="V22" i="1"/>
  <c r="U14" i="1"/>
  <c r="V14" i="1"/>
  <c r="U15" i="1"/>
  <c r="V15" i="1"/>
  <c r="U5" i="1"/>
  <c r="V5" i="1"/>
  <c r="U6" i="1"/>
  <c r="V6" i="1"/>
  <c r="U7" i="1"/>
  <c r="V7" i="1"/>
  <c r="U8" i="1"/>
  <c r="V8" i="1"/>
  <c r="U9" i="1"/>
  <c r="V9" i="1"/>
  <c r="U10" i="1"/>
  <c r="V10" i="1"/>
  <c r="U11" i="1"/>
  <c r="V11" i="1"/>
  <c r="U12" i="1"/>
  <c r="V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<sst xmlns="http://schemas.openxmlformats.org/spreadsheetml/2006/main" count="653" uniqueCount="263">
  <si>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</si>
  <si>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</si>
  <si>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</si>
  <si>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</si>
  <si>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</si>
  <si>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</si>
  <si>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</si>
  <si>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</si>
  <si>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</si>
  <si>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</si>
  <si>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</si>
  <si>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</si>
  <si>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</si>
  <si>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</si>
  <si>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</si>
  <si>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</si>
  <si>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</si>
  <si>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</si>
  <si>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</si>
  <si>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</si>
  <si>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</si>
  <si>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</si>
  <si>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</si>
  <si>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</si>
  <si>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</si>
  <si>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</si>
  <si>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</si>
  <si>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</si>
  <si>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</si>
  <si>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</si>
  <si>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</si>
  <si>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</si>
  <si>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</si>
  <si>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</si>
  <si>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</si>
  <si>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</si>
  <si>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</si>
  <si>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</si>
  <si>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</si>
  <si>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</si>
  <si>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</si>
  <si>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</si>
  <si>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</si>
  <si>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</si>
  <si>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</si>
  <si>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</si>
  <si>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</si>
  <si>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</si>
  <si>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</si>
  <si>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</si>
  <si>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</si>
  <si>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</si>
  <si>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</si>
  <si>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</si>
  <si>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</si>
  <si>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</si>
  <si>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</si>
  <si>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</si>
  <si>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</si>
  <si>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</si>
  <si>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</si>
  <si>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</si>
  <si>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</si>
  <si>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</si>
  <si>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</si>
  <si>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</si>
  <si>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</si>
  <si>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</si>
  <si>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</si>
  <si>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</si>
  <si>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</si>
  <si>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</si>
  <si>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</si>
  <si>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</si>
  <si>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</si>
  <si>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</si>
  <si>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</si>
  <si>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</si>
  <si>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</si>
  <si>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</si>
  <si>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</si>
  <si>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</si>
  <si>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</si>
  <si>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</si>
  <si>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</si>
  <si>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</si>
  <si>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</si>
  <si>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</si>
  <si>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</si>
  <si>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</si>
  <si>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</si>
  <si>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</si>
  <si>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</si>
  <si>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</si>
  <si>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</si>
  <si>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</si>
  <si>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</si>
  <si>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</si>
  <si>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</si>
  <si>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</si>
  <si>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</si>
  <si>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</si>
  <si>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</si>
  <si>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</si>
  <si>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</si>
  <si>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</si>
  <si>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</si>
  <si>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</si>
  <si>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</si>
  <si>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</si>
  <si>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</si>
  <si>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</si>
  <si>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</si>
  <si>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</si>
  <si>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</si>
  <si>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</si>
  <si>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</si>
  <si>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</si>
  <si>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</si>
  <si>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</si>
  <si>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</si>
  <si>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</si>
  <si>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</si>
  <si>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</si>
  <si>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</si>
  <si>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</si>
  <si>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</si>
  <si>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</si>
  <si>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</si>
  <si>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</si>
  <si>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</si>
  <si>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</si>
  <si>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</si>
  <si>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</si>
  <si>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</si>
  <si>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</si>
  <si>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</si>
  <si>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</si>
  <si>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</si>
  <si>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</si>
  <si>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</si>
  <si>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</si>
  <si>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</si>
  <si>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</si>
  <si>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</si>
  <si>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</si>
  <si>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</si>
  <si>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</si>
  <si>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</si>
  <si>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</si>
  <si>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</si>
  <si>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</si>
  <si>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</si>
  <si>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</si>
  <si>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</si>
  <si>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</si>
  <si>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</si>
  <si>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</si>
  <si>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</si>
  <si>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</si>
  <si>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</si>
  <si>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</si>
  <si>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</si>
  <si>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</si>
  <si>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</si>
  <si>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</si>
  <si>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</si>
  <si>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</si>
  <si>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</si>
  <si>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</si>
  <si>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</si>
  <si>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</si>
  <si>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</si>
  <si>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</si>
  <si>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</si>
  <si>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</si>
  <si>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</si>
  <si>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</si>
  <si>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</si>
  <si>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</si>
  <si>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</si>
  <si>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</si>
  <si>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</si>
  <si>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</si>
  <si>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</si>
  <si>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</si>
  <si>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</si>
  <si>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</si>
  <si>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</si>
  <si>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</si>
  <si>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</si>
  <si>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</si>
  <si>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</si>
  <si>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</si>
  <si>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</si>
  <si>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</si>
  <si>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</si>
  <si>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</si>
  <si>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</si>
  <si>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</si>
  <si>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</si>
  <si>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</si>
  <si>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</si>
  <si>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</si>
  <si>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</si>
  <si>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</si>
  <si>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</si>
  <si>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</si>
  <si>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</si>
  <si>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</si>
  <si>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</si>
  <si>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</si>
  <si>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</si>
  <si>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</si>
  <si>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</si>
  <si>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</si>
  <si>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</si>
  <si>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</si>
  <si>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</si>
  <si>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</si>
  <si>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</si>
  <si>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</si>
  <si>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</si>
  <si>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</si>
  <si>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</si>
  <si>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</si>
  <si>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</si>
  <si>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</si>
  <si>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</si>
  <si>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</si>
  <si>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</si>
  <si>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</si>
  <si>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</si>
  <si>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</si>
  <si>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</si>
  <si>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</si>
  <si>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</si>
  <si>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</si>
  <si>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</si>
  <si>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</si>
  <si>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</si>
  <si>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</si>
  <si>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</si>
  <si>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</si>
  <si>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</si>
  <si>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</si>
  <si>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</si>
  <si>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</si>
  <si>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</si>
  <si>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</si>
  <si>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</si>
  <si>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</si>
  <si>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r>
      <t xml:space="preserve">City of Calgary Residential Unit Sales MLS </t>
    </r>
    <r>
      <rPr>
        <vertAlign val="superscript"/>
        <sz val="10"/>
        <color theme="1"/>
        <rFont val="Arial"/>
        <family val="2"/>
      </rPr>
      <t xml:space="preserve">Note 3 </t>
    </r>
  </si>
  <si>
    <r>
      <t>City of Calgary Residential Average Price MLS ($thousands)</t>
    </r>
    <r>
      <rPr>
        <vertAlign val="superscript"/>
        <sz val="10"/>
        <color theme="1"/>
        <rFont val="Arial"/>
        <family val="2"/>
      </rPr>
      <t xml:space="preserve"> Note 3</t>
    </r>
    <r>
      <rPr>
        <sz val="10"/>
        <color theme="1"/>
        <rFont val="Arial"/>
        <family val="2"/>
      </rPr>
      <t xml:space="preserve"> </t>
    </r>
  </si>
  <si>
    <r>
      <t>City of Calgary Residential Sales-to-New Listings Ratio MLS</t>
    </r>
    <r>
      <rPr>
        <vertAlign val="superscript"/>
        <sz val="10"/>
        <color theme="1"/>
        <rFont val="Arial"/>
        <family val="2"/>
      </rPr>
      <t xml:space="preserve"> Note 3</t>
    </r>
    <r>
      <rPr>
        <sz val="10"/>
        <color theme="1"/>
        <rFont val="Arial"/>
        <family val="2"/>
      </rPr>
      <t xml:space="preserve"> </t>
    </r>
  </si>
  <si>
    <t>Unemployment Rate - Canada (%)†</t>
  </si>
  <si>
    <t>Note 3. City of Calgary residential data from CREB.</t>
  </si>
  <si>
    <t>Last  4</t>
  </si>
  <si>
    <r>
      <t xml:space="preserve">  City of Calgary Total Value of Building Permits ($millions) </t>
    </r>
    <r>
      <rPr>
        <vertAlign val="superscript"/>
        <sz val="10"/>
        <color theme="1"/>
        <rFont val="Arial"/>
        <family val="2"/>
      </rPr>
      <t>Note 4</t>
    </r>
  </si>
  <si>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</si>
  <si>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February 2023</t>
  </si>
  <si>
    <t>Updated by Corporate Economics on March 21, 2023</t>
  </si>
  <si>
    <t xml:space="preserve">Note 4. The total values of building permits for 2021 annual, 2022 annual and 2022 monthly were updated to reflect the data revision provided by Business Planning &amp; Performance Measurement, The City of Calgary as of March 2,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</si>
</sst>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2">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21"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16" xfId="0" applyFont="1" applyFill="1" applyBorder="1" applyAlignment="1">
      <alignment horizontal="left" vertical="center"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W57"/>
  <sheetViews>
    <sheetView showGridLines="0" tabSelected="1" topLeftCell="E1" zoomScale="85" zoomScaleNormal="85" workbookViewId="0">
      <selection activeCell="V1" sqref="V1"/>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10" customWidth="1"/>
    <col min="9" max="22" width="7.85546875" style="110" customWidth="1"/>
    <col min="23" max="60" width="9.140625" style="13" customWidth="1"/>
    <col min="61" max="16384" width="9.140625" style="13"/>
  </cols>
  <sheetData>
    <row r="1" spans="1:23" ht="27" customHeight="1" x14ac:dyDescent="0.3">
      <c r="A1" s="1"/>
      <c r="B1" s="2"/>
      <c r="C1" s="3"/>
      <c r="D1" s="3"/>
      <c r="E1" s="171" t="s">
        <v>260</v>
      </c>
      <c r="F1" s="95"/>
      <c r="G1" s="95"/>
      <c r="H1" s="95"/>
      <c r="I1" s="95"/>
      <c r="J1" s="95"/>
      <c r="K1" s="95"/>
      <c r="L1" s="95"/>
      <c r="M1" s="95"/>
      <c r="N1" s="95"/>
      <c r="O1" s="95"/>
      <c r="P1" s="95"/>
      <c r="Q1" s="95"/>
      <c r="R1" s="95"/>
      <c r="S1" s="95"/>
      <c r="T1" s="95"/>
      <c r="U1" s="95"/>
      <c r="V1" s="95"/>
      <c r="W1" s="8"/>
    </row>
    <row r="2" spans="1:23" ht="33.75" customHeight="1" thickBot="1" x14ac:dyDescent="0.25">
      <c r="A2" s="1"/>
      <c r="B2" s="2"/>
      <c r="C2" s="3"/>
      <c r="D2" s="3"/>
      <c r="E2" s="53" t="s">
        <v>0</v>
      </c>
      <c r="F2" s="95"/>
      <c r="G2" s="96"/>
      <c r="H2" s="96"/>
      <c r="I2" s="154"/>
      <c r="J2" s="154"/>
      <c r="K2" s="154"/>
      <c r="L2" s="154"/>
      <c r="M2" s="154"/>
      <c r="N2" s="154"/>
      <c r="O2" s="154"/>
      <c r="P2" s="154"/>
      <c r="Q2" s="154"/>
      <c r="R2" s="154"/>
      <c r="S2" s="154"/>
      <c r="T2" s="154"/>
      <c r="U2" s="154"/>
      <c r="V2" s="154" t="s">
        <v>261</v>
      </c>
      <c r="W2" s="8"/>
    </row>
    <row r="3" spans="1:23" s="248" customFormat="1" ht="23.25" thickBot="1" x14ac:dyDescent="0.3">
      <c r="A3" s="4"/>
      <c r="B3" s="5" t="s">
        <v>1</v>
      </c>
      <c r="C3" s="6" t="s">
        <v>2</v>
      </c>
      <c r="D3" s="7" t="s">
        <v>3</v>
      </c>
      <c r="E3" s="55" t="s">
        <v>4</v>
      </c>
      <c r="F3" s="172">
        <v>2020</v>
      </c>
      <c r="G3" s="149">
        <v>2021</v>
      </c>
      <c r="H3" s="150">
        <v>2022</v>
      </c>
      <c r="I3" s="151">
        <v>44562</v>
      </c>
      <c r="J3" s="152">
        <v>44593</v>
      </c>
      <c r="K3" s="152">
        <v>44621</v>
      </c>
      <c r="L3" s="152">
        <v>44652</v>
      </c>
      <c r="M3" s="152">
        <v>44682</v>
      </c>
      <c r="N3" s="152">
        <v>44713</v>
      </c>
      <c r="O3" s="152">
        <v>44743</v>
      </c>
      <c r="P3" s="152">
        <v>44774</v>
      </c>
      <c r="Q3" s="152">
        <v>44805</v>
      </c>
      <c r="R3" s="152">
        <v>44835</v>
      </c>
      <c r="S3" s="152">
        <v>44866</v>
      </c>
      <c r="T3" s="153">
        <v>44896</v>
      </c>
      <c r="U3" s="151">
        <v>44927</v>
      </c>
      <c r="V3" s="153">
        <v>44958</v>
      </c>
      <c r="W3" s="54"/>
    </row>
    <row r="4" spans="1:23" s="249" customFormat="1" ht="13.5" customHeight="1" thickBot="1" x14ac:dyDescent="0.25">
      <c r="A4" s="56"/>
      <c r="B4" s="57" t="s">
        <v>5</v>
      </c>
      <c r="C4" s="58"/>
      <c r="D4" s="59"/>
      <c r="E4" s="256" t="s">
        <v>5</v>
      </c>
      <c r="F4" s="257"/>
      <c r="G4" s="257"/>
      <c r="H4" s="258"/>
      <c r="I4" s="259"/>
      <c r="J4" s="259"/>
      <c r="K4" s="259"/>
      <c r="L4" s="259"/>
      <c r="M4" s="259"/>
      <c r="N4" s="259"/>
      <c r="O4" s="259"/>
      <c r="P4" s="259"/>
      <c r="Q4" s="259"/>
      <c r="R4" s="259"/>
      <c r="S4" s="259"/>
      <c r="T4" s="259"/>
      <c r="U4" s="259"/>
      <c r="V4" s="260"/>
      <c r="W4" s="60"/>
    </row>
    <row r="5" spans="1:23" s="249" customFormat="1" ht="16.5" customHeight="1" x14ac:dyDescent="0.2">
      <c r="A5" s="111">
        <v>1</v>
      </c>
      <c r="B5" s="112" t="s">
        <v>6</v>
      </c>
      <c r="C5" s="113" t="s">
        <v>7</v>
      </c>
      <c r="D5" s="114"/>
      <c r="E5" s="123" t="s">
        <v>234</v>
      </c>
      <c r="F5" s="115">
        <f>'dXdata - Annual'!G16/100</f>
        <v>0.11599999999999999</v>
      </c>
      <c r="G5" s="115">
        <f>'dXdata - Annual'!H16/100</f>
        <v>0.09</v>
      </c>
      <c r="H5" s="247">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201">
        <f>'dXdata - Monthly'!BY16/100</f>
        <v>5.7000000000000002E-2</v>
      </c>
      <c r="U5" s="117">
        <f>'dXdata - Monthly'!BZ16/100</f>
        <v>6.4000000000000001E-2</v>
      </c>
      <c r="V5" s="201">
        <f>'dXdata - Monthly'!CA16/100</f>
        <v>6.7000000000000004E-2</v>
      </c>
      <c r="W5" s="60"/>
    </row>
    <row r="6" spans="1:23" s="249" customFormat="1" ht="16.5" customHeight="1" x14ac:dyDescent="0.2">
      <c r="A6" s="62">
        <v>2</v>
      </c>
      <c r="B6" s="63" t="s">
        <v>8</v>
      </c>
      <c r="C6" s="64" t="s">
        <v>9</v>
      </c>
      <c r="D6" s="65"/>
      <c r="E6" s="77" t="s">
        <v>255</v>
      </c>
      <c r="F6" s="98">
        <f>'dXdata - Annual'!G17/100</f>
        <v>9.6999999999999989E-2</v>
      </c>
      <c r="G6" s="98">
        <f>'dXdata - Annual'!H17/100</f>
        <v>7.4999999999999997E-2</v>
      </c>
      <c r="H6" s="98">
        <f>'dXdata - Annual'!I17/100</f>
        <v>5.2999999999999999E-2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202">
        <f>'dXdata - Monthly'!BY17/100</f>
        <v>4.5999999999999999E-2</v>
      </c>
      <c r="U6" s="100">
        <f>'dXdata - Monthly'!BZ17/100</f>
        <v>4.9000000000000002E-2</v>
      </c>
      <c r="V6" s="202">
        <f>'dXdata - Monthly'!CA17/100</f>
        <v>5.0999999999999997E-2</v>
      </c>
      <c r="W6" s="60"/>
    </row>
    <row r="7" spans="1:23" s="249" customFormat="1" ht="16.5" customHeight="1" x14ac:dyDescent="0.2">
      <c r="A7" s="111">
        <v>3</v>
      </c>
      <c r="B7" s="112" t="s">
        <v>10</v>
      </c>
      <c r="C7" s="113" t="s">
        <v>11</v>
      </c>
      <c r="D7" s="114"/>
      <c r="E7" s="123" t="s">
        <v>235</v>
      </c>
      <c r="F7" s="118">
        <f>'dXdata - Annual'!G18</f>
        <v>835.6</v>
      </c>
      <c r="G7" s="118">
        <f>'dXdata - Annual'!H18</f>
        <v>870.1</v>
      </c>
      <c r="H7" s="118">
        <f>'dXdata - Annual'!I18</f>
        <v>933.9</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2">
        <f>'dXdata - Monthly'!BY18</f>
        <v>940.4</v>
      </c>
      <c r="U7" s="241">
        <f>'dXdata - Monthly'!BZ18</f>
        <v>923.5</v>
      </c>
      <c r="V7" s="242">
        <f>'dXdata - Monthly'!CA18</f>
        <v>914.3</v>
      </c>
      <c r="W7" s="60"/>
    </row>
    <row r="8" spans="1:23" s="250" customFormat="1" ht="31.5" customHeight="1" x14ac:dyDescent="0.2">
      <c r="A8" s="62">
        <v>4</v>
      </c>
      <c r="B8" s="66" t="s">
        <v>12</v>
      </c>
      <c r="C8" s="66" t="s">
        <v>13</v>
      </c>
      <c r="D8" s="67"/>
      <c r="E8" s="77" t="s">
        <v>236</v>
      </c>
      <c r="F8" s="101">
        <f>'dXdata - Annual'!G19</f>
        <v>81002.5</v>
      </c>
      <c r="G8" s="101">
        <f>'dXdata - Annual'!H19</f>
        <v>163443.33333333334</v>
      </c>
      <c r="H8" s="101">
        <f>'dXdata - Annual'!I19</f>
        <v>52839.166666666664</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44200</v>
      </c>
      <c r="T8" s="220">
        <f>'dXdata - Monthly'!BY19</f>
        <v>42980</v>
      </c>
      <c r="U8" s="219" t="e">
        <f>'dXdata - Monthly'!BZ19</f>
        <v>#N/A</v>
      </c>
      <c r="V8" s="220" t="e">
        <f>'dXdata - Monthly'!CA19</f>
        <v>#N/A</v>
      </c>
      <c r="W8" s="68"/>
    </row>
    <row r="9" spans="1:23" s="249" customFormat="1" ht="16.5" customHeight="1" x14ac:dyDescent="0.2">
      <c r="A9" s="111">
        <v>5</v>
      </c>
      <c r="B9" s="112" t="s">
        <v>14</v>
      </c>
      <c r="C9" s="113" t="s">
        <v>15</v>
      </c>
      <c r="D9" s="114"/>
      <c r="E9" s="123" t="s">
        <v>237</v>
      </c>
      <c r="F9" s="115">
        <f>'dXdata - Annual'!G20/100</f>
        <v>0.59260412229249271</v>
      </c>
      <c r="G9" s="115">
        <f>'dXdata - Annual'!H20/100</f>
        <v>1.0177566536012264</v>
      </c>
      <c r="H9" s="115">
        <f>'dXdata - Annual'!I20/100</f>
        <v>-0.67671262211163907</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-0.44983818770226536</v>
      </c>
      <c r="T9" s="223">
        <f>'dXdata - Monthly'!BY20/100</f>
        <v>-0.42114478114478116</v>
      </c>
      <c r="U9" s="222" t="e">
        <f>'dXdata - Monthly'!BZ20/100</f>
        <v>#N/A</v>
      </c>
      <c r="V9" s="223" t="e">
        <f>'dXdata - Monthly'!CA20/100</f>
        <v>#N/A</v>
      </c>
      <c r="W9" s="60"/>
    </row>
    <row r="10" spans="1:23" s="249" customFormat="1" ht="31.5" customHeight="1" x14ac:dyDescent="0.2">
      <c r="A10" s="62">
        <v>6</v>
      </c>
      <c r="B10" s="63" t="s">
        <v>16</v>
      </c>
      <c r="C10" s="64" t="s">
        <v>13</v>
      </c>
      <c r="D10" s="65"/>
      <c r="E10" s="77" t="s">
        <v>238</v>
      </c>
      <c r="F10" s="101">
        <f>'dXdata - Annual'!G21</f>
        <v>27410.833333333332</v>
      </c>
      <c r="G10" s="101">
        <f>'dXdata - Annual'!H21</f>
        <v>56817.5</v>
      </c>
      <c r="H10" s="101">
        <f>'dXdata - Annual'!I21</f>
        <v>16440</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13920</v>
      </c>
      <c r="T10" s="220">
        <f>'dXdata - Monthly'!BY21</f>
        <v>13710</v>
      </c>
      <c r="U10" s="219" t="e">
        <f>'dXdata - Monthly'!BZ21</f>
        <v>#N/A</v>
      </c>
      <c r="V10" s="220" t="e">
        <f>'dXdata - Monthly'!CA21</f>
        <v>#N/A</v>
      </c>
      <c r="W10" s="60"/>
    </row>
    <row r="11" spans="1:23" s="251" customFormat="1" ht="16.5" customHeight="1" x14ac:dyDescent="0.2">
      <c r="A11" s="111">
        <v>7</v>
      </c>
      <c r="B11" s="112" t="s">
        <v>17</v>
      </c>
      <c r="C11" s="113" t="s">
        <v>15</v>
      </c>
      <c r="D11" s="114"/>
      <c r="E11" s="123" t="s">
        <v>237</v>
      </c>
      <c r="F11" s="115">
        <f>'dXdata - Annual'!G22/100</f>
        <v>0.7030651340996168</v>
      </c>
      <c r="G11" s="115">
        <f>'dXdata - Annual'!H22/100</f>
        <v>1.072811844465388</v>
      </c>
      <c r="H11" s="115">
        <f>'dXdata - Annual'!I22/100</f>
        <v>-0.71065252783033406</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-0.4882352941176471</v>
      </c>
      <c r="T11" s="223">
        <f>'dXdata - Monthly'!BY22/100</f>
        <v>-0.4417752442996743</v>
      </c>
      <c r="U11" s="222" t="e">
        <f>'dXdata - Monthly'!BZ22/100</f>
        <v>#N/A</v>
      </c>
      <c r="V11" s="223" t="e">
        <f>'dXdata - Monthly'!CA22/100</f>
        <v>#N/A</v>
      </c>
      <c r="W11" s="69"/>
    </row>
    <row r="12" spans="1:23" s="249" customFormat="1" ht="16.5" customHeight="1" thickBot="1" x14ac:dyDescent="0.25">
      <c r="A12" s="62">
        <v>8</v>
      </c>
      <c r="B12" s="70" t="s">
        <v>18</v>
      </c>
      <c r="C12" s="71" t="s">
        <v>11</v>
      </c>
      <c r="D12" s="72"/>
      <c r="E12" s="199" t="s">
        <v>239</v>
      </c>
      <c r="F12" s="102">
        <f>'dXdata - Annual'!G29</f>
        <v>1306.4000000000001</v>
      </c>
      <c r="G12" s="102">
        <f>'dXdata - Annual'!H29</f>
        <v>1321.3</v>
      </c>
      <c r="H12" s="102">
        <f>'dXdata - Annual'!I29</f>
        <v>1343.5</v>
      </c>
      <c r="I12" s="224">
        <f>'dXdata - Monthly'!BN29</f>
        <v>1337.95</v>
      </c>
      <c r="J12" s="225">
        <f>'dXdata - Monthly'!BO29</f>
        <v>1339.8</v>
      </c>
      <c r="K12" s="225">
        <f>'dXdata - Monthly'!BP29</f>
        <v>1341.65</v>
      </c>
      <c r="L12" s="225">
        <f>'dXdata - Monthly'!BQ29</f>
        <v>1343.5</v>
      </c>
      <c r="M12" s="225">
        <f>'dXdata - Monthly'!BR29</f>
        <v>1347.1400619716235</v>
      </c>
      <c r="N12" s="225">
        <f>'dXdata - Monthly'!BS29</f>
        <v>1349.2520013534775</v>
      </c>
      <c r="O12" s="225">
        <f>'dXdata - Monthly'!BT29</f>
        <v>1351.9305140504459</v>
      </c>
      <c r="P12" s="225">
        <f>'dXdata - Monthly'!BU29</f>
        <v>1356.5719024367904</v>
      </c>
      <c r="Q12" s="225">
        <f>'dXdata - Monthly'!BV29</f>
        <v>1360.0112952018073</v>
      </c>
      <c r="R12" s="225">
        <f>'dXdata - Monthly'!BW29</f>
        <v>1364.9176067735757</v>
      </c>
      <c r="S12" s="225">
        <f>'dXdata - Monthly'!BX29</f>
        <v>1368.2861892000599</v>
      </c>
      <c r="T12" s="226">
        <f>'dXdata - Monthly'!BY29</f>
        <v>1372.6885632301703</v>
      </c>
      <c r="U12" s="225">
        <f>'dXdata - Monthly'!BZ29</f>
        <v>1375.5305848027256</v>
      </c>
      <c r="V12" s="226">
        <f>'dXdata - Monthly'!CA29</f>
        <v>1380.1083083827471</v>
      </c>
      <c r="W12" s="60"/>
    </row>
    <row r="13" spans="1:23" s="249" customFormat="1" ht="16.5" customHeight="1" thickBot="1" x14ac:dyDescent="0.25">
      <c r="A13" s="61"/>
      <c r="B13" s="57" t="s">
        <v>19</v>
      </c>
      <c r="C13" s="58"/>
      <c r="D13" s="59"/>
      <c r="E13" s="261" t="s">
        <v>19</v>
      </c>
      <c r="F13" s="262"/>
      <c r="G13" s="262"/>
      <c r="H13" s="263"/>
      <c r="I13" s="264"/>
      <c r="J13" s="264"/>
      <c r="K13" s="264"/>
      <c r="L13" s="264"/>
      <c r="M13" s="264"/>
      <c r="N13" s="264"/>
      <c r="O13" s="264"/>
      <c r="P13" s="264"/>
      <c r="Q13" s="264"/>
      <c r="R13" s="264"/>
      <c r="S13" s="264"/>
      <c r="T13" s="264"/>
      <c r="U13" s="264"/>
      <c r="V13" s="265"/>
      <c r="W13" s="60"/>
    </row>
    <row r="14" spans="1:23" s="249" customFormat="1" ht="16.5" customHeight="1" x14ac:dyDescent="0.2">
      <c r="A14" s="111">
        <v>10</v>
      </c>
      <c r="B14" s="121" t="s">
        <v>20</v>
      </c>
      <c r="C14" s="113" t="s">
        <v>21</v>
      </c>
      <c r="D14" s="114"/>
      <c r="E14" s="123" t="s">
        <v>22</v>
      </c>
      <c r="F14" s="204">
        <f>'dXdata - Annual'!G27</f>
        <v>39.227499999999999</v>
      </c>
      <c r="G14" s="204">
        <f>'dXdata - Annual'!H27</f>
        <v>67.987499999999997</v>
      </c>
      <c r="H14" s="204">
        <f>'dXdata - Annual'!I27</f>
        <v>94.786666666666676</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8">
        <f>'dXdata - Monthly'!BY27</f>
        <v>76.44</v>
      </c>
      <c r="U14" s="227">
        <f>'dXdata - Monthly'!BZ27</f>
        <v>78.12</v>
      </c>
      <c r="V14" s="228">
        <f>'dXdata - Monthly'!CA27</f>
        <v>76.83</v>
      </c>
      <c r="W14" s="60"/>
    </row>
    <row r="15" spans="1:23" s="252" customFormat="1" ht="16.5" customHeight="1" thickBot="1" x14ac:dyDescent="0.25">
      <c r="A15" s="62">
        <v>12</v>
      </c>
      <c r="B15" s="73" t="s">
        <v>23</v>
      </c>
      <c r="C15" s="71" t="s">
        <v>21</v>
      </c>
      <c r="D15" s="74"/>
      <c r="E15" s="77" t="s">
        <v>227</v>
      </c>
      <c r="F15" s="205">
        <f>'dXdata - Annual'!G28</f>
        <v>2.099217066</v>
      </c>
      <c r="G15" s="205">
        <f>'dXdata - Annual'!H28</f>
        <v>3.3620073760000002</v>
      </c>
      <c r="H15" s="205">
        <f>'dXdata - Annual'!I28</f>
        <v>5.0895984319999998</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30">
        <f>'dXdata - Monthly'!BY28</f>
        <v>5.9997999999999996</v>
      </c>
      <c r="U15" s="229">
        <f>'dXdata - Monthly'!BZ28</f>
        <v>4.8849</v>
      </c>
      <c r="V15" s="230">
        <f>'dXdata - Monthly'!CA28</f>
        <v>3.5417999999999998</v>
      </c>
      <c r="W15" s="75"/>
    </row>
    <row r="16" spans="1:23" s="249" customFormat="1" ht="16.5" customHeight="1" thickBot="1" x14ac:dyDescent="0.25">
      <c r="A16" s="61"/>
      <c r="B16" s="57" t="s">
        <v>24</v>
      </c>
      <c r="C16" s="58"/>
      <c r="D16" s="59"/>
      <c r="E16" s="261" t="s">
        <v>24</v>
      </c>
      <c r="F16" s="262"/>
      <c r="G16" s="262"/>
      <c r="H16" s="262"/>
      <c r="I16" s="264"/>
      <c r="J16" s="264"/>
      <c r="K16" s="264"/>
      <c r="L16" s="264"/>
      <c r="M16" s="264"/>
      <c r="N16" s="264"/>
      <c r="O16" s="264"/>
      <c r="P16" s="264"/>
      <c r="Q16" s="264"/>
      <c r="R16" s="264"/>
      <c r="S16" s="264"/>
      <c r="T16" s="264"/>
      <c r="U16" s="264"/>
      <c r="V16" s="265"/>
      <c r="W16" s="60"/>
    </row>
    <row r="17" spans="1:23" s="249" customFormat="1" ht="16.5" customHeight="1" x14ac:dyDescent="0.2">
      <c r="A17" s="111">
        <v>14</v>
      </c>
      <c r="B17" s="122" t="s">
        <v>25</v>
      </c>
      <c r="C17" s="113" t="s">
        <v>26</v>
      </c>
      <c r="D17" s="114"/>
      <c r="E17" s="174" t="s">
        <v>241</v>
      </c>
      <c r="F17" s="124">
        <f>'dXdata - Annual'!G14/100</f>
        <v>1.1180992313067684E-2</v>
      </c>
      <c r="G17" s="124">
        <f>'dXdata - Annual'!H14/100</f>
        <v>3.1789910158949608E-2</v>
      </c>
      <c r="H17" s="124">
        <f>'dXdata - Annual'!I14/100</f>
        <v>7.233757535164087E-2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201">
        <f>'dXdata - Monthly'!BY14/100</f>
        <v>6.6360052562417948E-2</v>
      </c>
      <c r="U17" s="117">
        <f>'dXdata - Monthly'!BZ14/100</f>
        <v>5.5374592833876246E-2</v>
      </c>
      <c r="V17" s="201">
        <f>'dXdata - Monthly'!CA14/100</f>
        <v>3.9253539253539138E-2</v>
      </c>
      <c r="W17" s="60"/>
    </row>
    <row r="18" spans="1:23" s="249" customFormat="1" ht="16.5" customHeight="1" x14ac:dyDescent="0.2">
      <c r="A18" s="62">
        <v>15</v>
      </c>
      <c r="B18" s="63" t="s">
        <v>27</v>
      </c>
      <c r="C18" s="64" t="s">
        <v>15</v>
      </c>
      <c r="D18" s="65"/>
      <c r="E18" s="173" t="s">
        <v>240</v>
      </c>
      <c r="F18" s="103">
        <f>'dXdata - Annual'!G15/100</f>
        <v>7.3529411764705621E-3</v>
      </c>
      <c r="G18" s="103">
        <f>'dXdata - Annual'!H15/100</f>
        <v>3.3576642335766405E-2</v>
      </c>
      <c r="H18" s="103">
        <f>'dXdata - Annual'!I15/100</f>
        <v>6.7796610169491567E-2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202">
        <f>'dXdata - Monthly'!BY15/100</f>
        <v>6.3194444444444331E-2</v>
      </c>
      <c r="U18" s="100">
        <f>'dXdata - Monthly'!BZ15/100</f>
        <v>5.9187887130075723E-2</v>
      </c>
      <c r="V18" s="202">
        <f>'dXdata - Monthly'!CA15/100</f>
        <v>5.2452316076294192E-2</v>
      </c>
      <c r="W18" s="60"/>
    </row>
    <row r="19" spans="1:23" s="249" customFormat="1" ht="16.5" customHeight="1" x14ac:dyDescent="0.2">
      <c r="A19" s="111">
        <v>16</v>
      </c>
      <c r="B19" s="122" t="s">
        <v>28</v>
      </c>
      <c r="C19" s="113" t="s">
        <v>15</v>
      </c>
      <c r="D19" s="114"/>
      <c r="E19" s="174" t="s">
        <v>29</v>
      </c>
      <c r="F19" s="124">
        <f>'dXdata - Annual'!G23/100</f>
        <v>4.7555833203186015E-2</v>
      </c>
      <c r="G19" s="124">
        <f>'dXdata - Annual'!H23/100</f>
        <v>-1.0610013666293994E-2</v>
      </c>
      <c r="H19" s="124">
        <f>'dXdata - Annual'!I23/100</f>
        <v>1.2506906424230468E-2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203">
        <f>'dXdata - Monthly'!BY23/100</f>
        <v>1.7313432835820874E-2</v>
      </c>
      <c r="U19" s="120">
        <f>'dXdata - Monthly'!BZ23/100</f>
        <v>2.6537997587454898E-2</v>
      </c>
      <c r="V19" s="203">
        <f>'dXdata - Monthly'!CA23/100</f>
        <v>4.4330518697225818E-2</v>
      </c>
      <c r="W19" s="60"/>
    </row>
    <row r="20" spans="1:23" s="249" customFormat="1" ht="17.25" customHeight="1" x14ac:dyDescent="0.2">
      <c r="A20" s="62">
        <v>17</v>
      </c>
      <c r="B20" s="66" t="s">
        <v>30</v>
      </c>
      <c r="C20" s="64" t="s">
        <v>15</v>
      </c>
      <c r="D20" s="65"/>
      <c r="E20" s="173" t="s">
        <v>31</v>
      </c>
      <c r="F20" s="103">
        <f>'dXdata - Annual'!G24/100</f>
        <v>4.0868510458327512E-2</v>
      </c>
      <c r="G20" s="103">
        <f>'dXdata - Annual'!H24/100</f>
        <v>1.4366312590434749E-2</v>
      </c>
      <c r="H20" s="103">
        <f>'dXdata - Annual'!I24/100</f>
        <v>2.0205841702008565E-2</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2.4019041371915462E-2</v>
      </c>
      <c r="T20" s="202">
        <f>'dXdata - Monthly'!BY24/100</f>
        <v>2.4651320163754376E-2</v>
      </c>
      <c r="U20" s="100" t="e">
        <f>'dXdata - Monthly'!BZ24/100</f>
        <v>#N/A</v>
      </c>
      <c r="V20" s="202" t="e">
        <f>'dXdata - Monthly'!CA24/100</f>
        <v>#N/A</v>
      </c>
      <c r="W20" s="60"/>
    </row>
    <row r="21" spans="1:23" s="249" customFormat="1" ht="16.5" customHeight="1" x14ac:dyDescent="0.2">
      <c r="A21" s="111">
        <v>18</v>
      </c>
      <c r="B21" s="121" t="s">
        <v>32</v>
      </c>
      <c r="C21" s="113"/>
      <c r="D21" s="114"/>
      <c r="E21" s="174" t="s">
        <v>33</v>
      </c>
      <c r="F21" s="124">
        <f>'dXdata - Annual'!G25/100</f>
        <v>5.0462770382695421E-2</v>
      </c>
      <c r="G21" s="124">
        <f>'dXdata - Annual'!H25/100</f>
        <v>-5.5438683331271443E-3</v>
      </c>
      <c r="H21" s="124">
        <f>'dXdata - Annual'!I25/100</f>
        <v>4.1089071949429012E-2</v>
      </c>
      <c r="I21" s="119">
        <f>'dXdata - Monthly'!BN25/100</f>
        <v>2.2109351658201382E-2</v>
      </c>
      <c r="J21" s="120">
        <f>'dXdata - Monthly'!BO25/100</f>
        <v>7.3746312684366266E-3</v>
      </c>
      <c r="K21" s="120">
        <f>'dXdata - Monthly'!BP25/100</f>
        <v>1.3313609467455745E-2</v>
      </c>
      <c r="L21" s="120">
        <f>'dXdata - Monthly'!BQ25/100</f>
        <v>3.5311572700296612E-2</v>
      </c>
      <c r="M21" s="120">
        <f>'dXdata - Monthly'!BR25/100</f>
        <v>6.0843373493975728E-2</v>
      </c>
      <c r="N21" s="120">
        <f>'dXdata - Monthly'!BS25/100</f>
        <v>6.3636363636363713E-2</v>
      </c>
      <c r="O21" s="120">
        <f>'dXdata - Monthly'!BT25/100</f>
        <v>5.4545454545454453E-2</v>
      </c>
      <c r="P21" s="120">
        <f>'dXdata - Monthly'!BU25/100</f>
        <v>4.5454545454545414E-2</v>
      </c>
      <c r="Q21" s="120">
        <f>'dXdata - Monthly'!BV25/100</f>
        <v>4.5180722891566161E-2</v>
      </c>
      <c r="R21" s="120">
        <f>'dXdata - Monthly'!BW25/100</f>
        <v>5.2789442111577545E-2</v>
      </c>
      <c r="S21" s="120">
        <f>'dXdata - Monthly'!BX25/100</f>
        <v>4.9218980253463052E-2</v>
      </c>
      <c r="T21" s="203">
        <f>'dXdata - Monthly'!BY25/100</f>
        <v>4.4645462503647426E-2</v>
      </c>
      <c r="U21" s="120">
        <f>'dXdata - Monthly'!BZ25/100</f>
        <v>7.5708857059339163E-2</v>
      </c>
      <c r="V21" s="203">
        <f>'dXdata - Monthly'!CA25/100</f>
        <v>6.8814055636896132E-2</v>
      </c>
      <c r="W21" s="60"/>
    </row>
    <row r="22" spans="1:23" s="249" customFormat="1" ht="16.5" customHeight="1" thickBot="1" x14ac:dyDescent="0.25">
      <c r="A22" s="62">
        <v>19</v>
      </c>
      <c r="B22" s="76" t="s">
        <v>34</v>
      </c>
      <c r="C22" s="71"/>
      <c r="D22" s="74"/>
      <c r="E22" s="175" t="s">
        <v>35</v>
      </c>
      <c r="F22" s="104">
        <f>'dXdata - Annual'!G26/100</f>
        <v>5.0454327905619989E-2</v>
      </c>
      <c r="G22" s="104">
        <f>'dXdata - Annual'!H26/100</f>
        <v>-6.5296615045292716E-3</v>
      </c>
      <c r="H22" s="104">
        <f>'dXdata - Annual'!I26/100</f>
        <v>4.6421804596854299E-2</v>
      </c>
      <c r="I22" s="106">
        <f>'dXdata - Monthly'!BN26/100</f>
        <v>2.1374773726402951E-2</v>
      </c>
      <c r="J22" s="105">
        <f>'dXdata - Monthly'!BO26/100</f>
        <v>6.087512998960154E-3</v>
      </c>
      <c r="K22" s="105">
        <f>'dXdata - Monthly'!BP26/100</f>
        <v>1.6142523928255326E-2</v>
      </c>
      <c r="L22" s="105">
        <f>'dXdata - Monthly'!BQ26/100</f>
        <v>3.8041203927249301E-2</v>
      </c>
      <c r="M22" s="105">
        <f>'dXdata - Monthly'!BR26/100</f>
        <v>5.6717741935483845E-2</v>
      </c>
      <c r="N22" s="105">
        <f>'dXdata - Monthly'!BS26/100</f>
        <v>5.73340859608098E-2</v>
      </c>
      <c r="O22" s="105">
        <f>'dXdata - Monthly'!BT26/100</f>
        <v>6.1832308190352903E-2</v>
      </c>
      <c r="P22" s="105">
        <f>'dXdata - Monthly'!BU26/100</f>
        <v>5.9764514819325987E-2</v>
      </c>
      <c r="Q22" s="105">
        <f>'dXdata - Monthly'!BV26/100</f>
        <v>6.0711118277835929E-2</v>
      </c>
      <c r="R22" s="105">
        <f>'dXdata - Monthly'!BW26/100</f>
        <v>6.4353251431144232E-2</v>
      </c>
      <c r="S22" s="105">
        <f>'dXdata - Monthly'!BX26/100</f>
        <v>5.9706108595490859E-2</v>
      </c>
      <c r="T22" s="206">
        <f>'dXdata - Monthly'!BY26/100</f>
        <v>5.5021682840255437E-2</v>
      </c>
      <c r="U22" s="105">
        <f>'dXdata - Monthly'!BZ26/100</f>
        <v>8.7594648268440878E-2</v>
      </c>
      <c r="V22" s="206">
        <f>'dXdata - Monthly'!CA26/100</f>
        <v>8.0058201016132605E-2</v>
      </c>
      <c r="W22" s="60"/>
    </row>
    <row r="23" spans="1:23" s="249" customFormat="1" ht="16.5" customHeight="1" thickBot="1" x14ac:dyDescent="0.25">
      <c r="A23" s="61"/>
      <c r="B23" s="57" t="s">
        <v>36</v>
      </c>
      <c r="C23" s="58"/>
      <c r="D23" s="59"/>
      <c r="E23" s="261" t="s">
        <v>36</v>
      </c>
      <c r="F23" s="262"/>
      <c r="G23" s="262"/>
      <c r="H23" s="262"/>
      <c r="I23" s="264"/>
      <c r="J23" s="264"/>
      <c r="K23" s="264"/>
      <c r="L23" s="264"/>
      <c r="M23" s="264"/>
      <c r="N23" s="264"/>
      <c r="O23" s="264"/>
      <c r="P23" s="264"/>
      <c r="Q23" s="264"/>
      <c r="R23" s="264"/>
      <c r="S23" s="264"/>
      <c r="T23" s="264"/>
      <c r="U23" s="264"/>
      <c r="V23" s="265"/>
      <c r="W23" s="60"/>
    </row>
    <row r="24" spans="1:23" s="252" customFormat="1" ht="16.5" customHeight="1" x14ac:dyDescent="0.2">
      <c r="A24" s="111">
        <v>21</v>
      </c>
      <c r="B24" s="122" t="s">
        <v>37</v>
      </c>
      <c r="C24" s="113" t="s">
        <v>15</v>
      </c>
      <c r="D24" s="114"/>
      <c r="E24" s="123" t="s">
        <v>218</v>
      </c>
      <c r="F24" s="115">
        <f>'dXdata - Annual'!G30/100</f>
        <v>-5.1357210098545769E-2</v>
      </c>
      <c r="G24" s="115">
        <f>'dXdata - Annual'!H30/100</f>
        <v>5.0256668914848701E-2</v>
      </c>
      <c r="H24" s="124">
        <f>'dXdata - Annual'!I30/100</f>
        <v>3.6237095009117093E-2</v>
      </c>
      <c r="I24" s="116">
        <f>'dXdata - Monthly'!BN30/100</f>
        <v>3.0825466444029725E-2</v>
      </c>
      <c r="J24" s="117">
        <f>'dXdata - Monthly'!BO30/100</f>
        <v>3.5035372790474861E-2</v>
      </c>
      <c r="K24" s="117">
        <f>'dXdata - Monthly'!BP30/100</f>
        <v>3.2250799490790127E-2</v>
      </c>
      <c r="L24" s="117">
        <f>'dXdata - Monthly'!BQ30/100</f>
        <v>4.4116506914435583E-2</v>
      </c>
      <c r="M24" s="117">
        <f>'dXdata - Monthly'!BR30/100</f>
        <v>5.171245063443286E-2</v>
      </c>
      <c r="N24" s="117">
        <f>'dXdata - Monthly'!BS30/100</f>
        <v>4.597708165163894E-2</v>
      </c>
      <c r="O24" s="117">
        <f>'dXdata - Monthly'!BT30/100</f>
        <v>4.263371737073518E-2</v>
      </c>
      <c r="P24" s="117">
        <f>'dXdata - Monthly'!BU30/100</f>
        <v>3.8718449551727874E-2</v>
      </c>
      <c r="Q24" s="117">
        <f>'dXdata - Monthly'!BV30/100</f>
        <v>3.6897029737717579E-2</v>
      </c>
      <c r="R24" s="117">
        <f>'dXdata - Monthly'!BW30/100</f>
        <v>2.9328652315546933E-2</v>
      </c>
      <c r="S24" s="117">
        <f>'dXdata - Monthly'!BX30/100</f>
        <v>2.5360449699431298E-2</v>
      </c>
      <c r="T24" s="201">
        <f>'dXdata - Monthly'!BY30/100</f>
        <v>2.2901748561408919E-2</v>
      </c>
      <c r="U24" s="117" t="e">
        <f>'dXdata - Monthly'!BZ30/100</f>
        <v>#N/A</v>
      </c>
      <c r="V24" s="201" t="e">
        <f>'dXdata - Monthly'!CA30/100</f>
        <v>#N/A</v>
      </c>
      <c r="W24" s="75"/>
    </row>
    <row r="25" spans="1:23" s="249" customFormat="1" ht="16.5" customHeight="1" x14ac:dyDescent="0.2">
      <c r="A25" s="62">
        <v>22</v>
      </c>
      <c r="B25" s="76" t="s">
        <v>38</v>
      </c>
      <c r="C25" s="71" t="s">
        <v>15</v>
      </c>
      <c r="D25" s="74"/>
      <c r="E25" s="77" t="s">
        <v>39</v>
      </c>
      <c r="F25" s="166">
        <f>'dXdata - Annual'!G31/100</f>
        <v>2.7416666666666666E-2</v>
      </c>
      <c r="G25" s="166">
        <f>'dXdata - Annual'!H31/100</f>
        <v>2.4499999999999997E-2</v>
      </c>
      <c r="H25" s="167">
        <f>'dXdata - Annual'!I31/100</f>
        <v>4.2000000000000003E-2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207">
        <f>'dXdata - Monthly'!BY31/100</f>
        <v>6.4500000000000002E-2</v>
      </c>
      <c r="U25" s="168">
        <f>'dXdata - Monthly'!BZ31/100</f>
        <v>6.4500000000000002E-2</v>
      </c>
      <c r="V25" s="207">
        <f>'dXdata - Monthly'!CA31/100</f>
        <v>6.7000000000000004E-2</v>
      </c>
      <c r="W25" s="60"/>
    </row>
    <row r="26" spans="1:23" s="249" customFormat="1" ht="16.5" customHeight="1" thickBot="1" x14ac:dyDescent="0.25">
      <c r="A26" s="111">
        <v>23</v>
      </c>
      <c r="B26" s="125" t="s">
        <v>40</v>
      </c>
      <c r="C26" s="126"/>
      <c r="D26" s="127"/>
      <c r="E26" s="128" t="s">
        <v>41</v>
      </c>
      <c r="F26" s="137">
        <f>'dXdata - Annual'!G32/100</f>
        <v>7.9166666666666656E-3</v>
      </c>
      <c r="G26" s="137">
        <f>'dXdata - Annual'!H32/100</f>
        <v>5.0000000000000001E-3</v>
      </c>
      <c r="H26" s="138">
        <f>'dXdata - Annual'!I32/100</f>
        <v>2.2499999999999999E-2</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208">
        <f>'dXdata - Monthly'!BY32/100</f>
        <v>4.4999999999999998E-2</v>
      </c>
      <c r="U26" s="129">
        <f>'dXdata - Monthly'!BZ32/100</f>
        <v>4.4999999999999998E-2</v>
      </c>
      <c r="V26" s="208">
        <f>'dXdata - Monthly'!CA32/100</f>
        <v>4.7500000000000001E-2</v>
      </c>
      <c r="W26" s="60"/>
    </row>
    <row r="27" spans="1:23" s="249" customFormat="1" ht="16.5" customHeight="1" thickBot="1" x14ac:dyDescent="0.25">
      <c r="A27" s="61"/>
      <c r="B27" s="57" t="s">
        <v>42</v>
      </c>
      <c r="C27" s="58"/>
      <c r="D27" s="59"/>
      <c r="E27" s="261" t="s">
        <v>42</v>
      </c>
      <c r="F27" s="262"/>
      <c r="G27" s="262"/>
      <c r="H27" s="262"/>
      <c r="I27" s="264"/>
      <c r="J27" s="264"/>
      <c r="K27" s="264"/>
      <c r="L27" s="264"/>
      <c r="M27" s="264"/>
      <c r="N27" s="264"/>
      <c r="O27" s="264"/>
      <c r="P27" s="264"/>
      <c r="Q27" s="264"/>
      <c r="R27" s="264"/>
      <c r="S27" s="264"/>
      <c r="T27" s="264"/>
      <c r="U27" s="264"/>
      <c r="V27" s="265"/>
      <c r="W27" s="60"/>
    </row>
    <row r="28" spans="1:23" s="249" customFormat="1" ht="16.5" customHeight="1" x14ac:dyDescent="0.2">
      <c r="A28" s="111">
        <v>25</v>
      </c>
      <c r="B28" s="122" t="s">
        <v>43</v>
      </c>
      <c r="C28" s="113" t="s">
        <v>44</v>
      </c>
      <c r="D28" s="114"/>
      <c r="E28" s="123" t="s">
        <v>45</v>
      </c>
      <c r="F28" s="118">
        <f>'dXdata - Annual'!G33</f>
        <v>79.797855283664205</v>
      </c>
      <c r="G28" s="118">
        <f>'dXdata - Annual'!H33</f>
        <v>88.997507139156568</v>
      </c>
      <c r="H28" s="209">
        <f>'dXdata - Annual'!I33</f>
        <v>94.939359919234818</v>
      </c>
      <c r="I28" s="176">
        <f>'dXdata - Monthly'!BN33</f>
        <v>7.5301011777902191</v>
      </c>
      <c r="J28" s="231">
        <f>'dXdata - Monthly'!BO33</f>
        <v>7.5884990583093455</v>
      </c>
      <c r="K28" s="231">
        <f>'dXdata - Monthly'!BP33</f>
        <v>7.717336679801079</v>
      </c>
      <c r="L28" s="231">
        <f>'dXdata - Monthly'!BQ33</f>
        <v>7.7839738331124488</v>
      </c>
      <c r="M28" s="231">
        <f>'dXdata - Monthly'!BR33</f>
        <v>8.1005752047434019</v>
      </c>
      <c r="N28" s="231">
        <f>'dXdata - Monthly'!BS33</f>
        <v>7.8444317814743085</v>
      </c>
      <c r="O28" s="231">
        <f>'dXdata - Monthly'!BT33</f>
        <v>8.0859250567449727</v>
      </c>
      <c r="P28" s="231">
        <f>'dXdata - Monthly'!BU33</f>
        <v>8.0608607315619203</v>
      </c>
      <c r="Q28" s="231">
        <f>'dXdata - Monthly'!BV33</f>
        <v>7.9433220279764116</v>
      </c>
      <c r="R28" s="231">
        <f>'dXdata - Monthly'!BW33</f>
        <v>8.0537348740118713</v>
      </c>
      <c r="S28" s="231">
        <f>'dXdata - Monthly'!BX33</f>
        <v>8.0591990966175153</v>
      </c>
      <c r="T28" s="232">
        <f>'dXdata - Monthly'!BY33</f>
        <v>8.1714003970913343</v>
      </c>
      <c r="U28" s="231" t="e">
        <f>'dXdata - Monthly'!BZ33</f>
        <v>#N/A</v>
      </c>
      <c r="V28" s="232" t="e">
        <f>'dXdata - Monthly'!CA33</f>
        <v>#N/A</v>
      </c>
      <c r="W28" s="60"/>
    </row>
    <row r="29" spans="1:23" s="249" customFormat="1" ht="16.5" customHeight="1" x14ac:dyDescent="0.2">
      <c r="A29" s="62">
        <v>26</v>
      </c>
      <c r="B29" s="78" t="s">
        <v>46</v>
      </c>
      <c r="C29" s="64" t="s">
        <v>47</v>
      </c>
      <c r="D29" s="65"/>
      <c r="E29" s="77" t="s">
        <v>48</v>
      </c>
      <c r="F29" s="107">
        <f>'dXdata - Annual'!G34</f>
        <v>32.156751193550683</v>
      </c>
      <c r="G29" s="107">
        <f>'dXdata - Annual'!H34</f>
        <v>35.404922896787873</v>
      </c>
      <c r="H29" s="108">
        <f>'dXdata - Annual'!I34</f>
        <v>39.664967063304445</v>
      </c>
      <c r="I29" s="181">
        <f>'dXdata - Monthly'!BN34</f>
        <v>3.0624356029082125</v>
      </c>
      <c r="J29" s="182">
        <f>'dXdata - Monthly'!BO34</f>
        <v>3.0654187133573232</v>
      </c>
      <c r="K29" s="182">
        <f>'dXdata - Monthly'!BP34</f>
        <v>3.1330324132508682</v>
      </c>
      <c r="L29" s="182">
        <f>'dXdata - Monthly'!BQ34</f>
        <v>3.202060254082804</v>
      </c>
      <c r="M29" s="182">
        <f>'dXdata - Monthly'!BR34</f>
        <v>3.3812475458188063</v>
      </c>
      <c r="N29" s="182">
        <f>'dXdata - Monthly'!BS34</f>
        <v>3.3076818717375698</v>
      </c>
      <c r="O29" s="182">
        <f>'dXdata - Monthly'!BT34</f>
        <v>3.4721909153624515</v>
      </c>
      <c r="P29" s="182">
        <f>'dXdata - Monthly'!BU34</f>
        <v>3.423503474376282</v>
      </c>
      <c r="Q29" s="182">
        <f>'dXdata - Monthly'!BV34</f>
        <v>3.3651322714423553</v>
      </c>
      <c r="R29" s="182">
        <f>'dXdata - Monthly'!BW34</f>
        <v>3.3958647051597461</v>
      </c>
      <c r="S29" s="182">
        <f>'dXdata - Monthly'!BX34</f>
        <v>3.4217776904372323</v>
      </c>
      <c r="T29" s="210">
        <f>'dXdata - Monthly'!BY34</f>
        <v>3.4346216053707939</v>
      </c>
      <c r="U29" s="182" t="e">
        <f>'dXdata - Monthly'!BZ34</f>
        <v>#N/A</v>
      </c>
      <c r="V29" s="210" t="e">
        <f>'dXdata - Monthly'!CA34</f>
        <v>#N/A</v>
      </c>
      <c r="W29" s="60"/>
    </row>
    <row r="30" spans="1:23" s="253" customFormat="1" ht="16.5" customHeight="1" x14ac:dyDescent="0.2">
      <c r="A30" s="111">
        <v>28</v>
      </c>
      <c r="B30" s="122" t="s">
        <v>49</v>
      </c>
      <c r="C30" s="113" t="s">
        <v>50</v>
      </c>
      <c r="D30" s="114"/>
      <c r="E30" s="192" t="s">
        <v>51</v>
      </c>
      <c r="F30" s="133">
        <f>'dXdata - Annual'!G36</f>
        <v>9235</v>
      </c>
      <c r="G30" s="133">
        <f>'dXdata - Annual'!H36</f>
        <v>15017</v>
      </c>
      <c r="H30" s="134">
        <f>'dXdata - Annual'!I36</f>
        <v>17306</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211">
        <f>'dXdata - Monthly'!BY36</f>
        <v>1080</v>
      </c>
      <c r="U30" s="191">
        <f>'dXdata - Monthly'!BZ36</f>
        <v>1295</v>
      </c>
      <c r="V30" s="211">
        <f>'dXdata - Monthly'!CA36</f>
        <v>1238</v>
      </c>
      <c r="W30" s="193"/>
    </row>
    <row r="31" spans="1:23" s="249" customFormat="1" ht="16.5" customHeight="1" x14ac:dyDescent="0.2">
      <c r="A31" s="62">
        <v>29</v>
      </c>
      <c r="B31" s="78" t="s">
        <v>52</v>
      </c>
      <c r="C31" s="64" t="s">
        <v>53</v>
      </c>
      <c r="D31" s="65"/>
      <c r="E31" s="77" t="s">
        <v>225</v>
      </c>
      <c r="F31" s="101">
        <f>'dXdata - Annual'!G37</f>
        <v>3602</v>
      </c>
      <c r="G31" s="101">
        <f>'dXdata - Annual'!H37</f>
        <v>2731</v>
      </c>
      <c r="H31" s="109">
        <f>'dXdata - Annual'!I37</f>
        <v>2374</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212">
        <f>'dXdata - Monthly'!BY37</f>
        <v>173</v>
      </c>
      <c r="U31" s="180">
        <f>'dXdata - Monthly'!BZ37</f>
        <v>209</v>
      </c>
      <c r="V31" s="212" t="e">
        <f>'dXdata - Monthly'!CA37</f>
        <v>#N/A</v>
      </c>
      <c r="W31" s="60"/>
    </row>
    <row r="32" spans="1:23" s="249" customFormat="1" ht="16.5" customHeight="1" x14ac:dyDescent="0.2">
      <c r="A32" s="111">
        <v>31</v>
      </c>
      <c r="B32" s="122" t="s">
        <v>55</v>
      </c>
      <c r="C32" s="113" t="s">
        <v>54</v>
      </c>
      <c r="D32" s="114"/>
      <c r="E32" s="123" t="s">
        <v>252</v>
      </c>
      <c r="F32" s="133">
        <f>'dXdata - Annual'!G38</f>
        <v>16149</v>
      </c>
      <c r="G32" s="133">
        <f>'dXdata - Annual'!H38</f>
        <v>27684</v>
      </c>
      <c r="H32" s="134">
        <f>'dXdata - Annual'!I38</f>
        <v>29665</v>
      </c>
      <c r="I32" s="190">
        <f>'dXdata - Monthly'!BN38</f>
        <v>2004</v>
      </c>
      <c r="J32" s="191">
        <f>'dXdata - Monthly'!BO38</f>
        <v>3293</v>
      </c>
      <c r="K32" s="191">
        <f>'dXdata - Monthly'!BP38</f>
        <v>4091</v>
      </c>
      <c r="L32" s="191">
        <f>'dXdata - Monthly'!BQ38</f>
        <v>3399</v>
      </c>
      <c r="M32" s="191">
        <f>'dXdata - Monthly'!BR38</f>
        <v>3063</v>
      </c>
      <c r="N32" s="191">
        <f>'dXdata - Monthly'!BS38</f>
        <v>2839</v>
      </c>
      <c r="O32" s="191">
        <f>'dXdata - Monthly'!BT38</f>
        <v>2249</v>
      </c>
      <c r="P32" s="191">
        <f>'dXdata - Monthly'!BU38</f>
        <v>2133</v>
      </c>
      <c r="Q32" s="191">
        <f>'dXdata - Monthly'!BV38</f>
        <v>1894</v>
      </c>
      <c r="R32" s="191">
        <f>'dXdata - Monthly'!BW38</f>
        <v>1857</v>
      </c>
      <c r="S32" s="191">
        <f>'dXdata - Monthly'!BX38</f>
        <v>1642</v>
      </c>
      <c r="T32" s="211">
        <f>'dXdata - Monthly'!BY38</f>
        <v>1201</v>
      </c>
      <c r="U32" s="191">
        <f>'dXdata - Monthly'!BZ38</f>
        <v>1198</v>
      </c>
      <c r="V32" s="211">
        <f>'dXdata - Monthly'!CA38</f>
        <v>1740</v>
      </c>
      <c r="W32" s="60"/>
    </row>
    <row r="33" spans="1:23" s="249" customFormat="1" ht="16.5" customHeight="1" x14ac:dyDescent="0.2">
      <c r="A33" s="62">
        <v>32</v>
      </c>
      <c r="B33" s="78" t="s">
        <v>56</v>
      </c>
      <c r="C33" s="64" t="s">
        <v>53</v>
      </c>
      <c r="D33" s="65"/>
      <c r="E33" s="77" t="s">
        <v>254</v>
      </c>
      <c r="F33" s="195">
        <f>'dXdata - Annual'!G40</f>
        <v>57.337120539676903</v>
      </c>
      <c r="G33" s="195">
        <f>'dXdata - Annual'!H40</f>
        <v>73.496694719515759</v>
      </c>
      <c r="H33" s="196">
        <f>'dXdata - Annual'!I40</f>
        <v>76.273365387087651</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70.012330456226877</v>
      </c>
      <c r="O33" s="197">
        <f>'dXdata - Monthly'!BT40*100</f>
        <v>70.76777847702958</v>
      </c>
      <c r="P33" s="197">
        <f>'dXdata - Monthly'!BU40*100</f>
        <v>78.476821192052981</v>
      </c>
      <c r="Q33" s="197">
        <f>'dXdata - Monthly'!BV40*100</f>
        <v>72.124904798172125</v>
      </c>
      <c r="R33" s="197">
        <f>'dXdata - Monthly'!BW40*100</f>
        <v>85.418583256669734</v>
      </c>
      <c r="S33" s="197">
        <f>'dXdata - Monthly'!BX40*100</f>
        <v>101.92427063935443</v>
      </c>
      <c r="T33" s="213">
        <f>'dXdata - Monthly'!BY40*100</f>
        <v>116.37596899224806</v>
      </c>
      <c r="U33" s="197">
        <f>'dXdata - Monthly'!BZ40*100</f>
        <v>64.686825053995676</v>
      </c>
      <c r="V33" s="213">
        <f>'dXdata - Monthly'!CA40*100</f>
        <v>72.833821682712426</v>
      </c>
      <c r="W33" s="60"/>
    </row>
    <row r="34" spans="1:23" s="249" customFormat="1" ht="16.5" customHeight="1" thickBot="1" x14ac:dyDescent="0.25">
      <c r="A34" s="111">
        <v>33</v>
      </c>
      <c r="B34" s="125" t="s">
        <v>57</v>
      </c>
      <c r="C34" s="113" t="s">
        <v>44</v>
      </c>
      <c r="D34" s="127"/>
      <c r="E34" s="128" t="s">
        <v>253</v>
      </c>
      <c r="F34" s="155">
        <f>'dXdata - Annual'!G39</f>
        <v>454.20774999999998</v>
      </c>
      <c r="G34" s="155">
        <f>'dXdata - Annual'!H39</f>
        <v>489.97449999999998</v>
      </c>
      <c r="H34" s="156">
        <f>'dXdata - Annual'!I39</f>
        <v>511.56574999999998</v>
      </c>
      <c r="I34" s="158">
        <f>'dXdata - Monthly'!BN39/1000</f>
        <v>511.94400000000002</v>
      </c>
      <c r="J34" s="157">
        <f>'dXdata - Monthly'!BO39/1000</f>
        <v>547.86800000000005</v>
      </c>
      <c r="K34" s="157">
        <f>'dXdata - Monthly'!BP39/1000</f>
        <v>537.85299999999995</v>
      </c>
      <c r="L34" s="157">
        <f>'dXdata - Monthly'!BQ39/1000</f>
        <v>532.30999999999995</v>
      </c>
      <c r="M34" s="157">
        <f>'dXdata - Monthly'!BR39/1000</f>
        <v>519.91099999999994</v>
      </c>
      <c r="N34" s="157">
        <f>'dXdata - Monthly'!BS39/1000</f>
        <v>517.78700000000003</v>
      </c>
      <c r="O34" s="157">
        <f>'dXdata - Monthly'!BT39/1000</f>
        <v>491.452</v>
      </c>
      <c r="P34" s="157">
        <f>'dXdata - Monthly'!BU39/1000</f>
        <v>485.173</v>
      </c>
      <c r="Q34" s="157">
        <f>'dXdata - Monthly'!BV39/1000</f>
        <v>498.80799999999999</v>
      </c>
      <c r="R34" s="157">
        <f>'dXdata - Monthly'!BW39/1000</f>
        <v>509.59800000000001</v>
      </c>
      <c r="S34" s="157">
        <f>'dXdata - Monthly'!BX39/1000</f>
        <v>490.29300000000001</v>
      </c>
      <c r="T34" s="214">
        <f>'dXdata - Monthly'!BY39/1000</f>
        <v>495.79199999999997</v>
      </c>
      <c r="U34" s="157">
        <f>'dXdata - Monthly'!BZ39/1000</f>
        <v>508.51499999999999</v>
      </c>
      <c r="V34" s="214">
        <f>'dXdata - Monthly'!CA39/1000</f>
        <v>506.685</v>
      </c>
      <c r="W34" s="60"/>
    </row>
    <row r="35" spans="1:23" s="249" customFormat="1" ht="16.5" customHeight="1" thickBot="1" x14ac:dyDescent="0.25">
      <c r="A35" s="111"/>
      <c r="B35" s="159" t="s">
        <v>58</v>
      </c>
      <c r="C35" s="160"/>
      <c r="D35" s="161"/>
      <c r="E35" s="266" t="s">
        <v>58</v>
      </c>
      <c r="F35" s="267"/>
      <c r="G35" s="267"/>
      <c r="H35" s="267"/>
      <c r="I35" s="268"/>
      <c r="J35" s="268"/>
      <c r="K35" s="268"/>
      <c r="L35" s="268"/>
      <c r="M35" s="268"/>
      <c r="N35" s="268"/>
      <c r="O35" s="268"/>
      <c r="P35" s="268"/>
      <c r="Q35" s="268"/>
      <c r="R35" s="268"/>
      <c r="S35" s="268"/>
      <c r="T35" s="268"/>
      <c r="U35" s="268"/>
      <c r="V35" s="269"/>
      <c r="W35" s="60"/>
    </row>
    <row r="36" spans="1:23" s="254" customFormat="1" ht="16.5" customHeight="1" x14ac:dyDescent="0.2">
      <c r="A36" s="80">
        <v>35</v>
      </c>
      <c r="B36" s="164" t="s">
        <v>59</v>
      </c>
      <c r="C36" s="164" t="s">
        <v>47</v>
      </c>
      <c r="D36" s="165"/>
      <c r="E36" s="82" t="s">
        <v>219</v>
      </c>
      <c r="F36" s="195">
        <f>'dXdata - Annual'!G41</f>
        <v>77.515426974015313</v>
      </c>
      <c r="G36" s="195">
        <f>'dXdata - Annual'!H41</f>
        <v>88.929502555535578</v>
      </c>
      <c r="H36" s="196">
        <f>'dXdata - Annual'!I41</f>
        <v>107.06320258559917</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9.2441075610231742</v>
      </c>
      <c r="S36" s="233">
        <f>'dXdata - Monthly'!BX41</f>
        <v>9.2201431206156403</v>
      </c>
      <c r="T36" s="234">
        <f>'dXdata - Monthly'!BY41</f>
        <v>9.1615170722246635</v>
      </c>
      <c r="U36" s="233">
        <f>'dXdata - Monthly'!BZ41</f>
        <v>10.186015315202653</v>
      </c>
      <c r="V36" s="234" t="e">
        <f>'dXdata - Monthly'!CA41</f>
        <v>#N/A</v>
      </c>
      <c r="W36" s="79"/>
    </row>
    <row r="37" spans="1:23" s="254" customFormat="1" ht="16.5" customHeight="1" x14ac:dyDescent="0.2">
      <c r="A37" s="79">
        <v>36</v>
      </c>
      <c r="B37" s="122" t="s">
        <v>60</v>
      </c>
      <c r="C37" s="122" t="s">
        <v>47</v>
      </c>
      <c r="D37" s="135"/>
      <c r="E37" s="136" t="s">
        <v>220</v>
      </c>
      <c r="F37" s="131">
        <f>'dXdata - Annual'!G42</f>
        <v>64.799633</v>
      </c>
      <c r="G37" s="131">
        <f>'dXdata - Annual'!H42</f>
        <v>84.592075000000008</v>
      </c>
      <c r="H37" s="132">
        <f>'dXdata - Annual'!I42</f>
        <v>107.97477000000001</v>
      </c>
      <c r="I37" s="186">
        <f>'dXdata - Monthly'!BN42</f>
        <v>7.9443910000000004</v>
      </c>
      <c r="J37" s="187">
        <f>'dXdata - Monthly'!BO42</f>
        <v>8.5980329999999991</v>
      </c>
      <c r="K37" s="187">
        <f>'dXdata - Monthly'!BP42</f>
        <v>8.9811999999999994</v>
      </c>
      <c r="L37" s="187">
        <f>'dXdata - Monthly'!BQ42</f>
        <v>9.2690889999999992</v>
      </c>
      <c r="M37" s="187">
        <f>'dXdata - Monthly'!BR42</f>
        <v>9.3581719999999997</v>
      </c>
      <c r="N37" s="187">
        <f>'dXdata - Monthly'!BS42</f>
        <v>9.3163719999999994</v>
      </c>
      <c r="O37" s="187">
        <f>'dXdata - Monthly'!BT42</f>
        <v>9.1525800000000004</v>
      </c>
      <c r="P37" s="187">
        <f>'dXdata - Monthly'!BU42</f>
        <v>8.830883</v>
      </c>
      <c r="Q37" s="187">
        <f>'dXdata - Monthly'!BV42</f>
        <v>8.8713429999999995</v>
      </c>
      <c r="R37" s="187">
        <f>'dXdata - Monthly'!BW42</f>
        <v>9.6093899999999994</v>
      </c>
      <c r="S37" s="187">
        <f>'dXdata - Monthly'!BX42</f>
        <v>9.3532109999999999</v>
      </c>
      <c r="T37" s="215">
        <f>'dXdata - Monthly'!BY42</f>
        <v>8.6901060000000001</v>
      </c>
      <c r="U37" s="187">
        <f>'dXdata - Monthly'!BZ42</f>
        <v>9.6861660000000001</v>
      </c>
      <c r="V37" s="215" t="e">
        <f>'dXdata - Monthly'!CA42</f>
        <v>#N/A</v>
      </c>
      <c r="W37" s="79"/>
    </row>
    <row r="38" spans="1:23" s="254" customFormat="1" ht="16.5" customHeight="1" x14ac:dyDescent="0.2">
      <c r="A38" s="80">
        <v>39</v>
      </c>
      <c r="B38" s="78" t="s">
        <v>61</v>
      </c>
      <c r="C38" s="78" t="s">
        <v>50</v>
      </c>
      <c r="D38" s="81"/>
      <c r="E38" s="82" t="s">
        <v>221</v>
      </c>
      <c r="F38" s="101">
        <f>'dXdata - Annual'!G45</f>
        <v>122</v>
      </c>
      <c r="G38" s="101">
        <f>'dXdata - Annual'!H45</f>
        <v>88</v>
      </c>
      <c r="H38" s="109">
        <f>'dXdata - Annual'!I45</f>
        <v>133</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216">
        <f>'dXdata - Monthly'!BY45</f>
        <v>8</v>
      </c>
      <c r="U38" s="184">
        <f>'dXdata - Monthly'!BZ45</f>
        <v>9</v>
      </c>
      <c r="V38" s="216" t="e">
        <f>'dXdata - Monthly'!CA45</f>
        <v>#N/A</v>
      </c>
      <c r="W38" s="79"/>
    </row>
    <row r="39" spans="1:23" s="254" customFormat="1" ht="16.5" customHeight="1" thickBot="1" x14ac:dyDescent="0.25">
      <c r="A39" s="79">
        <v>41</v>
      </c>
      <c r="B39" s="162" t="s">
        <v>62</v>
      </c>
      <c r="C39" s="162" t="s">
        <v>54</v>
      </c>
      <c r="D39" s="163"/>
      <c r="E39" s="163" t="s">
        <v>258</v>
      </c>
      <c r="F39" s="155">
        <f>'dXdata - Annual'!G46</f>
        <v>3420.7813708399999</v>
      </c>
      <c r="G39" s="155">
        <f>'dXdata - Annual'!H46</f>
        <v>5634.9086048699992</v>
      </c>
      <c r="H39" s="156">
        <f>'dXdata - Annual'!I46</f>
        <v>5728.4360655100008</v>
      </c>
      <c r="I39" s="188">
        <f>'dXdata - Monthly'!BN46</f>
        <v>371.53755496000008</v>
      </c>
      <c r="J39" s="189">
        <f>'dXdata - Monthly'!BO46</f>
        <v>374.40936852999999</v>
      </c>
      <c r="K39" s="189">
        <f>'dXdata - Monthly'!BP46</f>
        <v>601.57358849999991</v>
      </c>
      <c r="L39" s="189">
        <f>'dXdata - Monthly'!BQ46</f>
        <v>492.96914113000003</v>
      </c>
      <c r="M39" s="189">
        <f>'dXdata - Monthly'!BR46</f>
        <v>486.54153051000009</v>
      </c>
      <c r="N39" s="189">
        <f>'dXdata - Monthly'!BS46</f>
        <v>644.12381530000005</v>
      </c>
      <c r="O39" s="189">
        <f>'dXdata - Monthly'!BT46</f>
        <v>429.43673438999997</v>
      </c>
      <c r="P39" s="189">
        <f>'dXdata - Monthly'!BU46</f>
        <v>628.21785430000011</v>
      </c>
      <c r="Q39" s="189">
        <f>'dXdata - Monthly'!BV46</f>
        <v>545.97679126999992</v>
      </c>
      <c r="R39" s="189">
        <f>'dXdata - Monthly'!BW46</f>
        <v>417.06442605999996</v>
      </c>
      <c r="S39" s="189">
        <f>'dXdata - Monthly'!BX46</f>
        <v>381.11307627000014</v>
      </c>
      <c r="T39" s="217">
        <f>'dXdata - Monthly'!BY46</f>
        <v>355.47218429000009</v>
      </c>
      <c r="U39" s="189">
        <f>'dXdata - Monthly'!BZ46</f>
        <v>328.00821872999995</v>
      </c>
      <c r="V39" s="217">
        <f>'dXdata - Monthly'!CA46</f>
        <v>374.92332605000001</v>
      </c>
      <c r="W39" s="79"/>
    </row>
    <row r="40" spans="1:23" s="248" customFormat="1" ht="27.75" customHeight="1" x14ac:dyDescent="0.25">
      <c r="A40" s="4"/>
      <c r="B40" s="236"/>
      <c r="C40" s="237"/>
      <c r="D40" s="237"/>
      <c r="E40" s="270" t="s">
        <v>259</v>
      </c>
      <c r="F40" s="270"/>
      <c r="G40" s="270"/>
      <c r="H40" s="270"/>
      <c r="I40" s="270"/>
      <c r="J40" s="270"/>
      <c r="K40" s="270"/>
      <c r="L40" s="270"/>
      <c r="M40" s="270"/>
      <c r="N40" s="270"/>
      <c r="O40" s="270"/>
      <c r="P40" s="270"/>
      <c r="Q40" s="270"/>
      <c r="R40" s="270"/>
      <c r="S40" s="270"/>
      <c r="T40" s="270"/>
      <c r="U40" s="270"/>
      <c r="V40" s="270"/>
      <c r="W40" s="54"/>
    </row>
    <row r="41" spans="1:23" s="248" customFormat="1" x14ac:dyDescent="0.25">
      <c r="A41" s="4"/>
      <c r="B41" s="236"/>
      <c r="C41" s="237"/>
      <c r="D41" s="237"/>
      <c r="E41" s="54" t="s">
        <v>232</v>
      </c>
      <c r="F41" s="97"/>
      <c r="G41" s="97"/>
      <c r="H41" s="97"/>
      <c r="I41" s="97"/>
      <c r="J41" s="97"/>
      <c r="K41" s="97"/>
      <c r="L41" s="97"/>
      <c r="M41" s="97"/>
      <c r="N41" s="97"/>
      <c r="O41" s="97"/>
      <c r="P41" s="97"/>
      <c r="Q41" s="97"/>
      <c r="R41" s="97"/>
      <c r="S41" s="97"/>
      <c r="T41" s="97"/>
      <c r="U41" s="97"/>
      <c r="V41" s="97"/>
      <c r="W41" s="54"/>
    </row>
    <row r="42" spans="1:23" s="248" customFormat="1" x14ac:dyDescent="0.25">
      <c r="A42" s="4"/>
      <c r="B42" s="236"/>
      <c r="C42" s="237"/>
      <c r="D42" s="237"/>
      <c r="E42" s="54" t="s">
        <v>224</v>
      </c>
      <c r="F42" s="97"/>
      <c r="G42" s="97"/>
      <c r="H42" s="97"/>
      <c r="I42" s="97"/>
      <c r="J42" s="97"/>
      <c r="K42" s="97"/>
      <c r="L42" s="97"/>
      <c r="M42" s="97"/>
      <c r="N42" s="97"/>
      <c r="O42" s="97"/>
      <c r="P42" s="97"/>
      <c r="Q42" s="97"/>
      <c r="R42" s="97"/>
      <c r="S42" s="97"/>
      <c r="T42" s="97"/>
      <c r="U42" s="97"/>
      <c r="V42" s="97"/>
      <c r="W42" s="54"/>
    </row>
    <row r="43" spans="1:23" s="248" customFormat="1" x14ac:dyDescent="0.25">
      <c r="A43" s="4"/>
      <c r="B43" s="236"/>
      <c r="C43" s="237"/>
      <c r="D43" s="237"/>
      <c r="E43" s="54" t="s">
        <v>63</v>
      </c>
      <c r="F43" s="97"/>
      <c r="G43" s="97"/>
      <c r="H43" s="97"/>
      <c r="I43" s="97"/>
      <c r="J43" s="97"/>
      <c r="K43" s="97"/>
      <c r="L43" s="97"/>
      <c r="M43" s="97"/>
      <c r="N43" s="97"/>
      <c r="O43" s="97"/>
      <c r="P43" s="97"/>
      <c r="Q43" s="97"/>
      <c r="R43" s="97"/>
      <c r="S43" s="97"/>
      <c r="T43" s="97"/>
      <c r="U43" s="97"/>
      <c r="V43" s="97"/>
      <c r="W43" s="54"/>
    </row>
    <row r="44" spans="1:23" s="248" customFormat="1" x14ac:dyDescent="0.25">
      <c r="A44" s="4"/>
      <c r="B44" s="236"/>
      <c r="C44" s="237"/>
      <c r="D44" s="237"/>
      <c r="E44" s="238" t="s">
        <v>226</v>
      </c>
      <c r="F44" s="239"/>
      <c r="G44" s="239"/>
      <c r="H44" s="239"/>
      <c r="I44" s="97"/>
      <c r="J44" s="97"/>
      <c r="K44" s="97"/>
      <c r="L44" s="97"/>
      <c r="M44" s="97"/>
      <c r="N44" s="97"/>
      <c r="O44" s="97"/>
      <c r="P44" s="97"/>
      <c r="Q44" s="97"/>
      <c r="R44" s="97"/>
      <c r="S44" s="97"/>
      <c r="T44" s="97"/>
      <c r="U44" s="97"/>
      <c r="V44" s="97"/>
      <c r="W44" s="54"/>
    </row>
    <row r="45" spans="1:23" s="248" customFormat="1" x14ac:dyDescent="0.25">
      <c r="A45" s="4"/>
      <c r="B45" s="236"/>
      <c r="C45" s="237"/>
      <c r="D45" s="237"/>
      <c r="E45" s="238" t="s">
        <v>228</v>
      </c>
      <c r="F45" s="239"/>
      <c r="G45" s="239"/>
      <c r="H45" s="239"/>
      <c r="I45" s="97"/>
      <c r="J45" s="97"/>
      <c r="K45" s="97"/>
      <c r="L45" s="97"/>
      <c r="M45" s="97"/>
      <c r="N45" s="97"/>
      <c r="O45" s="97"/>
      <c r="P45" s="97"/>
      <c r="Q45" s="97"/>
      <c r="R45" s="97"/>
      <c r="S45" s="97"/>
      <c r="T45" s="97"/>
      <c r="U45" s="97"/>
      <c r="V45" s="97"/>
      <c r="W45" s="54"/>
    </row>
    <row r="46" spans="1:23" s="248" customFormat="1" ht="24" customHeight="1" x14ac:dyDescent="0.25">
      <c r="A46" s="4"/>
      <c r="B46" s="236"/>
      <c r="C46" s="237"/>
      <c r="D46" s="237"/>
      <c r="E46" s="255" t="s">
        <v>233</v>
      </c>
      <c r="F46" s="255"/>
      <c r="G46" s="255"/>
      <c r="H46" s="255"/>
      <c r="I46" s="255"/>
      <c r="J46" s="255"/>
      <c r="K46" s="255"/>
      <c r="L46" s="255"/>
      <c r="M46" s="255"/>
      <c r="N46" s="255"/>
      <c r="O46" s="255"/>
      <c r="P46" s="255"/>
      <c r="Q46" s="255"/>
      <c r="R46" s="255"/>
      <c r="S46" s="255"/>
      <c r="T46" s="255"/>
      <c r="U46" s="255"/>
      <c r="V46" s="255"/>
      <c r="W46" s="54"/>
    </row>
    <row r="47" spans="1:23" s="248" customFormat="1" x14ac:dyDescent="0.25">
      <c r="A47" s="4"/>
      <c r="B47" s="236"/>
      <c r="C47" s="237"/>
      <c r="D47" s="237"/>
      <c r="E47" s="255" t="s">
        <v>242</v>
      </c>
      <c r="F47" s="255"/>
      <c r="G47" s="255"/>
      <c r="H47" s="255"/>
      <c r="I47" s="255"/>
      <c r="J47" s="255"/>
      <c r="K47" s="255"/>
      <c r="L47" s="255"/>
      <c r="M47" s="255"/>
      <c r="N47" s="240"/>
      <c r="O47" s="243"/>
      <c r="P47" s="244"/>
      <c r="Q47" s="245"/>
      <c r="R47" s="245"/>
      <c r="S47" s="235"/>
      <c r="T47" s="246"/>
      <c r="U47" s="200"/>
      <c r="V47" s="200"/>
      <c r="W47" s="54"/>
    </row>
    <row r="48" spans="1:23" s="248" customFormat="1" x14ac:dyDescent="0.25">
      <c r="A48" s="4"/>
      <c r="B48" s="236"/>
      <c r="C48" s="237"/>
      <c r="D48" s="237"/>
      <c r="E48" s="255" t="s">
        <v>256</v>
      </c>
      <c r="F48" s="255"/>
      <c r="G48" s="255"/>
      <c r="H48" s="255"/>
      <c r="I48" s="200"/>
      <c r="J48" s="200"/>
      <c r="K48" s="200"/>
      <c r="L48" s="200"/>
      <c r="M48" s="200"/>
      <c r="N48" s="200"/>
      <c r="O48" s="200"/>
      <c r="P48" s="200"/>
      <c r="Q48" s="200"/>
      <c r="R48" s="200"/>
      <c r="S48" s="200"/>
      <c r="T48" s="200"/>
      <c r="U48" s="200"/>
      <c r="V48" s="200"/>
      <c r="W48" s="54"/>
    </row>
    <row r="49" spans="1:23" s="248" customFormat="1" x14ac:dyDescent="0.25">
      <c r="A49" s="4"/>
      <c r="B49" s="236"/>
      <c r="C49" s="237"/>
      <c r="D49" s="237"/>
      <c r="E49" s="255" t="s">
        <v>262</v>
      </c>
      <c r="F49" s="255"/>
      <c r="G49" s="255"/>
      <c r="H49" s="255"/>
      <c r="I49" s="255"/>
      <c r="J49" s="255"/>
      <c r="K49" s="255"/>
      <c r="L49" s="255"/>
      <c r="M49" s="255"/>
      <c r="N49" s="255"/>
      <c r="O49" s="255"/>
      <c r="P49" s="255"/>
      <c r="Q49" s="255"/>
      <c r="R49" s="255"/>
      <c r="S49" s="255"/>
      <c r="T49" s="255"/>
      <c r="U49" s="255"/>
      <c r="V49" s="255"/>
      <c r="W49" s="54"/>
    </row>
    <row r="50" spans="1:23" s="248" customFormat="1" x14ac:dyDescent="0.25">
      <c r="A50" s="4"/>
      <c r="B50" s="236"/>
      <c r="C50" s="237"/>
      <c r="D50" s="237"/>
      <c r="E50" s="54" t="s">
        <v>251</v>
      </c>
      <c r="F50" s="97"/>
      <c r="G50" s="97"/>
      <c r="H50" s="97"/>
      <c r="I50" s="97"/>
      <c r="J50" s="97"/>
      <c r="K50" s="97"/>
      <c r="L50" s="97"/>
      <c r="M50" s="97"/>
      <c r="N50" s="97"/>
      <c r="O50" s="97"/>
      <c r="P50" s="97"/>
      <c r="Q50" s="97"/>
      <c r="R50" s="97"/>
      <c r="S50" s="97"/>
      <c r="T50" s="97"/>
      <c r="U50" s="97"/>
      <c r="V50" s="97"/>
      <c r="W50" s="54"/>
    </row>
    <row r="57" spans="1:23" x14ac:dyDescent="0.2">
      <c r="E57" s="13"/>
    </row>
  </sheetData>
  <sheetProtection algorithmName="SHA-512" hashValue="fDwDs2SC5O0kCmIaCvl7l9pf+3Q64MgR5sKtx9gh8Ha8VOK7V30Z+5wkAMF6V31Re1x4ShG9Y3IsCnxeE2ySvQ==" saltValue="WhxfvoBZ8fOa59K19lfsAw==" spinCount="100000" sheet="1" objects="1" scenarios="1"/>
  <mergeCells count="11">
    <mergeCell ref="E49:V49"/>
    <mergeCell ref="E48:H48"/>
    <mergeCell ref="E4:V4"/>
    <mergeCell ref="E13:V13"/>
    <mergeCell ref="E16:V16"/>
    <mergeCell ref="E23:V23"/>
    <mergeCell ref="E27:V27"/>
    <mergeCell ref="E35:V35"/>
    <mergeCell ref="E40:V40"/>
    <mergeCell ref="E46:V46"/>
    <mergeCell ref="E47:M47"/>
  </mergeCells>
  <pageMargins left="0.7" right="0.7" top="0.75" bottom="0.75" header="0.3" footer="0.3"/>
  <pageSetup orientation="portrait" horizontalDpi="1200" verticalDpi="1200" r:id="rId1"/>
  <ignoredErrors>
    <ignoredError sqref="F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9" customWidth="1"/>
    <col min="2" max="26" width="10.7109375" style="139" customWidth="1"/>
    <col min="27" max="27" width="6.7109375" style="139" customWidth="1"/>
    <col min="28" max="28" width="5.140625" style="139" customWidth="1"/>
    <col min="29" max="29" width="4.140625" style="139" customWidth="1"/>
    <col min="30" max="128" width="0" style="141" hidden="1" customWidth="1"/>
    <col min="129" max="16384" width="10.7109375" style="139" hidden="1"/>
  </cols>
  <sheetData>
    <row r="1" spans="1:128" ht="33.75" x14ac:dyDescent="0.5">
      <c r="A1" s="271" t="str">
        <f ca="1">TEXT(TODAY()-30,"MMMM yyyy")</f>
        <v>February 2023</v>
      </c>
      <c r="B1" s="271"/>
      <c r="C1" s="271"/>
      <c r="D1" s="271"/>
      <c r="E1" s="271"/>
      <c r="S1" s="140" t="e">
        <f>Table!#REF!</f>
        <v>#REF!</v>
      </c>
    </row>
    <row r="2" spans="1:128" ht="61.5" x14ac:dyDescent="0.9">
      <c r="A2" s="142" t="s">
        <v>0</v>
      </c>
    </row>
    <row r="3" spans="1:128" s="145" customFormat="1" ht="36" x14ac:dyDescent="0.55000000000000004">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5" customFormat="1" ht="36" x14ac:dyDescent="0.55000000000000004">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5" customFormat="1" ht="36" x14ac:dyDescent="0.55000000000000004">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5" customFormat="1" ht="36" x14ac:dyDescent="0.55000000000000004">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5" customFormat="1" ht="36" x14ac:dyDescent="0.55000000000000004">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5" customFormat="1" ht="36" x14ac:dyDescent="0.55000000000000004">
      <c r="A262" s="143" t="s">
        <v>58</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5" customFormat="1" ht="21" x14ac:dyDescent="0.35">
      <c r="A330" s="146" t="s">
        <v>217</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3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BK1" workbookViewId="0">
      <selection activeCell="BR20" sqref="BR20"/>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64</v>
      </c>
    </row>
    <row r="2" spans="1:1233" s="18" customFormat="1" ht="24.95" customHeight="1" x14ac:dyDescent="0.25">
      <c r="A2" s="16"/>
      <c r="B2" s="17" t="s">
        <v>65</v>
      </c>
      <c r="D2" s="19"/>
      <c r="E2" s="20"/>
      <c r="F2" s="20"/>
    </row>
    <row r="3" spans="1:1233" s="22" customFormat="1" x14ac:dyDescent="0.2">
      <c r="A3" s="21" t="s">
        <v>73</v>
      </c>
      <c r="E3" s="23"/>
    </row>
    <row r="4" spans="1:1233" s="22" customFormat="1" ht="11.25" x14ac:dyDescent="0.15">
      <c r="A4" s="21" t="s">
        <v>66</v>
      </c>
      <c r="B4" s="24" t="s">
        <v>74</v>
      </c>
    </row>
    <row r="5" spans="1:1233" s="22" customFormat="1" ht="11.25" x14ac:dyDescent="0.15">
      <c r="A5" s="21" t="s">
        <v>67</v>
      </c>
      <c r="B5" s="24" t="s">
        <v>149</v>
      </c>
    </row>
    <row r="6" spans="1:1233" s="22" customFormat="1" ht="11.25" x14ac:dyDescent="0.15">
      <c r="A6" s="21" t="s">
        <v>90</v>
      </c>
      <c r="B6" s="24" t="s">
        <v>91</v>
      </c>
      <c r="G6" s="25"/>
    </row>
    <row r="7" spans="1:1233" s="27" customFormat="1" ht="18" x14ac:dyDescent="0.15">
      <c r="A7" s="26" t="s">
        <v>68</v>
      </c>
      <c r="B7" s="27" t="s">
        <v>92</v>
      </c>
      <c r="C7" s="27" t="s">
        <v>93</v>
      </c>
      <c r="D7" s="27" t="s">
        <v>75</v>
      </c>
      <c r="E7" s="27" t="s">
        <v>76</v>
      </c>
      <c r="F7" s="27" t="s">
        <v>77</v>
      </c>
      <c r="G7" s="27" t="s">
        <v>78</v>
      </c>
      <c r="H7" s="27" t="s">
        <v>79</v>
      </c>
      <c r="I7" s="27" t="s">
        <v>80</v>
      </c>
      <c r="J7" s="27" t="s">
        <v>81</v>
      </c>
      <c r="K7" s="27" t="s">
        <v>94</v>
      </c>
      <c r="L7" s="27" t="s">
        <v>95</v>
      </c>
      <c r="M7" s="27" t="s">
        <v>96</v>
      </c>
      <c r="N7" s="27" t="s">
        <v>97</v>
      </c>
      <c r="O7" s="27" t="s">
        <v>98</v>
      </c>
      <c r="P7" s="27" t="s">
        <v>99</v>
      </c>
      <c r="Q7" s="27" t="s">
        <v>100</v>
      </c>
      <c r="R7" s="27" t="s">
        <v>101</v>
      </c>
      <c r="S7" s="27" t="s">
        <v>102</v>
      </c>
      <c r="T7" s="27" t="s">
        <v>103</v>
      </c>
      <c r="U7" s="27" t="s">
        <v>104</v>
      </c>
      <c r="V7" s="27" t="s">
        <v>105</v>
      </c>
      <c r="W7" s="27" t="s">
        <v>106</v>
      </c>
      <c r="X7" s="27" t="s">
        <v>107</v>
      </c>
      <c r="Y7" s="27" t="s">
        <v>108</v>
      </c>
      <c r="Z7" s="27" t="s">
        <v>109</v>
      </c>
      <c r="AA7" s="27" t="s">
        <v>110</v>
      </c>
      <c r="AB7" s="27" t="s">
        <v>111</v>
      </c>
      <c r="AC7" s="27" t="s">
        <v>112</v>
      </c>
      <c r="AD7" s="27" t="s">
        <v>113</v>
      </c>
      <c r="AE7" s="27" t="s">
        <v>114</v>
      </c>
      <c r="AF7" s="27" t="s">
        <v>115</v>
      </c>
      <c r="AG7" s="27" t="s">
        <v>116</v>
      </c>
      <c r="AH7" s="27" t="s">
        <v>117</v>
      </c>
    </row>
    <row r="8" spans="1:1233" s="29" customFormat="1" ht="11.25" x14ac:dyDescent="0.15">
      <c r="A8" s="28"/>
    </row>
    <row r="9" spans="1:1233" s="30" customFormat="1" x14ac:dyDescent="0.2"/>
    <row r="10" spans="1:1233" s="18" customFormat="1" ht="24.95" customHeight="1" x14ac:dyDescent="0.2">
      <c r="A10" s="31"/>
      <c r="B10" s="17" t="s">
        <v>69</v>
      </c>
      <c r="D10" s="19"/>
      <c r="E10" s="20"/>
      <c r="F10" s="20"/>
    </row>
    <row r="11" spans="1:1233" s="34" customFormat="1" ht="12" x14ac:dyDescent="0.25">
      <c r="A11" s="32"/>
      <c r="B11" s="33"/>
    </row>
    <row r="12" spans="1:1233" s="83" customFormat="1" x14ac:dyDescent="0.2">
      <c r="A12" s="84" t="s">
        <v>150</v>
      </c>
      <c r="B12" s="84"/>
      <c r="C12" s="84" t="s">
        <v>53</v>
      </c>
      <c r="D12" s="84" t="s">
        <v>151</v>
      </c>
      <c r="E12" s="85" t="s">
        <v>152</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c r="CC12" s="89"/>
      <c r="CD12" s="89"/>
      <c r="CE12" s="89"/>
      <c r="CF12" s="89"/>
      <c r="CG12" s="89"/>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
      <c r="E13" s="86"/>
    </row>
    <row r="14" spans="1:1233" x14ac:dyDescent="0.2">
      <c r="A14" s="41" t="s">
        <v>118</v>
      </c>
      <c r="C14" s="41" t="s">
        <v>15</v>
      </c>
      <c r="D14" s="87" t="s">
        <v>83</v>
      </c>
      <c r="E14" s="86">
        <v>45006</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119</v>
      </c>
      <c r="C15" s="41" t="s">
        <v>15</v>
      </c>
      <c r="D15" s="87" t="s">
        <v>83</v>
      </c>
      <c r="E15" s="86">
        <v>45006</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82</v>
      </c>
      <c r="C16" s="41" t="s">
        <v>44</v>
      </c>
      <c r="D16" s="87" t="s">
        <v>83</v>
      </c>
      <c r="E16" s="86">
        <v>45001</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7" t="s">
        <v>83</v>
      </c>
      <c r="E17" s="86">
        <v>45001</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84</v>
      </c>
      <c r="C18" s="41" t="s">
        <v>11</v>
      </c>
      <c r="D18" s="87" t="s">
        <v>83</v>
      </c>
      <c r="E18" s="86">
        <v>45001</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85</v>
      </c>
      <c r="C19" s="41" t="s">
        <v>13</v>
      </c>
      <c r="D19" s="87" t="s">
        <v>83</v>
      </c>
      <c r="E19" s="86">
        <v>44978</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44200</v>
      </c>
      <c r="BY19" s="45">
        <v>42980</v>
      </c>
      <c r="BZ19" s="45" t="e">
        <v>#N/A</v>
      </c>
      <c r="CA19" s="45" t="e">
        <v>#N/A</v>
      </c>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86</v>
      </c>
      <c r="C20" s="41" t="s">
        <v>15</v>
      </c>
      <c r="D20" s="87" t="s">
        <v>83</v>
      </c>
      <c r="E20" s="86">
        <v>44978</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-44.983818770226534</v>
      </c>
      <c r="BY20" s="44">
        <v>-42.114478114478118</v>
      </c>
      <c r="BZ20" s="44" t="e">
        <v>#N/A</v>
      </c>
      <c r="CA20" s="44" t="e">
        <v>#N/A</v>
      </c>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223</v>
      </c>
      <c r="C21" s="41" t="s">
        <v>13</v>
      </c>
      <c r="D21" s="87" t="s">
        <v>83</v>
      </c>
      <c r="E21" s="86">
        <v>44978</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13920</v>
      </c>
      <c r="BY21" s="45">
        <v>13710</v>
      </c>
      <c r="BZ21" s="45" t="e">
        <v>#N/A</v>
      </c>
      <c r="CA21" s="45" t="e">
        <v>#N/A</v>
      </c>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88</v>
      </c>
      <c r="C22" s="41" t="s">
        <v>15</v>
      </c>
      <c r="D22" s="87" t="s">
        <v>83</v>
      </c>
      <c r="E22" s="86">
        <v>44978</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-48.82352941176471</v>
      </c>
      <c r="BY22" s="44">
        <v>-44.177524429967427</v>
      </c>
      <c r="BZ22" s="44" t="e">
        <v>#N/A</v>
      </c>
      <c r="CA22" s="44" t="e">
        <v>#N/A</v>
      </c>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120</v>
      </c>
      <c r="C23" s="41" t="s">
        <v>15</v>
      </c>
      <c r="D23" s="87" t="s">
        <v>83</v>
      </c>
      <c r="E23" s="86">
        <v>44995</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121</v>
      </c>
      <c r="C24" s="41" t="s">
        <v>15</v>
      </c>
      <c r="D24" s="87" t="s">
        <v>83</v>
      </c>
      <c r="E24" s="86">
        <v>44980</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2.4651320163754376</v>
      </c>
      <c r="BZ24" s="44" t="e">
        <v>#N/A</v>
      </c>
      <c r="CA24" s="44" t="e">
        <v>#N/A</v>
      </c>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122</v>
      </c>
      <c r="C25" s="41" t="s">
        <v>15</v>
      </c>
      <c r="D25" s="87" t="s">
        <v>83</v>
      </c>
      <c r="E25" s="86">
        <v>44995</v>
      </c>
      <c r="F25" s="44">
        <v>0.53050397877985045</v>
      </c>
      <c r="G25" s="44">
        <v>0.9914077990746728</v>
      </c>
      <c r="H25" s="44">
        <v>-0.13020833333332593</v>
      </c>
      <c r="I25" s="44">
        <v>9.6649484536093233E-2</v>
      </c>
      <c r="J25" s="44">
        <v>-0.99327138737584919</v>
      </c>
      <c r="K25" s="44">
        <v>-1.1616650532429773</v>
      </c>
      <c r="L25" s="44">
        <v>-1.0094431781178859</v>
      </c>
      <c r="M25" s="44">
        <v>-6.5984823490594646E-2</v>
      </c>
      <c r="N25" s="44">
        <v>0.76259946949601698</v>
      </c>
      <c r="O25" s="44">
        <v>1.2637179913534968</v>
      </c>
      <c r="P25" s="44">
        <v>1.290536068828585</v>
      </c>
      <c r="Q25" s="44">
        <v>1.5794669299111552</v>
      </c>
      <c r="R25" s="44">
        <v>2.0448548812664891</v>
      </c>
      <c r="S25" s="44">
        <v>1.9960732984293239</v>
      </c>
      <c r="T25" s="44">
        <v>1.5645371577575062</v>
      </c>
      <c r="U25" s="44">
        <v>0.6437077566784577</v>
      </c>
      <c r="V25" s="44">
        <v>1.5533980582524309</v>
      </c>
      <c r="W25" s="44">
        <v>2.4485798237022571</v>
      </c>
      <c r="X25" s="44">
        <v>2.3684210526315974</v>
      </c>
      <c r="Y25" s="44">
        <v>1.3535820402773124</v>
      </c>
      <c r="Z25" s="44">
        <v>0.69101678183614013</v>
      </c>
      <c r="AA25" s="44">
        <v>1.6748768472906406</v>
      </c>
      <c r="AB25" s="44">
        <v>2.3521724926494514</v>
      </c>
      <c r="AC25" s="44">
        <v>1.9112406867508813</v>
      </c>
      <c r="AD25" s="44">
        <v>2.5856496444731647</v>
      </c>
      <c r="AE25" s="44">
        <v>1.9890920757138275</v>
      </c>
      <c r="AF25" s="44">
        <v>2.5032092426187535</v>
      </c>
      <c r="AG25" s="44">
        <v>2.2385673169171616</v>
      </c>
      <c r="AH25" s="44">
        <v>2.1351179094964978</v>
      </c>
      <c r="AI25" s="44">
        <v>2.5493945188017841</v>
      </c>
      <c r="AJ25" s="44">
        <v>2.9241645244215908</v>
      </c>
      <c r="AK25" s="44">
        <v>4.4951140065146555</v>
      </c>
      <c r="AL25" s="44">
        <v>4.6078431372548856</v>
      </c>
      <c r="AM25" s="44">
        <v>3.9405684754521886</v>
      </c>
      <c r="AN25" s="44">
        <v>3.0322374720715084</v>
      </c>
      <c r="AO25" s="44">
        <v>2.9561347743165989</v>
      </c>
      <c r="AP25" s="44">
        <v>2.8670447385003239</v>
      </c>
      <c r="AQ25" s="44">
        <v>3.3343818810946946</v>
      </c>
      <c r="AR25" s="44">
        <v>3.6318096430807856</v>
      </c>
      <c r="AS25" s="44">
        <v>5.4113231154207186</v>
      </c>
      <c r="AT25" s="44">
        <v>7.3322932917316841</v>
      </c>
      <c r="AU25" s="44">
        <v>8.9807333747669471</v>
      </c>
      <c r="AV25" s="44">
        <v>7.9300655635341943</v>
      </c>
      <c r="AW25" s="44">
        <v>6.1097256857855387</v>
      </c>
      <c r="AX25" s="44">
        <v>5.3420805998125598</v>
      </c>
      <c r="AY25" s="44">
        <v>3.9154754505904332</v>
      </c>
      <c r="AZ25" s="44">
        <v>3.1598513011152241</v>
      </c>
      <c r="BA25" s="44">
        <v>2.5316455696202445</v>
      </c>
      <c r="BB25" s="44">
        <v>2.5114854517610974</v>
      </c>
      <c r="BC25" s="44">
        <v>3.1963470319634535</v>
      </c>
      <c r="BD25" s="44">
        <v>2.114803625377637</v>
      </c>
      <c r="BE25" s="44">
        <v>0</v>
      </c>
      <c r="BF25" s="44">
        <v>-3.4883720930232398</v>
      </c>
      <c r="BG25" s="44">
        <v>-5.9024807527801588</v>
      </c>
      <c r="BH25" s="44">
        <v>-4.5415099797512344</v>
      </c>
      <c r="BI25" s="44">
        <v>-3.055229142185667</v>
      </c>
      <c r="BJ25" s="44">
        <v>-1.5421115065243018</v>
      </c>
      <c r="BK25" s="44">
        <v>-0.29904306220094323</v>
      </c>
      <c r="BL25" s="44">
        <v>1.8918918918918948</v>
      </c>
      <c r="BM25" s="44">
        <v>3.1918096958747366</v>
      </c>
      <c r="BN25" s="44">
        <v>2.2109351658201382</v>
      </c>
      <c r="BO25" s="44">
        <v>0.73746312684366266</v>
      </c>
      <c r="BP25" s="44">
        <v>1.3313609467455745</v>
      </c>
      <c r="BQ25" s="44">
        <v>3.5311572700296612</v>
      </c>
      <c r="BR25" s="44">
        <v>6.0843373493975728</v>
      </c>
      <c r="BS25" s="44">
        <v>6.3636363636363713</v>
      </c>
      <c r="BT25" s="44">
        <v>5.4545454545454453</v>
      </c>
      <c r="BU25" s="44">
        <v>4.5454545454545414</v>
      </c>
      <c r="BV25" s="44">
        <v>4.5180722891566161</v>
      </c>
      <c r="BW25" s="44">
        <v>5.2789442111577545</v>
      </c>
      <c r="BX25" s="44">
        <v>4.9218980253463052</v>
      </c>
      <c r="BY25" s="44">
        <v>4.4645462503647426</v>
      </c>
      <c r="BZ25" s="44">
        <v>7.5708857059339163</v>
      </c>
      <c r="CA25" s="44">
        <v>6.8814055636896132</v>
      </c>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123</v>
      </c>
      <c r="C26" s="41" t="s">
        <v>15</v>
      </c>
      <c r="D26" s="87" t="s">
        <v>83</v>
      </c>
      <c r="E26" s="86">
        <v>44995</v>
      </c>
      <c r="F26" s="44">
        <v>0.58199033575681014</v>
      </c>
      <c r="G26" s="44">
        <v>1.5533669629273827</v>
      </c>
      <c r="H26" s="44">
        <v>0.23842499254922433</v>
      </c>
      <c r="I26" s="44">
        <v>0.50331056865418056</v>
      </c>
      <c r="J26" s="44">
        <v>-0.95960204485602274</v>
      </c>
      <c r="K26" s="44">
        <v>-1.4304156089446463</v>
      </c>
      <c r="L26" s="44">
        <v>-1.4248366013071778</v>
      </c>
      <c r="M26" s="44">
        <v>-0.87989441267047885</v>
      </c>
      <c r="N26" s="44">
        <v>-1.9400352733689452E-2</v>
      </c>
      <c r="O26" s="44">
        <v>1.6335100893270171</v>
      </c>
      <c r="P26" s="44">
        <v>1.9343941683705124</v>
      </c>
      <c r="Q26" s="44">
        <v>2.3110655302896355</v>
      </c>
      <c r="R26" s="44">
        <v>2.1419660789015138</v>
      </c>
      <c r="S26" s="44">
        <v>1.9483648278097565</v>
      </c>
      <c r="T26" s="44">
        <v>1.5486996519579632</v>
      </c>
      <c r="U26" s="44">
        <v>0.48870200402357789</v>
      </c>
      <c r="V26" s="44">
        <v>1.5919498779099595</v>
      </c>
      <c r="W26" s="44">
        <v>2.8724619847059873</v>
      </c>
      <c r="X26" s="44">
        <v>2.894399504928602</v>
      </c>
      <c r="Y26" s="44">
        <v>1.9298712827341413</v>
      </c>
      <c r="Z26" s="44">
        <v>0.91022949778616358</v>
      </c>
      <c r="AA26" s="44">
        <v>0.52787310035715684</v>
      </c>
      <c r="AB26" s="44">
        <v>0.71250414246593063</v>
      </c>
      <c r="AC26" s="44">
        <v>8.38215723889979E-2</v>
      </c>
      <c r="AD26" s="44">
        <v>1.1780195412653294</v>
      </c>
      <c r="AE26" s="44">
        <v>0.66769212260786581</v>
      </c>
      <c r="AF26" s="44">
        <v>1.3674919268030328</v>
      </c>
      <c r="AG26" s="44">
        <v>1.9281166493388291</v>
      </c>
      <c r="AH26" s="44">
        <v>1.7132690679234841</v>
      </c>
      <c r="AI26" s="44">
        <v>2.3915309557579478</v>
      </c>
      <c r="AJ26" s="44">
        <v>2.9306893263108869</v>
      </c>
      <c r="AK26" s="44">
        <v>5.1391695116003611</v>
      </c>
      <c r="AL26" s="44">
        <v>5.2198234420068212</v>
      </c>
      <c r="AM26" s="44">
        <v>5.0315670309574845</v>
      </c>
      <c r="AN26" s="44">
        <v>4.4266255639358265</v>
      </c>
      <c r="AO26" s="44">
        <v>3.6729724829259514</v>
      </c>
      <c r="AP26" s="44">
        <v>2.9706869392507329</v>
      </c>
      <c r="AQ26" s="44">
        <v>2.8178031208385912</v>
      </c>
      <c r="AR26" s="44">
        <v>3.8109639547033725</v>
      </c>
      <c r="AS26" s="44">
        <v>5.7044349094219848</v>
      </c>
      <c r="AT26" s="44">
        <v>8.5675362026338178</v>
      </c>
      <c r="AU26" s="44">
        <v>10.07201448634396</v>
      </c>
      <c r="AV26" s="44">
        <v>8.1469115191986639</v>
      </c>
      <c r="AW26" s="44">
        <v>5.7237523296748805</v>
      </c>
      <c r="AX26" s="44">
        <v>4.8994035653170842</v>
      </c>
      <c r="AY26" s="44">
        <v>3.4971354663261733</v>
      </c>
      <c r="AZ26" s="44">
        <v>2.3044073137360455</v>
      </c>
      <c r="BA26" s="44">
        <v>1.9696351386240041</v>
      </c>
      <c r="BB26" s="44">
        <v>2.8816574934734662</v>
      </c>
      <c r="BC26" s="44">
        <v>3.7866648955159343</v>
      </c>
      <c r="BD26" s="44">
        <v>1.7438767911357678</v>
      </c>
      <c r="BE26" s="44">
        <v>-0.90434949040625323</v>
      </c>
      <c r="BF26" s="44">
        <v>-3.9519139904881428</v>
      </c>
      <c r="BG26" s="44">
        <v>-5.9867937258826327</v>
      </c>
      <c r="BH26" s="44">
        <v>-4.6310589688175359</v>
      </c>
      <c r="BI26" s="44">
        <v>-3.5139264308379325</v>
      </c>
      <c r="BJ26" s="44">
        <v>-1.7817548305353204</v>
      </c>
      <c r="BK26" s="44">
        <v>-0.36449279425783132</v>
      </c>
      <c r="BL26" s="44">
        <v>2.2103522622270555</v>
      </c>
      <c r="BM26" s="44">
        <v>3.7741550825723946</v>
      </c>
      <c r="BN26" s="44">
        <v>2.1374773726402951</v>
      </c>
      <c r="BO26" s="44">
        <v>0.6087512998960154</v>
      </c>
      <c r="BP26" s="44">
        <v>1.6142523928255326</v>
      </c>
      <c r="BQ26" s="44">
        <v>3.8041203927249301</v>
      </c>
      <c r="BR26" s="44">
        <v>5.6717741935483845</v>
      </c>
      <c r="BS26" s="44">
        <v>5.73340859608098</v>
      </c>
      <c r="BT26" s="44">
        <v>6.1832308190352903</v>
      </c>
      <c r="BU26" s="44">
        <v>5.9764514819325987</v>
      </c>
      <c r="BV26" s="44">
        <v>6.0711118277835929</v>
      </c>
      <c r="BW26" s="44">
        <v>6.4353251431144232</v>
      </c>
      <c r="BX26" s="44">
        <v>5.9706108595490859</v>
      </c>
      <c r="BY26" s="44">
        <v>5.5021682840255437</v>
      </c>
      <c r="BZ26" s="44">
        <v>8.7594648268440878</v>
      </c>
      <c r="CA26" s="44">
        <v>8.00582010161326</v>
      </c>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124</v>
      </c>
      <c r="C27" s="41" t="s">
        <v>125</v>
      </c>
      <c r="D27" s="87" t="s">
        <v>83</v>
      </c>
      <c r="E27" s="86">
        <v>44992</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229</v>
      </c>
      <c r="C28" s="41" t="s">
        <v>230</v>
      </c>
      <c r="D28" s="87" t="s">
        <v>83</v>
      </c>
      <c r="E28" s="86">
        <v>44992</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127</v>
      </c>
      <c r="C29" s="88" t="s">
        <v>128</v>
      </c>
      <c r="D29" s="87" t="s">
        <v>83</v>
      </c>
      <c r="E29" s="86">
        <v>44995</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1287.4350833333333</v>
      </c>
      <c r="AI29" s="44">
        <v>1289.1591666666668</v>
      </c>
      <c r="AJ29" s="44">
        <v>1290.8832500000001</v>
      </c>
      <c r="AK29" s="44">
        <v>1292.6073333333331</v>
      </c>
      <c r="AL29" s="44">
        <v>1294.3314166666667</v>
      </c>
      <c r="AM29" s="44">
        <v>1296.0554999999999</v>
      </c>
      <c r="AN29" s="44">
        <v>1297.7795833333332</v>
      </c>
      <c r="AO29" s="44">
        <v>1299.5036666666667</v>
      </c>
      <c r="AP29" s="44">
        <v>1301.22775</v>
      </c>
      <c r="AQ29" s="44">
        <v>1302.9518333333333</v>
      </c>
      <c r="AR29" s="44">
        <v>1304.6759166666668</v>
      </c>
      <c r="AS29" s="44">
        <v>1306.4000000000001</v>
      </c>
      <c r="AT29" s="44">
        <v>1307.6416666666667</v>
      </c>
      <c r="AU29" s="44">
        <v>1308.8833333333332</v>
      </c>
      <c r="AV29" s="44">
        <v>1310.125</v>
      </c>
      <c r="AW29" s="44">
        <v>1311.3666666666668</v>
      </c>
      <c r="AX29" s="44">
        <v>1312.6083333333333</v>
      </c>
      <c r="AY29" s="44">
        <v>1313.85</v>
      </c>
      <c r="AZ29" s="44">
        <v>1315.0916666666667</v>
      </c>
      <c r="BA29" s="44">
        <v>1316.3333333333333</v>
      </c>
      <c r="BB29" s="44">
        <v>1317.575</v>
      </c>
      <c r="BC29" s="44">
        <v>1318.8166666666668</v>
      </c>
      <c r="BD29" s="44">
        <v>1320.0583333333332</v>
      </c>
      <c r="BE29" s="44">
        <v>1321.3</v>
      </c>
      <c r="BF29" s="44">
        <v>1323.15</v>
      </c>
      <c r="BG29" s="44">
        <v>1325</v>
      </c>
      <c r="BH29" s="44">
        <v>1326.85</v>
      </c>
      <c r="BI29" s="44">
        <v>1328.7</v>
      </c>
      <c r="BJ29" s="44">
        <v>1330.55</v>
      </c>
      <c r="BK29" s="44">
        <v>1332.4</v>
      </c>
      <c r="BL29" s="44">
        <v>1334.25</v>
      </c>
      <c r="BM29" s="44">
        <v>1336.1</v>
      </c>
      <c r="BN29" s="44">
        <v>1337.95</v>
      </c>
      <c r="BO29" s="44">
        <v>1339.8</v>
      </c>
      <c r="BP29" s="44">
        <v>1341.65</v>
      </c>
      <c r="BQ29" s="44">
        <v>1343.5</v>
      </c>
      <c r="BR29" s="44">
        <v>1347.1400619716235</v>
      </c>
      <c r="BS29" s="44">
        <v>1349.2520013534775</v>
      </c>
      <c r="BT29" s="44">
        <v>1351.9305140504459</v>
      </c>
      <c r="BU29" s="44">
        <v>1356.5719024367904</v>
      </c>
      <c r="BV29" s="44">
        <v>1360.0112952018073</v>
      </c>
      <c r="BW29" s="44">
        <v>1364.9176067735757</v>
      </c>
      <c r="BX29" s="44">
        <v>1368.2861892000599</v>
      </c>
      <c r="BY29" s="44">
        <v>1372.6885632301703</v>
      </c>
      <c r="BZ29" s="44">
        <v>1375.5305848027256</v>
      </c>
      <c r="CA29" s="44">
        <v>1380.1083083827471</v>
      </c>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129</v>
      </c>
      <c r="C30" s="41" t="s">
        <v>15</v>
      </c>
      <c r="D30" s="87" t="s">
        <v>83</v>
      </c>
      <c r="E30" s="86">
        <v>44992</v>
      </c>
      <c r="F30" s="44">
        <v>1.6289597684263191</v>
      </c>
      <c r="G30" s="44">
        <v>2.156244952482389</v>
      </c>
      <c r="H30" s="44">
        <v>2.8789252158577749</v>
      </c>
      <c r="I30" s="44">
        <v>3.1354064093918943</v>
      </c>
      <c r="J30" s="44">
        <v>4.1308679724740616</v>
      </c>
      <c r="K30" s="44">
        <v>3.8271482724617112</v>
      </c>
      <c r="L30" s="44">
        <v>3.3947801388207743</v>
      </c>
      <c r="M30" s="44">
        <v>3.085244421878075</v>
      </c>
      <c r="N30" s="44">
        <v>3.0157165289229404</v>
      </c>
      <c r="O30" s="44">
        <v>3.2628998428835709</v>
      </c>
      <c r="P30" s="44">
        <v>3.3554748100695031</v>
      </c>
      <c r="Q30" s="44">
        <v>3.4355169468001101</v>
      </c>
      <c r="R30" s="44">
        <v>2.9438943611675317</v>
      </c>
      <c r="S30" s="44">
        <v>3.1299092622772529</v>
      </c>
      <c r="T30" s="44">
        <v>3.0404275934029723</v>
      </c>
      <c r="U30" s="44">
        <v>2.6553211329991777</v>
      </c>
      <c r="V30" s="44">
        <v>2.8558702239879663</v>
      </c>
      <c r="W30" s="44">
        <v>2.7444878204496703</v>
      </c>
      <c r="X30" s="44">
        <v>2.9287831627702987</v>
      </c>
      <c r="Y30" s="44">
        <v>3.1982916624349489</v>
      </c>
      <c r="Z30" s="44">
        <v>3.1546044545479379</v>
      </c>
      <c r="AA30" s="44">
        <v>3.1794075934368227</v>
      </c>
      <c r="AB30" s="44">
        <v>2.5003118409261615</v>
      </c>
      <c r="AC30" s="44">
        <v>2.1927064425834475</v>
      </c>
      <c r="AD30" s="44">
        <v>2.2704058282157602</v>
      </c>
      <c r="AE30" s="44">
        <v>1.6704873998676151</v>
      </c>
      <c r="AF30" s="44">
        <v>1.9911838192290254</v>
      </c>
      <c r="AG30" s="44">
        <v>2.4046501257293018</v>
      </c>
      <c r="AH30" s="44">
        <v>2.1925161676966232</v>
      </c>
      <c r="AI30" s="44">
        <v>2.3214703192226738</v>
      </c>
      <c r="AJ30" s="44">
        <v>1.9988882860292989</v>
      </c>
      <c r="AK30" s="44">
        <v>1.8085212163550635</v>
      </c>
      <c r="AL30" s="44">
        <v>1.8010999480118972</v>
      </c>
      <c r="AM30" s="44">
        <v>1.6610211865569546</v>
      </c>
      <c r="AN30" s="44">
        <v>1.847554008558272</v>
      </c>
      <c r="AO30" s="44">
        <v>2.1641326928929727</v>
      </c>
      <c r="AP30" s="44">
        <v>2.2560069241913894</v>
      </c>
      <c r="AQ30" s="44">
        <v>2.6499964848752944</v>
      </c>
      <c r="AR30" s="44">
        <v>-5.6023285878123996</v>
      </c>
      <c r="AS30" s="44">
        <v>-16.233066510221839</v>
      </c>
      <c r="AT30" s="44">
        <v>-12.853125428344626</v>
      </c>
      <c r="AU30" s="44">
        <v>-7.9986250906919025</v>
      </c>
      <c r="AV30" s="44">
        <v>-5.6731329355966036</v>
      </c>
      <c r="AW30" s="44">
        <v>-4.7660189564914246</v>
      </c>
      <c r="AX30" s="44">
        <v>-4.0253430854961465</v>
      </c>
      <c r="AY30" s="44">
        <v>-3.5169351315632924</v>
      </c>
      <c r="AZ30" s="44">
        <v>-2.8117224343363945</v>
      </c>
      <c r="BA30" s="44">
        <v>-2.9274875574181958</v>
      </c>
      <c r="BB30" s="44">
        <v>-2.6682885734149897</v>
      </c>
      <c r="BC30" s="44">
        <v>-2.6305184608757304</v>
      </c>
      <c r="BD30" s="44">
        <v>6.2702645268685853</v>
      </c>
      <c r="BE30" s="44">
        <v>17.96188706672892</v>
      </c>
      <c r="BF30" s="44">
        <v>12.361682931129248</v>
      </c>
      <c r="BG30" s="44">
        <v>7.0740479725335925</v>
      </c>
      <c r="BH30" s="44">
        <v>4.947374178327224</v>
      </c>
      <c r="BI30" s="44">
        <v>4.5519783950373816</v>
      </c>
      <c r="BJ30" s="44">
        <v>3.9503753638332251</v>
      </c>
      <c r="BK30" s="44">
        <v>4.1505009913105573</v>
      </c>
      <c r="BL30" s="44">
        <v>3.9015592656759912</v>
      </c>
      <c r="BM30" s="44">
        <v>3.778864795905279</v>
      </c>
      <c r="BN30" s="44">
        <v>3.0825466444029725</v>
      </c>
      <c r="BO30" s="44">
        <v>3.5035372790474861</v>
      </c>
      <c r="BP30" s="44">
        <v>3.2250799490790127</v>
      </c>
      <c r="BQ30" s="44">
        <v>4.4116506914435583</v>
      </c>
      <c r="BR30" s="44">
        <v>5.171245063443286</v>
      </c>
      <c r="BS30" s="44">
        <v>4.597708165163894</v>
      </c>
      <c r="BT30" s="44">
        <v>4.263371737073518</v>
      </c>
      <c r="BU30" s="44">
        <v>3.8718449551727874</v>
      </c>
      <c r="BV30" s="44">
        <v>3.6897029737717579</v>
      </c>
      <c r="BW30" s="44">
        <v>2.9328652315546933</v>
      </c>
      <c r="BX30" s="44">
        <v>2.5360449699431298</v>
      </c>
      <c r="BY30" s="44">
        <v>2.2901748561408919</v>
      </c>
      <c r="BZ30" s="44" t="e">
        <v>#N/A</v>
      </c>
      <c r="CA30" s="44" t="e">
        <v>#N/A</v>
      </c>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7" t="s">
        <v>83</v>
      </c>
      <c r="E31" s="86">
        <v>44986</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130</v>
      </c>
      <c r="C32" s="41" t="s">
        <v>44</v>
      </c>
      <c r="D32" s="87" t="s">
        <v>83</v>
      </c>
      <c r="E32" s="86">
        <v>44986</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131</v>
      </c>
      <c r="C33" s="41" t="s">
        <v>132</v>
      </c>
      <c r="D33" s="87" t="s">
        <v>83</v>
      </c>
      <c r="E33" s="86">
        <v>44978</v>
      </c>
      <c r="F33" s="44">
        <v>6.6146501670785325</v>
      </c>
      <c r="G33" s="44">
        <v>6.6420921081285504</v>
      </c>
      <c r="H33" s="44">
        <v>6.5873500242028573</v>
      </c>
      <c r="I33" s="44">
        <v>6.6109174799257735</v>
      </c>
      <c r="J33" s="44">
        <v>6.6768885812492123</v>
      </c>
      <c r="K33" s="44">
        <v>6.7390560963327211</v>
      </c>
      <c r="L33" s="44">
        <v>6.6819913183681523</v>
      </c>
      <c r="M33" s="44">
        <v>6.6406811164359745</v>
      </c>
      <c r="N33" s="44">
        <v>6.7434468468438711</v>
      </c>
      <c r="O33" s="44">
        <v>6.8578120673444509</v>
      </c>
      <c r="P33" s="44">
        <v>6.753144044527243</v>
      </c>
      <c r="Q33" s="44">
        <v>6.7291561871747616</v>
      </c>
      <c r="R33" s="44">
        <v>6.7770050823857693</v>
      </c>
      <c r="S33" s="44">
        <v>6.7416983355532132</v>
      </c>
      <c r="T33" s="44">
        <v>6.697058872260067</v>
      </c>
      <c r="U33" s="44">
        <v>6.7346493685624891</v>
      </c>
      <c r="V33" s="44">
        <v>7.0286628901679178</v>
      </c>
      <c r="W33" s="44">
        <v>6.8758583814762479</v>
      </c>
      <c r="X33" s="44">
        <v>6.836255749108334</v>
      </c>
      <c r="Y33" s="44">
        <v>6.8470304132009678</v>
      </c>
      <c r="Z33" s="44">
        <v>6.8764335628031574</v>
      </c>
      <c r="AA33" s="44">
        <v>6.7406787867081173</v>
      </c>
      <c r="AB33" s="44">
        <v>6.8338961076578331</v>
      </c>
      <c r="AC33" s="44">
        <v>6.8865681379538666</v>
      </c>
      <c r="AD33" s="44">
        <v>6.6887197415985673</v>
      </c>
      <c r="AE33" s="44">
        <v>6.6806312541888966</v>
      </c>
      <c r="AF33" s="44">
        <v>6.8494589565812536</v>
      </c>
      <c r="AG33" s="44">
        <v>6.9508306711343488</v>
      </c>
      <c r="AH33" s="44">
        <v>6.8822702552611235</v>
      </c>
      <c r="AI33" s="44">
        <v>6.8271057725484807</v>
      </c>
      <c r="AJ33" s="44">
        <v>6.8637536105651344</v>
      </c>
      <c r="AK33" s="44">
        <v>6.8383807245660835</v>
      </c>
      <c r="AL33" s="44">
        <v>6.6839954658041041</v>
      </c>
      <c r="AM33" s="44">
        <v>6.7669783537338564</v>
      </c>
      <c r="AN33" s="44">
        <v>6.5988107118572747</v>
      </c>
      <c r="AO33" s="44">
        <v>6.8728846141298288</v>
      </c>
      <c r="AP33" s="44">
        <v>6.8990773332354642</v>
      </c>
      <c r="AQ33" s="44">
        <v>6.7873853078948461</v>
      </c>
      <c r="AR33" s="44">
        <v>5.881423790498479</v>
      </c>
      <c r="AS33" s="44">
        <v>4.899451461603757</v>
      </c>
      <c r="AT33" s="44">
        <v>6.0732747232263113</v>
      </c>
      <c r="AU33" s="44">
        <v>6.8717172756382352</v>
      </c>
      <c r="AV33" s="44">
        <v>6.9557896129215608</v>
      </c>
      <c r="AW33" s="44">
        <v>6.5943740267262667</v>
      </c>
      <c r="AX33" s="44">
        <v>7.2399731258775102</v>
      </c>
      <c r="AY33" s="44">
        <v>7.2044446945752076</v>
      </c>
      <c r="AZ33" s="44">
        <v>7.1903008259739023</v>
      </c>
      <c r="BA33" s="44">
        <v>7.2006431054926621</v>
      </c>
      <c r="BB33" s="44">
        <v>7.3319901552387794</v>
      </c>
      <c r="BC33" s="44">
        <v>7.386019253977989</v>
      </c>
      <c r="BD33" s="44">
        <v>7.3591774587221952</v>
      </c>
      <c r="BE33" s="44">
        <v>7.4317481666247094</v>
      </c>
      <c r="BF33" s="44">
        <v>7.380676857972837</v>
      </c>
      <c r="BG33" s="44">
        <v>7.4363915575450754</v>
      </c>
      <c r="BH33" s="44">
        <v>7.3163214569739479</v>
      </c>
      <c r="BI33" s="44">
        <v>7.3531210789518688</v>
      </c>
      <c r="BJ33" s="44">
        <v>7.3411141687526253</v>
      </c>
      <c r="BK33" s="44">
        <v>7.6005179514528987</v>
      </c>
      <c r="BL33" s="44">
        <v>7.5863601027498992</v>
      </c>
      <c r="BM33" s="44">
        <v>7.4740689301937495</v>
      </c>
      <c r="BN33" s="44">
        <v>7.5301011777902191</v>
      </c>
      <c r="BO33" s="44">
        <v>7.5884990583093455</v>
      </c>
      <c r="BP33" s="44">
        <v>7.717336679801079</v>
      </c>
      <c r="BQ33" s="44">
        <v>7.7839738331124488</v>
      </c>
      <c r="BR33" s="44">
        <v>8.1005752047434019</v>
      </c>
      <c r="BS33" s="44">
        <v>7.8444317814743085</v>
      </c>
      <c r="BT33" s="44">
        <v>8.0859250567449727</v>
      </c>
      <c r="BU33" s="44">
        <v>8.0608607315619203</v>
      </c>
      <c r="BV33" s="44">
        <v>7.9433220279764116</v>
      </c>
      <c r="BW33" s="44">
        <v>8.0537348740118713</v>
      </c>
      <c r="BX33" s="44">
        <v>8.0591990966175153</v>
      </c>
      <c r="BY33" s="44">
        <v>8.1714003970913343</v>
      </c>
      <c r="BZ33" s="44" t="e">
        <v>#N/A</v>
      </c>
      <c r="CA33" s="44" t="e">
        <v>#N/A</v>
      </c>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133</v>
      </c>
      <c r="C34" s="41" t="s">
        <v>134</v>
      </c>
      <c r="D34" s="87" t="s">
        <v>83</v>
      </c>
      <c r="E34" s="86">
        <v>44978</v>
      </c>
      <c r="F34" s="50">
        <v>2.6302026832067202</v>
      </c>
      <c r="G34" s="50">
        <v>2.6315221270605318</v>
      </c>
      <c r="H34" s="50">
        <v>2.5990587386813462</v>
      </c>
      <c r="I34" s="50">
        <v>2.6439113344133465</v>
      </c>
      <c r="J34" s="50">
        <v>2.7025212250371822</v>
      </c>
      <c r="K34" s="50">
        <v>2.7114076910747182</v>
      </c>
      <c r="L34" s="50">
        <v>2.6515954991162793</v>
      </c>
      <c r="M34" s="50">
        <v>2.5924271151963496</v>
      </c>
      <c r="N34" s="50">
        <v>2.6073790989149166</v>
      </c>
      <c r="O34" s="50">
        <v>2.6120828148488604</v>
      </c>
      <c r="P34" s="50">
        <v>2.5900228193355157</v>
      </c>
      <c r="Q34" s="50">
        <v>2.59092564837484</v>
      </c>
      <c r="R34" s="50">
        <v>2.6500616788458693</v>
      </c>
      <c r="S34" s="50">
        <v>2.6346669750917311</v>
      </c>
      <c r="T34" s="50">
        <v>2.6163643753678634</v>
      </c>
      <c r="U34" s="50">
        <v>2.6469488152985132</v>
      </c>
      <c r="V34" s="50">
        <v>2.7557591452392716</v>
      </c>
      <c r="W34" s="50">
        <v>2.7191595335311463</v>
      </c>
      <c r="X34" s="50">
        <v>2.6591410760009784</v>
      </c>
      <c r="Y34" s="50">
        <v>2.6101463084450742</v>
      </c>
      <c r="Z34" s="50">
        <v>2.56963262693428</v>
      </c>
      <c r="AA34" s="50">
        <v>2.5252040149405475</v>
      </c>
      <c r="AB34" s="50">
        <v>2.5862862324264424</v>
      </c>
      <c r="AC34" s="50">
        <v>2.6359790537640255</v>
      </c>
      <c r="AD34" s="50">
        <v>2.5967240002331722</v>
      </c>
      <c r="AE34" s="50">
        <v>2.6134781333317783</v>
      </c>
      <c r="AF34" s="50">
        <v>2.6690844168502466</v>
      </c>
      <c r="AG34" s="50">
        <v>2.731444688676067</v>
      </c>
      <c r="AH34" s="50">
        <v>2.7526030230802698</v>
      </c>
      <c r="AI34" s="50">
        <v>2.7416478224519865</v>
      </c>
      <c r="AJ34" s="50">
        <v>2.7609897178979526</v>
      </c>
      <c r="AK34" s="50">
        <v>2.7395731493656155</v>
      </c>
      <c r="AL34" s="50">
        <v>2.6614124710230791</v>
      </c>
      <c r="AM34" s="50">
        <v>2.6838701062423049</v>
      </c>
      <c r="AN34" s="50">
        <v>2.6330248723092531</v>
      </c>
      <c r="AO34" s="50">
        <v>2.7425858627126347</v>
      </c>
      <c r="AP34" s="50">
        <v>2.7492856233760454</v>
      </c>
      <c r="AQ34" s="50">
        <v>2.6860825717911045</v>
      </c>
      <c r="AR34" s="50">
        <v>2.2771438095469714</v>
      </c>
      <c r="AS34" s="50">
        <v>1.8491970592949625</v>
      </c>
      <c r="AT34" s="50">
        <v>2.3901794471179616</v>
      </c>
      <c r="AU34" s="50">
        <v>2.8245624052757625</v>
      </c>
      <c r="AV34" s="50">
        <v>2.8727129005365173</v>
      </c>
      <c r="AW34" s="50">
        <v>2.7023533813700142</v>
      </c>
      <c r="AX34" s="50">
        <v>2.9741689558986111</v>
      </c>
      <c r="AY34" s="50">
        <v>2.9799257843020941</v>
      </c>
      <c r="AZ34" s="50">
        <v>2.9301265493350614</v>
      </c>
      <c r="BA34" s="50">
        <v>2.9210127057055764</v>
      </c>
      <c r="BB34" s="50">
        <v>2.9360361524651237</v>
      </c>
      <c r="BC34" s="50">
        <v>2.9728101284318131</v>
      </c>
      <c r="BD34" s="50">
        <v>2.9522227832617984</v>
      </c>
      <c r="BE34" s="50">
        <v>2.9329729763919357</v>
      </c>
      <c r="BF34" s="50">
        <v>2.8986337809400275</v>
      </c>
      <c r="BG34" s="50">
        <v>2.9450167636062106</v>
      </c>
      <c r="BH34" s="50">
        <v>2.8778032855943851</v>
      </c>
      <c r="BI34" s="50">
        <v>2.898147375778414</v>
      </c>
      <c r="BJ34" s="50">
        <v>2.9077196945069592</v>
      </c>
      <c r="BK34" s="50">
        <v>3.031449926752622</v>
      </c>
      <c r="BL34" s="50">
        <v>3.0267625829834941</v>
      </c>
      <c r="BM34" s="50">
        <v>3.0253474460750978</v>
      </c>
      <c r="BN34" s="50">
        <v>3.0624356029082125</v>
      </c>
      <c r="BO34" s="50">
        <v>3.0654187133573232</v>
      </c>
      <c r="BP34" s="50">
        <v>3.1330324132508682</v>
      </c>
      <c r="BQ34" s="50">
        <v>3.202060254082804</v>
      </c>
      <c r="BR34" s="50">
        <v>3.3812475458188063</v>
      </c>
      <c r="BS34" s="50">
        <v>3.3076818717375698</v>
      </c>
      <c r="BT34" s="50">
        <v>3.4721909153624515</v>
      </c>
      <c r="BU34" s="50">
        <v>3.423503474376282</v>
      </c>
      <c r="BV34" s="50">
        <v>3.3651322714423553</v>
      </c>
      <c r="BW34" s="50">
        <v>3.3958647051597461</v>
      </c>
      <c r="BX34" s="50">
        <v>3.4217776904372323</v>
      </c>
      <c r="BY34" s="50">
        <v>3.4346216053707939</v>
      </c>
      <c r="BZ34" s="50" t="e">
        <v>#N/A</v>
      </c>
      <c r="CA34" s="50" t="e">
        <v>#N/A</v>
      </c>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49</v>
      </c>
      <c r="C35" s="41" t="s">
        <v>135</v>
      </c>
      <c r="D35" s="87" t="s">
        <v>83</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136</v>
      </c>
      <c r="C36" s="41" t="s">
        <v>53</v>
      </c>
      <c r="D36" s="87" t="s">
        <v>83</v>
      </c>
      <c r="E36" s="86">
        <v>45001</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137</v>
      </c>
      <c r="C37" s="41" t="s">
        <v>138</v>
      </c>
      <c r="D37" s="87" t="s">
        <v>83</v>
      </c>
      <c r="E37" s="86">
        <v>44992</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t="e">
        <v>#N/A</v>
      </c>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246</v>
      </c>
      <c r="C38" s="41" t="s">
        <v>247</v>
      </c>
      <c r="D38" s="87" t="s">
        <v>83</v>
      </c>
      <c r="E38" s="86">
        <v>44995</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2839</v>
      </c>
      <c r="BT38" s="51">
        <v>2249</v>
      </c>
      <c r="BU38" s="51">
        <v>2133</v>
      </c>
      <c r="BV38" s="51">
        <v>1894</v>
      </c>
      <c r="BW38" s="51">
        <v>1857</v>
      </c>
      <c r="BX38" s="51">
        <v>1642</v>
      </c>
      <c r="BY38" s="51">
        <v>1201</v>
      </c>
      <c r="BZ38" s="51">
        <v>1198</v>
      </c>
      <c r="CA38" s="51">
        <v>1740</v>
      </c>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248</v>
      </c>
      <c r="C39" s="41" t="s">
        <v>47</v>
      </c>
      <c r="D39" s="87" t="s">
        <v>83</v>
      </c>
      <c r="E39" s="86">
        <v>44995</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517787</v>
      </c>
      <c r="BT39" s="51">
        <v>491452</v>
      </c>
      <c r="BU39" s="51">
        <v>485173</v>
      </c>
      <c r="BV39" s="51">
        <v>498808</v>
      </c>
      <c r="BW39" s="51">
        <v>509598</v>
      </c>
      <c r="BX39" s="51">
        <v>490293</v>
      </c>
      <c r="BY39" s="51">
        <v>495792</v>
      </c>
      <c r="BZ39" s="51">
        <v>508515</v>
      </c>
      <c r="CA39" s="51">
        <v>506685</v>
      </c>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249</v>
      </c>
      <c r="C40" s="41" t="s">
        <v>250</v>
      </c>
      <c r="D40" s="87" t="s">
        <v>83</v>
      </c>
      <c r="E40" s="86">
        <v>44995</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0.70012330456226879</v>
      </c>
      <c r="BT40" s="51">
        <v>0.70767778477029575</v>
      </c>
      <c r="BU40" s="51">
        <v>0.78476821192052981</v>
      </c>
      <c r="BV40" s="51">
        <v>0.72124904798172129</v>
      </c>
      <c r="BW40" s="51">
        <v>0.85418583256669733</v>
      </c>
      <c r="BX40" s="51">
        <v>1.0192427063935443</v>
      </c>
      <c r="BY40" s="51">
        <v>1.1637596899224807</v>
      </c>
      <c r="BZ40" s="51">
        <v>0.64686825053995678</v>
      </c>
      <c r="CA40" s="51">
        <v>0.7283382168271243</v>
      </c>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142</v>
      </c>
      <c r="C41" s="41" t="s">
        <v>132</v>
      </c>
      <c r="D41" s="87" t="s">
        <v>83</v>
      </c>
      <c r="E41" s="86">
        <v>45006</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9.2201431206156403</v>
      </c>
      <c r="BY41" s="44">
        <v>9.1615170722246635</v>
      </c>
      <c r="BZ41" s="44">
        <v>10.186015315202653</v>
      </c>
      <c r="CA41" s="44" t="e">
        <v>#N/A</v>
      </c>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143</v>
      </c>
      <c r="C42" s="41" t="s">
        <v>132</v>
      </c>
      <c r="D42" s="87" t="s">
        <v>83</v>
      </c>
      <c r="E42" s="86">
        <v>45001</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6.399127</v>
      </c>
      <c r="S42" s="44">
        <v>6.3566159999999998</v>
      </c>
      <c r="T42" s="44">
        <v>6.2465060000000001</v>
      </c>
      <c r="U42" s="44">
        <v>5.6888449999999997</v>
      </c>
      <c r="V42" s="44">
        <v>6.2184109999999997</v>
      </c>
      <c r="W42" s="44">
        <v>6.5619370000000004</v>
      </c>
      <c r="X42" s="44">
        <v>6.6741409999999997</v>
      </c>
      <c r="Y42" s="44">
        <v>6.665089</v>
      </c>
      <c r="Z42" s="44">
        <v>6.8659340000000002</v>
      </c>
      <c r="AA42" s="44">
        <v>6.8842059999999998</v>
      </c>
      <c r="AB42" s="44">
        <v>6.5513130000000004</v>
      </c>
      <c r="AC42" s="44">
        <v>6.1858360000000001</v>
      </c>
      <c r="AD42" s="44">
        <v>6.2905319999999998</v>
      </c>
      <c r="AE42" s="44">
        <v>6.2277310000000003</v>
      </c>
      <c r="AF42" s="44">
        <v>6.3507300000000004</v>
      </c>
      <c r="AG42" s="44">
        <v>6.6462250000000003</v>
      </c>
      <c r="AH42" s="44">
        <v>6.9555959999999999</v>
      </c>
      <c r="AI42" s="44">
        <v>6.2612800000000002</v>
      </c>
      <c r="AJ42" s="44">
        <v>6.3238890000000003</v>
      </c>
      <c r="AK42" s="44">
        <v>6.3367060000000004</v>
      </c>
      <c r="AL42" s="44">
        <v>6.1465740000000002</v>
      </c>
      <c r="AM42" s="44">
        <v>6.2776319999999997</v>
      </c>
      <c r="AN42" s="44">
        <v>6.1090540000000004</v>
      </c>
      <c r="AO42" s="44">
        <v>6.0348439999999997</v>
      </c>
      <c r="AP42" s="44">
        <v>6.2216189999999996</v>
      </c>
      <c r="AQ42" s="44">
        <v>6.2298600000000004</v>
      </c>
      <c r="AR42" s="44">
        <v>5.5597859999999999</v>
      </c>
      <c r="AS42" s="44">
        <v>4.5424360000000004</v>
      </c>
      <c r="AT42" s="44">
        <v>4.7046710000000003</v>
      </c>
      <c r="AU42" s="44">
        <v>4.8997080000000004</v>
      </c>
      <c r="AV42" s="44">
        <v>5.0920719999999999</v>
      </c>
      <c r="AW42" s="44">
        <v>5.1102650000000001</v>
      </c>
      <c r="AX42" s="44">
        <v>5.382104</v>
      </c>
      <c r="AY42" s="44">
        <v>5.4845540000000002</v>
      </c>
      <c r="AZ42" s="44">
        <v>5.6266150000000001</v>
      </c>
      <c r="BA42" s="44">
        <v>5.9459429999999998</v>
      </c>
      <c r="BB42" s="44">
        <v>6.1920960000000003</v>
      </c>
      <c r="BC42" s="44">
        <v>6.24993</v>
      </c>
      <c r="BD42" s="44">
        <v>6.6382289999999999</v>
      </c>
      <c r="BE42" s="44">
        <v>6.9402119999999998</v>
      </c>
      <c r="BF42" s="44">
        <v>7.2204480000000002</v>
      </c>
      <c r="BG42" s="44">
        <v>7.2203860000000004</v>
      </c>
      <c r="BH42" s="44">
        <v>7.1673929999999997</v>
      </c>
      <c r="BI42" s="44">
        <v>7.1707229999999997</v>
      </c>
      <c r="BJ42" s="44">
        <v>6.9992650000000003</v>
      </c>
      <c r="BK42" s="44">
        <v>7.3219669999999999</v>
      </c>
      <c r="BL42" s="44">
        <v>7.6491569999999998</v>
      </c>
      <c r="BM42" s="44">
        <v>7.8222690000000004</v>
      </c>
      <c r="BN42" s="44">
        <v>7.9443910000000004</v>
      </c>
      <c r="BO42" s="44">
        <v>8.5980329999999991</v>
      </c>
      <c r="BP42" s="44">
        <v>8.9811999999999994</v>
      </c>
      <c r="BQ42" s="44">
        <v>9.2690889999999992</v>
      </c>
      <c r="BR42" s="44">
        <v>9.3581719999999997</v>
      </c>
      <c r="BS42" s="44">
        <v>9.3163719999999994</v>
      </c>
      <c r="BT42" s="44">
        <v>9.1525800000000004</v>
      </c>
      <c r="BU42" s="44">
        <v>8.830883</v>
      </c>
      <c r="BV42" s="44">
        <v>8.8713429999999995</v>
      </c>
      <c r="BW42" s="44">
        <v>9.6093899999999994</v>
      </c>
      <c r="BX42" s="44">
        <v>9.3532109999999999</v>
      </c>
      <c r="BY42" s="44">
        <v>8.6901060000000001</v>
      </c>
      <c r="BZ42" s="44">
        <v>9.6861660000000001</v>
      </c>
      <c r="CA42" s="44" t="e">
        <v>#N/A</v>
      </c>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144</v>
      </c>
      <c r="D43" s="87" t="s">
        <v>83</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145</v>
      </c>
      <c r="D44" s="87" t="s">
        <v>83</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146</v>
      </c>
      <c r="C45" s="41" t="s">
        <v>138</v>
      </c>
      <c r="D45" s="87" t="s">
        <v>83</v>
      </c>
      <c r="E45" s="86">
        <v>44992</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t="e">
        <v>#N/A</v>
      </c>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147</v>
      </c>
      <c r="C46" s="41" t="s">
        <v>148</v>
      </c>
      <c r="D46" s="87" t="s">
        <v>83</v>
      </c>
      <c r="E46" s="86">
        <v>44992</v>
      </c>
      <c r="F46" s="170">
        <v>211.71463941000002</v>
      </c>
      <c r="G46" s="170">
        <v>203.25591274999999</v>
      </c>
      <c r="H46" s="170">
        <v>377.35521883999996</v>
      </c>
      <c r="I46" s="170">
        <v>262.26815905999996</v>
      </c>
      <c r="J46" s="170">
        <v>377.82733134999995</v>
      </c>
      <c r="K46" s="170">
        <v>328.10005632999997</v>
      </c>
      <c r="L46" s="170">
        <v>291.66943687999998</v>
      </c>
      <c r="M46" s="170">
        <v>338.4190256</v>
      </c>
      <c r="N46" s="170">
        <v>1160.6761759199999</v>
      </c>
      <c r="O46" s="170">
        <v>337.95144084000003</v>
      </c>
      <c r="P46" s="170">
        <v>377.48615973</v>
      </c>
      <c r="Q46" s="170">
        <v>296.04393754</v>
      </c>
      <c r="R46" s="170">
        <v>192.50134502</v>
      </c>
      <c r="S46" s="170">
        <v>339.79507228</v>
      </c>
      <c r="T46" s="170">
        <v>440.77047904999984</v>
      </c>
      <c r="U46" s="170">
        <v>438.02005121000002</v>
      </c>
      <c r="V46" s="170">
        <v>717.96065556999997</v>
      </c>
      <c r="W46" s="170">
        <v>394.67880638999998</v>
      </c>
      <c r="X46" s="170">
        <v>444.17148564000001</v>
      </c>
      <c r="Y46" s="170">
        <v>350.65400500000004</v>
      </c>
      <c r="Z46" s="170">
        <v>269.08082389000015</v>
      </c>
      <c r="AA46" s="170">
        <v>331.93516801999999</v>
      </c>
      <c r="AB46" s="170">
        <v>380.14598493</v>
      </c>
      <c r="AC46" s="170">
        <v>235.75597334</v>
      </c>
      <c r="AD46" s="170">
        <v>258.2750269</v>
      </c>
      <c r="AE46" s="170">
        <v>356.93944166999995</v>
      </c>
      <c r="AF46" s="170">
        <v>342.73377866999999</v>
      </c>
      <c r="AG46" s="170">
        <v>375.70581040000002</v>
      </c>
      <c r="AH46" s="170">
        <v>331.4357517200001</v>
      </c>
      <c r="AI46" s="170">
        <v>366.03898737999998</v>
      </c>
      <c r="AJ46" s="170">
        <v>340.72185800000011</v>
      </c>
      <c r="AK46" s="170">
        <v>349.23542468000005</v>
      </c>
      <c r="AL46" s="170">
        <v>400.28009522999997</v>
      </c>
      <c r="AM46" s="170">
        <v>464.40499113999994</v>
      </c>
      <c r="AN46" s="170">
        <v>1126.7141686499999</v>
      </c>
      <c r="AO46" s="170">
        <v>296.72114518999996</v>
      </c>
      <c r="AP46" s="170">
        <v>208.99793284999998</v>
      </c>
      <c r="AQ46" s="170">
        <v>335.12916121000001</v>
      </c>
      <c r="AR46" s="170">
        <v>210.52395752999999</v>
      </c>
      <c r="AS46" s="170">
        <v>296.62245077999995</v>
      </c>
      <c r="AT46" s="170">
        <v>233.58563740999995</v>
      </c>
      <c r="AU46" s="170">
        <v>272.78218846999999</v>
      </c>
      <c r="AV46" s="170">
        <v>324.99954305</v>
      </c>
      <c r="AW46" s="170">
        <v>332.16389097999996</v>
      </c>
      <c r="AX46" s="170">
        <v>321.24700861999997</v>
      </c>
      <c r="AY46" s="170">
        <v>326.54326809999998</v>
      </c>
      <c r="AZ46" s="170">
        <v>285.13262119000001</v>
      </c>
      <c r="BA46" s="170">
        <v>273.05371064999997</v>
      </c>
      <c r="BB46" s="170">
        <v>295.03271714000005</v>
      </c>
      <c r="BC46" s="170">
        <v>668.54076576999989</v>
      </c>
      <c r="BD46" s="170">
        <v>424.69461647000003</v>
      </c>
      <c r="BE46" s="170">
        <v>408.6879118899999</v>
      </c>
      <c r="BF46" s="170">
        <v>456.21551198000009</v>
      </c>
      <c r="BG46" s="170">
        <v>1063.53825308</v>
      </c>
      <c r="BH46" s="170">
        <v>443.22580965000003</v>
      </c>
      <c r="BI46" s="170">
        <v>347.15652133000003</v>
      </c>
      <c r="BJ46" s="170">
        <v>359.98580918000005</v>
      </c>
      <c r="BK46" s="170">
        <v>384.40236539999989</v>
      </c>
      <c r="BL46" s="170">
        <v>399.38422390999995</v>
      </c>
      <c r="BM46" s="170">
        <v>384.04409907000002</v>
      </c>
      <c r="BN46" s="170">
        <v>371.53755496000008</v>
      </c>
      <c r="BO46" s="170">
        <v>374.40936852999999</v>
      </c>
      <c r="BP46" s="170">
        <v>601.57358849999991</v>
      </c>
      <c r="BQ46" s="170">
        <v>492.96914113000003</v>
      </c>
      <c r="BR46" s="170">
        <v>486.54153051000009</v>
      </c>
      <c r="BS46" s="170">
        <v>644.12381530000005</v>
      </c>
      <c r="BT46" s="170">
        <v>429.43673438999997</v>
      </c>
      <c r="BU46" s="170">
        <v>628.21785430000011</v>
      </c>
      <c r="BV46" s="170">
        <v>545.97679126999992</v>
      </c>
      <c r="BW46" s="170">
        <v>417.06442605999996</v>
      </c>
      <c r="BX46" s="170">
        <v>381.11307627000014</v>
      </c>
      <c r="BY46" s="170">
        <v>355.47218429000009</v>
      </c>
      <c r="BZ46" s="170">
        <v>328.00821872999995</v>
      </c>
      <c r="CA46" s="170">
        <v>374.92332605000001</v>
      </c>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6"/>
    </row>
    <row r="48" spans="1:1233"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topLeftCell="A4" workbookViewId="0">
      <selection activeCell="I46" sqref="I46"/>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64</v>
      </c>
    </row>
    <row r="2" spans="1:34" s="18" customFormat="1" ht="24.95" customHeight="1" x14ac:dyDescent="0.25">
      <c r="A2" s="16"/>
      <c r="B2" s="17" t="s">
        <v>65</v>
      </c>
      <c r="D2" s="19"/>
      <c r="E2" s="20"/>
      <c r="F2" s="20"/>
    </row>
    <row r="3" spans="1:34" s="22" customFormat="1" x14ac:dyDescent="0.2">
      <c r="A3" s="21" t="s">
        <v>73</v>
      </c>
      <c r="E3" s="23"/>
    </row>
    <row r="4" spans="1:34" s="22" customFormat="1" ht="11.25" x14ac:dyDescent="0.15">
      <c r="A4" s="21" t="s">
        <v>66</v>
      </c>
      <c r="B4" s="24" t="s">
        <v>74</v>
      </c>
    </row>
    <row r="5" spans="1:34" s="22" customFormat="1" ht="11.25" x14ac:dyDescent="0.15">
      <c r="A5" s="21" t="s">
        <v>67</v>
      </c>
      <c r="B5" s="24" t="s">
        <v>257</v>
      </c>
    </row>
    <row r="6" spans="1:34" s="22" customFormat="1" ht="11.25" x14ac:dyDescent="0.15">
      <c r="A6" s="21" t="s">
        <v>90</v>
      </c>
      <c r="B6" s="24" t="s">
        <v>154</v>
      </c>
      <c r="G6" s="25"/>
    </row>
    <row r="7" spans="1:34" s="27" customFormat="1" ht="18" x14ac:dyDescent="0.15">
      <c r="A7" s="26" t="s">
        <v>68</v>
      </c>
      <c r="B7" s="27" t="s">
        <v>155</v>
      </c>
      <c r="C7" s="27" t="s">
        <v>156</v>
      </c>
      <c r="D7" s="27" t="s">
        <v>157</v>
      </c>
      <c r="E7" s="27" t="s">
        <v>158</v>
      </c>
      <c r="F7" s="27" t="s">
        <v>159</v>
      </c>
      <c r="G7" s="27" t="s">
        <v>160</v>
      </c>
      <c r="H7" s="27" t="s">
        <v>161</v>
      </c>
      <c r="I7" s="27" t="s">
        <v>162</v>
      </c>
      <c r="J7" s="27" t="s">
        <v>163</v>
      </c>
      <c r="K7" s="27" t="s">
        <v>164</v>
      </c>
      <c r="L7" s="27" t="s">
        <v>165</v>
      </c>
      <c r="M7" s="27" t="s">
        <v>166</v>
      </c>
      <c r="N7" s="27" t="s">
        <v>167</v>
      </c>
      <c r="O7" s="27" t="s">
        <v>168</v>
      </c>
      <c r="P7" s="27" t="s">
        <v>169</v>
      </c>
      <c r="Q7" s="27" t="s">
        <v>170</v>
      </c>
      <c r="R7" s="27" t="s">
        <v>186</v>
      </c>
      <c r="S7" s="27" t="s">
        <v>187</v>
      </c>
      <c r="T7" s="27" t="s">
        <v>188</v>
      </c>
      <c r="U7" s="27" t="s">
        <v>189</v>
      </c>
      <c r="V7" s="27" t="s">
        <v>190</v>
      </c>
      <c r="W7" s="27" t="s">
        <v>191</v>
      </c>
      <c r="X7" s="27" t="s">
        <v>192</v>
      </c>
      <c r="Y7" s="27" t="s">
        <v>193</v>
      </c>
      <c r="Z7" s="27" t="s">
        <v>194</v>
      </c>
      <c r="AA7" s="27" t="s">
        <v>216</v>
      </c>
      <c r="AB7" s="27" t="s">
        <v>195</v>
      </c>
      <c r="AC7" s="27" t="s">
        <v>196</v>
      </c>
      <c r="AD7" s="27" t="s">
        <v>197</v>
      </c>
      <c r="AE7" s="27" t="s">
        <v>198</v>
      </c>
      <c r="AF7" s="27" t="s">
        <v>199</v>
      </c>
      <c r="AG7" s="27" t="s">
        <v>200</v>
      </c>
      <c r="AH7" s="27" t="s">
        <v>201</v>
      </c>
    </row>
    <row r="8" spans="1:34" s="29" customFormat="1" ht="11.25" x14ac:dyDescent="0.15">
      <c r="A8" s="28"/>
    </row>
    <row r="9" spans="1:34" s="30" customFormat="1" x14ac:dyDescent="0.2"/>
    <row r="10" spans="1:34" s="18" customFormat="1" ht="24.95" customHeight="1" x14ac:dyDescent="0.2">
      <c r="A10" s="31"/>
      <c r="B10" s="17" t="s">
        <v>69</v>
      </c>
      <c r="D10" s="19"/>
      <c r="E10" s="20"/>
      <c r="F10" s="20"/>
    </row>
    <row r="11" spans="1:34" s="34" customFormat="1" ht="12" x14ac:dyDescent="0.25">
      <c r="A11" s="32"/>
      <c r="B11" s="33"/>
    </row>
    <row r="12" spans="1:34" s="83" customFormat="1" x14ac:dyDescent="0.2">
      <c r="A12" s="84" t="s">
        <v>150</v>
      </c>
      <c r="B12" s="84"/>
      <c r="C12" s="84" t="s">
        <v>53</v>
      </c>
      <c r="D12" s="84" t="s">
        <v>151</v>
      </c>
      <c r="E12" s="85" t="s">
        <v>152</v>
      </c>
      <c r="F12" s="94">
        <v>43466</v>
      </c>
      <c r="G12" s="94">
        <v>43831</v>
      </c>
      <c r="H12" s="94">
        <v>44197</v>
      </c>
      <c r="I12" s="94">
        <v>44562</v>
      </c>
      <c r="J12" s="94"/>
    </row>
    <row r="13" spans="1:34" x14ac:dyDescent="0.2">
      <c r="E13" s="86"/>
    </row>
    <row r="14" spans="1:34" x14ac:dyDescent="0.2">
      <c r="A14" s="41" t="s">
        <v>171</v>
      </c>
      <c r="C14" s="41" t="s">
        <v>15</v>
      </c>
      <c r="D14" s="87" t="s">
        <v>172</v>
      </c>
      <c r="E14" s="86">
        <v>44943</v>
      </c>
      <c r="F14" s="44">
        <v>1.4174344436569841</v>
      </c>
      <c r="G14" s="44">
        <v>1.1180992313067684</v>
      </c>
      <c r="H14" s="44">
        <v>3.1789910158949608</v>
      </c>
      <c r="I14" s="44">
        <v>7.233757535164087</v>
      </c>
      <c r="J14" s="44"/>
    </row>
    <row r="15" spans="1:34" x14ac:dyDescent="0.2">
      <c r="A15" s="41" t="s">
        <v>173</v>
      </c>
      <c r="C15" s="41" t="s">
        <v>15</v>
      </c>
      <c r="D15" s="87" t="s">
        <v>172</v>
      </c>
      <c r="E15" s="86">
        <v>44943</v>
      </c>
      <c r="F15" s="44">
        <v>1.9490254872563728</v>
      </c>
      <c r="G15" s="44">
        <v>0.73529411764705621</v>
      </c>
      <c r="H15" s="44">
        <v>3.3576642335766405</v>
      </c>
      <c r="I15" s="44">
        <v>6.7796610169491567</v>
      </c>
      <c r="J15" s="44"/>
    </row>
    <row r="16" spans="1:34" x14ac:dyDescent="0.2">
      <c r="A16" s="41" t="s">
        <v>222</v>
      </c>
      <c r="C16" s="41" t="s">
        <v>7</v>
      </c>
      <c r="D16" s="87" t="s">
        <v>172</v>
      </c>
      <c r="E16" s="86">
        <v>44967</v>
      </c>
      <c r="F16" s="44">
        <v>7.1</v>
      </c>
      <c r="G16" s="44">
        <v>11.6</v>
      </c>
      <c r="H16" s="44">
        <v>9</v>
      </c>
      <c r="I16" s="44">
        <v>6</v>
      </c>
      <c r="J16" s="44"/>
    </row>
    <row r="17" spans="1:10" x14ac:dyDescent="0.2">
      <c r="A17" s="41" t="s">
        <v>174</v>
      </c>
      <c r="C17" s="41" t="s">
        <v>44</v>
      </c>
      <c r="D17" s="87" t="s">
        <v>172</v>
      </c>
      <c r="E17" s="86">
        <v>44967</v>
      </c>
      <c r="F17" s="44">
        <v>5.7</v>
      </c>
      <c r="G17" s="44">
        <v>9.6999999999999993</v>
      </c>
      <c r="H17" s="44">
        <v>7.5</v>
      </c>
      <c r="I17" s="44">
        <v>5.3</v>
      </c>
      <c r="J17" s="44"/>
    </row>
    <row r="18" spans="1:10" x14ac:dyDescent="0.2">
      <c r="A18" s="41" t="s">
        <v>175</v>
      </c>
      <c r="D18" s="87" t="s">
        <v>172</v>
      </c>
      <c r="E18" s="86">
        <v>44967</v>
      </c>
      <c r="F18" s="45">
        <v>891.1</v>
      </c>
      <c r="G18" s="45">
        <v>835.6</v>
      </c>
      <c r="H18" s="45">
        <v>870.1</v>
      </c>
      <c r="I18" s="45">
        <v>933.9</v>
      </c>
      <c r="J18" s="45"/>
    </row>
    <row r="19" spans="1:10" x14ac:dyDescent="0.2">
      <c r="A19" s="41" t="s">
        <v>176</v>
      </c>
      <c r="C19" s="41" t="s">
        <v>13</v>
      </c>
      <c r="D19" s="87" t="s">
        <v>172</v>
      </c>
      <c r="E19" s="86">
        <v>44978</v>
      </c>
      <c r="F19" s="45">
        <v>50861.666666666664</v>
      </c>
      <c r="G19" s="45">
        <v>81002.5</v>
      </c>
      <c r="H19" s="45">
        <v>163443.33333333334</v>
      </c>
      <c r="I19" s="45">
        <v>52839.166666666664</v>
      </c>
      <c r="J19" s="45"/>
    </row>
    <row r="20" spans="1:10" x14ac:dyDescent="0.2">
      <c r="A20" s="41" t="s">
        <v>177</v>
      </c>
      <c r="C20" s="41" t="s">
        <v>15</v>
      </c>
      <c r="D20" s="87" t="s">
        <v>172</v>
      </c>
      <c r="E20" s="86">
        <v>44978</v>
      </c>
      <c r="F20" s="50">
        <v>-7.4218453744292923</v>
      </c>
      <c r="G20" s="50">
        <v>59.260412229249269</v>
      </c>
      <c r="H20" s="50">
        <v>101.77566536012263</v>
      </c>
      <c r="I20" s="50">
        <v>-67.671262211163906</v>
      </c>
      <c r="J20" s="50"/>
    </row>
    <row r="21" spans="1:10" x14ac:dyDescent="0.2">
      <c r="A21" s="41" t="s">
        <v>178</v>
      </c>
      <c r="C21" s="41" t="s">
        <v>13</v>
      </c>
      <c r="D21" s="87" t="s">
        <v>172</v>
      </c>
      <c r="E21" s="86">
        <v>44978</v>
      </c>
      <c r="F21" s="45">
        <v>16095</v>
      </c>
      <c r="G21" s="45">
        <v>27410.833333333332</v>
      </c>
      <c r="H21" s="45">
        <v>56817.5</v>
      </c>
      <c r="I21" s="45">
        <v>16440</v>
      </c>
      <c r="J21" s="45"/>
    </row>
    <row r="22" spans="1:10" x14ac:dyDescent="0.2">
      <c r="A22" s="41" t="s">
        <v>179</v>
      </c>
      <c r="C22" s="41" t="s">
        <v>15</v>
      </c>
      <c r="D22" s="87" t="s">
        <v>172</v>
      </c>
      <c r="E22" s="86">
        <v>44978</v>
      </c>
      <c r="F22" s="50">
        <v>-9.4811829216853276</v>
      </c>
      <c r="G22" s="50">
        <v>70.306513409961681</v>
      </c>
      <c r="H22" s="50">
        <v>107.2811844465388</v>
      </c>
      <c r="I22" s="50">
        <v>-71.065252783033401</v>
      </c>
      <c r="J22" s="50"/>
    </row>
    <row r="23" spans="1:10" x14ac:dyDescent="0.2">
      <c r="A23" s="41" t="s">
        <v>180</v>
      </c>
      <c r="C23" s="41" t="s">
        <v>15</v>
      </c>
      <c r="D23" s="87" t="s">
        <v>172</v>
      </c>
      <c r="E23" s="86">
        <v>44967</v>
      </c>
      <c r="F23" s="50">
        <v>1.9883724017096371</v>
      </c>
      <c r="G23" s="50">
        <v>4.7555833203186015</v>
      </c>
      <c r="H23" s="50">
        <v>-1.0610013666293994</v>
      </c>
      <c r="I23" s="50">
        <v>1.2506906424230468</v>
      </c>
      <c r="J23" s="50"/>
    </row>
    <row r="24" spans="1:10" x14ac:dyDescent="0.2">
      <c r="A24" s="41" t="s">
        <v>181</v>
      </c>
      <c r="C24" s="41" t="s">
        <v>15</v>
      </c>
      <c r="D24" s="87" t="s">
        <v>172</v>
      </c>
      <c r="E24" s="86">
        <v>44980</v>
      </c>
      <c r="F24" s="44">
        <v>2.1548266704565222</v>
      </c>
      <c r="G24" s="44">
        <v>4.0868510458327512</v>
      </c>
      <c r="H24" s="44">
        <v>1.4366312590434749</v>
      </c>
      <c r="I24" s="44">
        <v>2.0205841702008565</v>
      </c>
      <c r="J24" s="44"/>
    </row>
    <row r="25" spans="1:10" x14ac:dyDescent="0.2">
      <c r="A25" s="41" t="s">
        <v>182</v>
      </c>
      <c r="C25" s="41" t="s">
        <v>15</v>
      </c>
      <c r="D25" s="87" t="s">
        <v>172</v>
      </c>
      <c r="E25" s="86">
        <v>44932</v>
      </c>
      <c r="F25" s="44">
        <v>2.9908694138753189</v>
      </c>
      <c r="G25" s="44">
        <v>5.0462770382695421</v>
      </c>
      <c r="H25" s="44">
        <v>-0.55438683331271443</v>
      </c>
      <c r="I25" s="44">
        <v>4.1089071949429012</v>
      </c>
      <c r="J25" s="44"/>
    </row>
    <row r="26" spans="1:10" x14ac:dyDescent="0.2">
      <c r="A26" s="41" t="s">
        <v>183</v>
      </c>
      <c r="C26" s="41" t="s">
        <v>15</v>
      </c>
      <c r="D26" s="87" t="s">
        <v>172</v>
      </c>
      <c r="E26" s="86">
        <v>44932</v>
      </c>
      <c r="F26" s="50">
        <v>2.9638800721707881</v>
      </c>
      <c r="G26" s="50">
        <v>5.0454327905619989</v>
      </c>
      <c r="H26" s="50">
        <v>-0.65296615045292716</v>
      </c>
      <c r="I26" s="50">
        <v>4.6421804596854299</v>
      </c>
      <c r="J26" s="50"/>
    </row>
    <row r="27" spans="1:10" x14ac:dyDescent="0.2">
      <c r="A27" s="41" t="s">
        <v>184</v>
      </c>
      <c r="C27" s="41" t="s">
        <v>125</v>
      </c>
      <c r="D27" s="87" t="s">
        <v>172</v>
      </c>
      <c r="E27" s="86">
        <v>44931</v>
      </c>
      <c r="F27" s="44">
        <v>56.984166666666674</v>
      </c>
      <c r="G27" s="44">
        <v>39.227499999999999</v>
      </c>
      <c r="H27" s="44">
        <v>67.987499999999997</v>
      </c>
      <c r="I27" s="44">
        <v>94.786666666666676</v>
      </c>
      <c r="J27" s="44"/>
    </row>
    <row r="28" spans="1:10" x14ac:dyDescent="0.2">
      <c r="A28" s="41" t="s">
        <v>231</v>
      </c>
      <c r="C28" s="41" t="s">
        <v>230</v>
      </c>
      <c r="D28" s="87" t="s">
        <v>172</v>
      </c>
      <c r="E28" s="86">
        <v>44931</v>
      </c>
      <c r="F28" s="44">
        <v>1.605594711</v>
      </c>
      <c r="G28" s="44">
        <v>2.099217066</v>
      </c>
      <c r="H28" s="44">
        <v>3.3620073760000002</v>
      </c>
      <c r="I28" s="44">
        <v>5.0895984319999998</v>
      </c>
      <c r="J28" s="44"/>
    </row>
    <row r="29" spans="1:10" x14ac:dyDescent="0.2">
      <c r="A29" s="41" t="s">
        <v>185</v>
      </c>
      <c r="D29" s="87" t="s">
        <v>172</v>
      </c>
      <c r="E29" s="86">
        <v>44964</v>
      </c>
      <c r="F29" s="45">
        <v>1285.711</v>
      </c>
      <c r="G29" s="45">
        <v>1306.4000000000001</v>
      </c>
      <c r="H29" s="45">
        <v>1321.3</v>
      </c>
      <c r="I29" s="45">
        <v>1343.5</v>
      </c>
      <c r="J29" s="45"/>
    </row>
    <row r="30" spans="1:10" x14ac:dyDescent="0.2">
      <c r="A30" s="41" t="s">
        <v>202</v>
      </c>
      <c r="C30" s="41" t="s">
        <v>15</v>
      </c>
      <c r="D30" s="87" t="s">
        <v>172</v>
      </c>
      <c r="E30" s="86">
        <v>44992</v>
      </c>
      <c r="F30" s="44">
        <v>2.0102808414990792</v>
      </c>
      <c r="G30" s="44">
        <v>-5.1357210098545769</v>
      </c>
      <c r="H30" s="44">
        <v>5.0256668914848701</v>
      </c>
      <c r="I30" s="44">
        <v>3.6237095009117093</v>
      </c>
      <c r="J30" s="44"/>
    </row>
    <row r="31" spans="1:10" x14ac:dyDescent="0.2">
      <c r="A31" s="41" t="s">
        <v>203</v>
      </c>
      <c r="C31" s="41" t="s">
        <v>44</v>
      </c>
      <c r="D31" s="87" t="s">
        <v>172</v>
      </c>
      <c r="E31" s="86">
        <v>44931</v>
      </c>
      <c r="F31" s="44">
        <v>3.9500000000000006</v>
      </c>
      <c r="G31" s="44">
        <v>2.7416666666666667</v>
      </c>
      <c r="H31" s="44">
        <v>2.4499999999999997</v>
      </c>
      <c r="I31" s="44">
        <v>4.2</v>
      </c>
      <c r="J31" s="44"/>
    </row>
    <row r="32" spans="1:10" x14ac:dyDescent="0.2">
      <c r="A32" s="41" t="s">
        <v>130</v>
      </c>
      <c r="C32" s="41" t="s">
        <v>44</v>
      </c>
      <c r="D32" s="87" t="s">
        <v>172</v>
      </c>
      <c r="E32" s="86">
        <v>44931</v>
      </c>
      <c r="F32" s="51">
        <v>2</v>
      </c>
      <c r="G32" s="51">
        <v>0.79166666666666663</v>
      </c>
      <c r="H32" s="51">
        <v>0.5</v>
      </c>
      <c r="I32" s="51">
        <v>2.25</v>
      </c>
      <c r="J32" s="51"/>
    </row>
    <row r="33" spans="1:10" x14ac:dyDescent="0.2">
      <c r="A33" s="41" t="s">
        <v>204</v>
      </c>
      <c r="C33" s="41" t="s">
        <v>132</v>
      </c>
      <c r="D33" s="87" t="s">
        <v>172</v>
      </c>
      <c r="E33" s="86">
        <v>44978</v>
      </c>
      <c r="F33" s="44">
        <v>81.503820131968951</v>
      </c>
      <c r="G33" s="44">
        <v>79.797855283664205</v>
      </c>
      <c r="H33" s="44">
        <v>88.997507139156568</v>
      </c>
      <c r="I33" s="44">
        <v>94.939359919234818</v>
      </c>
      <c r="J33" s="44"/>
    </row>
    <row r="34" spans="1:10" x14ac:dyDescent="0.2">
      <c r="A34" s="41" t="s">
        <v>205</v>
      </c>
      <c r="D34" s="87" t="s">
        <v>172</v>
      </c>
      <c r="E34" s="86">
        <v>44978</v>
      </c>
      <c r="F34" s="170">
        <v>32.326438264174364</v>
      </c>
      <c r="G34" s="170">
        <v>32.156751193550683</v>
      </c>
      <c r="H34" s="170">
        <v>35.404922896787873</v>
      </c>
      <c r="I34" s="170">
        <v>39.664967063304445</v>
      </c>
      <c r="J34" s="170"/>
    </row>
    <row r="35" spans="1:10" x14ac:dyDescent="0.2">
      <c r="A35" s="41" t="s">
        <v>206</v>
      </c>
      <c r="D35" s="87" t="s">
        <v>172</v>
      </c>
      <c r="E35" s="86">
        <v>43217</v>
      </c>
      <c r="F35" s="44" t="e">
        <v>#N/A</v>
      </c>
      <c r="G35" s="44" t="e">
        <v>#N/A</v>
      </c>
      <c r="H35" s="44" t="e">
        <v>#N/A</v>
      </c>
      <c r="I35" s="44" t="e">
        <v>#N/A</v>
      </c>
      <c r="J35" s="44"/>
    </row>
    <row r="36" spans="1:10" x14ac:dyDescent="0.2">
      <c r="A36" s="41" t="s">
        <v>207</v>
      </c>
      <c r="C36" s="41" t="s">
        <v>53</v>
      </c>
      <c r="D36" s="87" t="s">
        <v>172</v>
      </c>
      <c r="E36" s="86">
        <v>44944</v>
      </c>
      <c r="F36" s="45">
        <v>11909</v>
      </c>
      <c r="G36" s="45">
        <v>9235</v>
      </c>
      <c r="H36" s="45">
        <v>15017</v>
      </c>
      <c r="I36" s="45">
        <v>17306</v>
      </c>
      <c r="J36" s="45"/>
    </row>
    <row r="37" spans="1:10" x14ac:dyDescent="0.2">
      <c r="A37" s="41" t="s">
        <v>208</v>
      </c>
      <c r="C37" s="41" t="s">
        <v>138</v>
      </c>
      <c r="D37" s="87" t="s">
        <v>172</v>
      </c>
      <c r="E37" s="86">
        <v>44964</v>
      </c>
      <c r="F37" s="45">
        <v>5589</v>
      </c>
      <c r="G37" s="45">
        <v>3602</v>
      </c>
      <c r="H37" s="45">
        <v>2731</v>
      </c>
      <c r="I37" s="45">
        <v>2374</v>
      </c>
      <c r="J37" s="45"/>
    </row>
    <row r="38" spans="1:10" x14ac:dyDescent="0.2">
      <c r="A38" s="41" t="s">
        <v>243</v>
      </c>
      <c r="C38" s="41" t="s">
        <v>53</v>
      </c>
      <c r="D38" s="87" t="s">
        <v>172</v>
      </c>
      <c r="E38" s="86">
        <v>44995</v>
      </c>
      <c r="F38" s="45">
        <v>16344</v>
      </c>
      <c r="G38" s="45">
        <v>16149</v>
      </c>
      <c r="H38" s="45">
        <v>27684</v>
      </c>
      <c r="I38" s="45">
        <v>29665</v>
      </c>
      <c r="J38" s="45"/>
    </row>
    <row r="39" spans="1:10" x14ac:dyDescent="0.2">
      <c r="A39" s="41" t="s">
        <v>244</v>
      </c>
      <c r="C39" s="194">
        <v>0</v>
      </c>
      <c r="D39" s="87" t="s">
        <v>172</v>
      </c>
      <c r="E39" s="86">
        <v>44995</v>
      </c>
      <c r="F39" s="44">
        <v>456.99574999999999</v>
      </c>
      <c r="G39" s="44">
        <v>454.20774999999998</v>
      </c>
      <c r="H39" s="44">
        <v>489.97449999999998</v>
      </c>
      <c r="I39" s="44">
        <v>511.56574999999998</v>
      </c>
      <c r="J39" s="44"/>
    </row>
    <row r="40" spans="1:10" x14ac:dyDescent="0.2">
      <c r="A40" s="41" t="s">
        <v>245</v>
      </c>
      <c r="C40" s="41" t="s">
        <v>209</v>
      </c>
      <c r="D40" s="87" t="s">
        <v>172</v>
      </c>
      <c r="E40" s="86">
        <v>44995</v>
      </c>
      <c r="F40" s="50">
        <v>52.876091879650602</v>
      </c>
      <c r="G40" s="50">
        <v>57.337120539676903</v>
      </c>
      <c r="H40" s="50">
        <v>73.496694719515759</v>
      </c>
      <c r="I40" s="50">
        <v>76.273365387087651</v>
      </c>
      <c r="J40" s="50"/>
    </row>
    <row r="41" spans="1:10" x14ac:dyDescent="0.2">
      <c r="A41" s="41" t="s">
        <v>210</v>
      </c>
      <c r="C41" s="41" t="s">
        <v>132</v>
      </c>
      <c r="D41" s="87" t="s">
        <v>172</v>
      </c>
      <c r="E41" s="86">
        <v>45006</v>
      </c>
      <c r="F41" s="44">
        <v>81.649869628709723</v>
      </c>
      <c r="G41" s="44">
        <v>77.515426974015313</v>
      </c>
      <c r="H41" s="44">
        <v>88.929502555535578</v>
      </c>
      <c r="I41" s="44">
        <v>107.06320258559917</v>
      </c>
      <c r="J41" s="44"/>
    </row>
    <row r="42" spans="1:10" x14ac:dyDescent="0.2">
      <c r="A42" s="41" t="s">
        <v>211</v>
      </c>
      <c r="C42" s="41" t="s">
        <v>132</v>
      </c>
      <c r="D42" s="87" t="s">
        <v>172</v>
      </c>
      <c r="E42" s="86">
        <v>45001</v>
      </c>
      <c r="F42" s="44">
        <v>75.960792999999995</v>
      </c>
      <c r="G42" s="44">
        <v>64.799633</v>
      </c>
      <c r="H42" s="44">
        <v>84.592075000000008</v>
      </c>
      <c r="I42" s="44">
        <v>107.97477000000001</v>
      </c>
      <c r="J42" s="44"/>
    </row>
    <row r="43" spans="1:10" x14ac:dyDescent="0.2">
      <c r="A43" s="41" t="s">
        <v>212</v>
      </c>
      <c r="D43" s="87" t="s">
        <v>172</v>
      </c>
      <c r="E43" s="86">
        <v>43469</v>
      </c>
      <c r="F43" s="45" t="e">
        <v>#N/A</v>
      </c>
      <c r="G43" s="45" t="e">
        <v>#N/A</v>
      </c>
      <c r="H43" s="45" t="e">
        <v>#N/A</v>
      </c>
      <c r="I43" s="45" t="e">
        <v>#N/A</v>
      </c>
      <c r="J43" s="45"/>
    </row>
    <row r="44" spans="1:10" x14ac:dyDescent="0.2">
      <c r="A44" s="41" t="s">
        <v>213</v>
      </c>
      <c r="D44" s="87" t="s">
        <v>172</v>
      </c>
      <c r="E44" s="86">
        <v>43469</v>
      </c>
      <c r="F44" s="45" t="e">
        <v>#N/A</v>
      </c>
      <c r="G44" s="45" t="e">
        <v>#N/A</v>
      </c>
      <c r="H44" s="45" t="e">
        <v>#N/A</v>
      </c>
      <c r="I44" s="45" t="e">
        <v>#N/A</v>
      </c>
      <c r="J44" s="45"/>
    </row>
    <row r="45" spans="1:10" x14ac:dyDescent="0.2">
      <c r="A45" s="41" t="s">
        <v>214</v>
      </c>
      <c r="C45" s="41" t="s">
        <v>138</v>
      </c>
      <c r="D45" s="87" t="s">
        <v>172</v>
      </c>
      <c r="E45" s="86">
        <v>44964</v>
      </c>
      <c r="F45" s="45">
        <v>155</v>
      </c>
      <c r="G45" s="45">
        <v>122</v>
      </c>
      <c r="H45" s="45">
        <v>88</v>
      </c>
      <c r="I45" s="45">
        <v>133</v>
      </c>
      <c r="J45" s="45"/>
    </row>
    <row r="46" spans="1:10" x14ac:dyDescent="0.2">
      <c r="A46" s="41" t="s">
        <v>215</v>
      </c>
      <c r="C46" s="41" t="s">
        <v>148</v>
      </c>
      <c r="D46" s="87" t="s">
        <v>172</v>
      </c>
      <c r="E46" s="86">
        <v>44992</v>
      </c>
      <c r="F46" s="170">
        <v>5009.2064796300001</v>
      </c>
      <c r="G46" s="170">
        <v>3420.7813708399999</v>
      </c>
      <c r="H46" s="170">
        <v>5634.9086048699992</v>
      </c>
      <c r="I46" s="170">
        <v>5728.4360655100008</v>
      </c>
      <c r="J46" s="44"/>
    </row>
    <row r="47" spans="1:10" x14ac:dyDescent="0.2">
      <c r="E47" s="86"/>
    </row>
    <row r="48" spans="1:10"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8" customFormat="1" ht="165" customHeight="1" x14ac:dyDescent="0.25">
      <c r="B1" s="148" t="s">
        <v>118</v>
      </c>
      <c r="D1" s="148" t="s">
        <v>119</v>
      </c>
      <c r="F1" s="148" t="s">
        <v>82</v>
      </c>
      <c r="H1" s="148" t="s">
        <v>8</v>
      </c>
      <c r="J1" s="148" t="s">
        <v>84</v>
      </c>
      <c r="L1" s="148" t="s">
        <v>85</v>
      </c>
      <c r="N1" s="148" t="s">
        <v>86</v>
      </c>
      <c r="P1" s="148" t="s">
        <v>87</v>
      </c>
      <c r="R1" s="148" t="s">
        <v>88</v>
      </c>
      <c r="T1" s="148" t="s">
        <v>120</v>
      </c>
      <c r="V1" s="148" t="s">
        <v>121</v>
      </c>
      <c r="X1" s="148" t="s">
        <v>122</v>
      </c>
      <c r="Z1" s="148" t="s">
        <v>123</v>
      </c>
      <c r="AB1" s="148" t="s">
        <v>124</v>
      </c>
      <c r="AD1" s="148" t="s">
        <v>126</v>
      </c>
      <c r="AF1" s="148" t="s">
        <v>127</v>
      </c>
      <c r="AH1" s="148" t="s">
        <v>129</v>
      </c>
      <c r="AJ1" s="148" t="s">
        <v>38</v>
      </c>
      <c r="AL1" s="148" t="s">
        <v>130</v>
      </c>
      <c r="AN1" s="148" t="s">
        <v>131</v>
      </c>
      <c r="AP1" s="148" t="s">
        <v>133</v>
      </c>
      <c r="AR1" s="148" t="s">
        <v>49</v>
      </c>
      <c r="AT1" s="148" t="s">
        <v>136</v>
      </c>
      <c r="AV1" s="148" t="s">
        <v>137</v>
      </c>
      <c r="AX1" s="148" t="s">
        <v>139</v>
      </c>
      <c r="AZ1" s="148" t="s">
        <v>140</v>
      </c>
      <c r="BB1" s="148" t="s">
        <v>141</v>
      </c>
      <c r="BD1" s="148" t="s">
        <v>142</v>
      </c>
      <c r="BF1" s="148" t="s">
        <v>143</v>
      </c>
      <c r="BH1" s="148" t="s">
        <v>144</v>
      </c>
      <c r="BJ1" s="148" t="s">
        <v>145</v>
      </c>
      <c r="BL1" s="148" t="s">
        <v>146</v>
      </c>
      <c r="BN1" s="148" t="s">
        <v>147</v>
      </c>
    </row>
    <row r="2" spans="1:67" x14ac:dyDescent="0.25">
      <c r="B2" t="s">
        <v>15</v>
      </c>
      <c r="D2" t="s">
        <v>15</v>
      </c>
      <c r="F2" t="s">
        <v>44</v>
      </c>
      <c r="H2" t="s">
        <v>44</v>
      </c>
      <c r="J2" t="s">
        <v>11</v>
      </c>
      <c r="L2" t="s">
        <v>13</v>
      </c>
      <c r="N2" t="s">
        <v>15</v>
      </c>
      <c r="P2" t="s">
        <v>13</v>
      </c>
      <c r="R2" t="s">
        <v>15</v>
      </c>
      <c r="T2" t="s">
        <v>15</v>
      </c>
      <c r="V2" t="s">
        <v>15</v>
      </c>
      <c r="X2" t="s">
        <v>15</v>
      </c>
      <c r="Z2" t="s">
        <v>15</v>
      </c>
      <c r="AB2" t="s">
        <v>125</v>
      </c>
      <c r="AD2" t="s">
        <v>26</v>
      </c>
      <c r="AF2" s="91" t="s">
        <v>153</v>
      </c>
      <c r="AG2" s="91"/>
      <c r="AH2" t="s">
        <v>15</v>
      </c>
      <c r="AJ2" t="s">
        <v>44</v>
      </c>
      <c r="AL2" t="s">
        <v>44</v>
      </c>
      <c r="AN2" t="s">
        <v>132</v>
      </c>
      <c r="AP2" t="s">
        <v>134</v>
      </c>
      <c r="AR2" t="s">
        <v>135</v>
      </c>
      <c r="AT2" t="s">
        <v>53</v>
      </c>
      <c r="AV2" t="s">
        <v>138</v>
      </c>
      <c r="AX2" t="s">
        <v>53</v>
      </c>
      <c r="AZ2" t="s">
        <v>47</v>
      </c>
      <c r="BD2" t="s">
        <v>132</v>
      </c>
      <c r="BF2" t="s">
        <v>132</v>
      </c>
      <c r="BL2" t="s">
        <v>138</v>
      </c>
      <c r="BN2" t="s">
        <v>148</v>
      </c>
    </row>
    <row r="3" spans="1:67" x14ac:dyDescent="0.25">
      <c r="A3" t="s">
        <v>89</v>
      </c>
      <c r="B3" t="s">
        <v>92</v>
      </c>
      <c r="D3" t="s">
        <v>93</v>
      </c>
      <c r="F3" t="s">
        <v>75</v>
      </c>
      <c r="H3" t="s">
        <v>76</v>
      </c>
      <c r="J3" t="s">
        <v>77</v>
      </c>
      <c r="L3" t="s">
        <v>78</v>
      </c>
      <c r="N3" t="s">
        <v>79</v>
      </c>
      <c r="P3" t="s">
        <v>80</v>
      </c>
      <c r="R3" t="s">
        <v>81</v>
      </c>
      <c r="T3" t="s">
        <v>94</v>
      </c>
      <c r="V3" t="s">
        <v>95</v>
      </c>
      <c r="X3" t="s">
        <v>96</v>
      </c>
      <c r="Z3" t="s">
        <v>97</v>
      </c>
      <c r="AB3" t="s">
        <v>98</v>
      </c>
      <c r="AD3" t="s">
        <v>99</v>
      </c>
      <c r="AF3" t="s">
        <v>100</v>
      </c>
      <c r="AH3" t="s">
        <v>101</v>
      </c>
      <c r="AJ3" t="s">
        <v>102</v>
      </c>
      <c r="AL3" t="s">
        <v>103</v>
      </c>
      <c r="AN3" t="s">
        <v>104</v>
      </c>
      <c r="AP3" t="s">
        <v>105</v>
      </c>
      <c r="AR3" t="s">
        <v>106</v>
      </c>
      <c r="AT3" t="s">
        <v>107</v>
      </c>
      <c r="AV3" t="s">
        <v>108</v>
      </c>
      <c r="AX3" t="s">
        <v>109</v>
      </c>
      <c r="AZ3" t="s">
        <v>110</v>
      </c>
      <c r="BB3" t="s">
        <v>111</v>
      </c>
      <c r="BD3" t="s">
        <v>112</v>
      </c>
      <c r="BF3" t="s">
        <v>113</v>
      </c>
      <c r="BH3" t="s">
        <v>114</v>
      </c>
      <c r="BJ3" t="s">
        <v>115</v>
      </c>
      <c r="BL3" t="s">
        <v>116</v>
      </c>
      <c r="BN3" t="s">
        <v>117</v>
      </c>
    </row>
    <row r="4" spans="1:67" x14ac:dyDescent="0.25">
      <c r="A4" s="147">
        <v>42736</v>
      </c>
      <c r="B4" t="s">
        <v>92</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0.53050397877985045</v>
      </c>
      <c r="Y4" s="47">
        <f>VLOOKUP($A16,dXdata!DATA,MATCH(X$3,dXdata!IDS,0) + 1,FALSE)</f>
        <v>2.0448548812664891</v>
      </c>
      <c r="Z4" s="90">
        <f>VLOOKUP($A4,dXdata!DATA,MATCH(Z$3,dXdata!IDS,0) + 1,FALSE)</f>
        <v>0.58199033575681014</v>
      </c>
      <c r="AA4" s="90">
        <f>VLOOKUP($A16,dXdata!DATA,MATCH(Z$3,dXdata!IDS,0) + 1,FALSE)</f>
        <v>2.1419660789015138</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1.6289597684263191</v>
      </c>
      <c r="AI4" s="47">
        <f>VLOOKUP($A16,dXdata!DATA,MATCH(AH$3,dXdata!IDS,0) + 1,FALSE)</f>
        <v>2.9438943611675317</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6.6146501670785325</v>
      </c>
      <c r="AO4" s="47">
        <f>VLOOKUP($A16,dXdata!DATA,MATCH(AN$3,dXdata!IDS,0) + 1,FALSE)</f>
        <v>6.7770050823857693</v>
      </c>
      <c r="AP4" s="47">
        <f>VLOOKUP($A4,dXdata!DATA,MATCH(AP$3,dXdata!IDS,0) + 1,FALSE)</f>
        <v>2.6302026832067202</v>
      </c>
      <c r="AQ4" s="47">
        <f>VLOOKUP($A16,dXdata!DATA,MATCH(AP$3,dXdata!IDS,0) + 1,FALSE)</f>
        <v>2.6500616788458693</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6.399127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0.9914077990746728</v>
      </c>
      <c r="Y5" s="47">
        <f>VLOOKUP($A17,dXdata!DATA,MATCH(X$3,dXdata!IDS,0) + 1,FALSE)</f>
        <v>1.9960732984293239</v>
      </c>
      <c r="Z5" s="90">
        <f>VLOOKUP($A5,dXdata!DATA,MATCH(Z$3,dXdata!IDS,0) + 1,FALSE)</f>
        <v>1.5533669629273827</v>
      </c>
      <c r="AA5" s="90">
        <f>VLOOKUP($A17,dXdata!DATA,MATCH(Z$3,dXdata!IDS,0) + 1,FALSE)</f>
        <v>1.9483648278097565</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2.156244952482389</v>
      </c>
      <c r="AI5" s="47">
        <f>VLOOKUP($A17,dXdata!DATA,MATCH(AH$3,dXdata!IDS,0) + 1,FALSE)</f>
        <v>3.1299092622772529</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6.6420921081285504</v>
      </c>
      <c r="AO5" s="47">
        <f>VLOOKUP($A17,dXdata!DATA,MATCH(AN$3,dXdata!IDS,0) + 1,FALSE)</f>
        <v>6.7416983355532132</v>
      </c>
      <c r="AP5" s="47">
        <f>VLOOKUP($A5,dXdata!DATA,MATCH(AP$3,dXdata!IDS,0) + 1,FALSE)</f>
        <v>2.6315221270605318</v>
      </c>
      <c r="AQ5" s="47">
        <f>VLOOKUP($A17,dXdata!DATA,MATCH(AP$3,dXdata!IDS,0) + 1,FALSE)</f>
        <v>2.6346669750917311</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6.3566159999999998</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339.79507228</v>
      </c>
    </row>
    <row r="6" spans="1:67" x14ac:dyDescent="0.2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-0.13020833333332593</v>
      </c>
      <c r="Y6" s="47">
        <f>VLOOKUP($A18,dXdata!DATA,MATCH(X$3,dXdata!IDS,0) + 1,FALSE)</f>
        <v>1.5645371577575062</v>
      </c>
      <c r="Z6" s="90">
        <f>VLOOKUP($A6,dXdata!DATA,MATCH(Z$3,dXdata!IDS,0) + 1,FALSE)</f>
        <v>0.23842499254922433</v>
      </c>
      <c r="AA6" s="90">
        <f>VLOOKUP($A18,dXdata!DATA,MATCH(Z$3,dXdata!IDS,0) + 1,FALSE)</f>
        <v>1.5486996519579632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2.8789252158577749</v>
      </c>
      <c r="AI6" s="47">
        <f>VLOOKUP($A18,dXdata!DATA,MATCH(AH$3,dXdata!IDS,0) + 1,FALSE)</f>
        <v>3.0404275934029723</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6.5873500242028573</v>
      </c>
      <c r="AO6" s="47">
        <f>VLOOKUP($A18,dXdata!DATA,MATCH(AN$3,dXdata!IDS,0) + 1,FALSE)</f>
        <v>6.697058872260067</v>
      </c>
      <c r="AP6" s="47">
        <f>VLOOKUP($A6,dXdata!DATA,MATCH(AP$3,dXdata!IDS,0) + 1,FALSE)</f>
        <v>2.5990587386813462</v>
      </c>
      <c r="AQ6" s="47">
        <f>VLOOKUP($A18,dXdata!DATA,MATCH(AP$3,dXdata!IDS,0) + 1,FALSE)</f>
        <v>2.6163643753678634</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6.2465060000000001</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377.35521883999996</v>
      </c>
      <c r="BO6" s="47">
        <f>VLOOKUP($A18,dXdata!DATA,MATCH(BN$3,dXdata!IDS,0) + 1,FALSE)</f>
        <v>440.77047904999984</v>
      </c>
    </row>
    <row r="7" spans="1:67" x14ac:dyDescent="0.2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9.6649484536093233E-2</v>
      </c>
      <c r="Y7" s="47">
        <f>VLOOKUP($A19,dXdata!DATA,MATCH(X$3,dXdata!IDS,0) + 1,FALSE)</f>
        <v>0.6437077566784577</v>
      </c>
      <c r="Z7" s="90">
        <f>VLOOKUP($A7,dXdata!DATA,MATCH(Z$3,dXdata!IDS,0) + 1,FALSE)</f>
        <v>0.50331056865418056</v>
      </c>
      <c r="AA7" s="90">
        <f>VLOOKUP($A19,dXdata!DATA,MATCH(Z$3,dXdata!IDS,0) + 1,FALSE)</f>
        <v>0.48870200402357789</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3.1354064093918943</v>
      </c>
      <c r="AI7" s="47"/>
      <c r="AJ7" s="90">
        <f>VLOOKUP($A7,dXdata!DATA,MATCH(AJ$3,dXdata!IDS,0) + 1,FALSE)</f>
        <v>2.7</v>
      </c>
      <c r="AK7" s="90"/>
      <c r="AL7" s="90">
        <f>VLOOKUP($A7,dXdata!DATA,MATCH(AL$3,dXdata!IDS,0) + 1,FALSE)</f>
        <v>0.75</v>
      </c>
      <c r="AM7" s="90"/>
      <c r="AN7" s="47">
        <f>VLOOKUP($A7,dXdata!DATA,MATCH(AN$3,dXdata!IDS,0) + 1,FALSE)</f>
        <v>6.6109174799257735</v>
      </c>
      <c r="AO7" s="47"/>
      <c r="AP7" s="47">
        <f>VLOOKUP($A7,dXdata!DATA,MATCH(AP$3,dXdata!IDS,0) + 1,FALSE)</f>
        <v>2.6439113344133465</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-0.99327138737584919</v>
      </c>
      <c r="Y8" s="47">
        <f>VLOOKUP($A20,dXdata!DATA,MATCH(X$3,dXdata!IDS,0) + 1,FALSE)</f>
        <v>1.5533980582524309</v>
      </c>
      <c r="Z8" s="90">
        <f>VLOOKUP($A8,dXdata!DATA,MATCH(Z$3,dXdata!IDS,0) + 1,FALSE)</f>
        <v>-0.95960204485602274</v>
      </c>
      <c r="AA8" s="90">
        <f>VLOOKUP($A20,dXdata!DATA,MATCH(Z$3,dXdata!IDS,0) + 1,FALSE)</f>
        <v>1.5919498779099595</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4.1308679724740616</v>
      </c>
      <c r="AI8" s="47"/>
      <c r="AJ8" s="90">
        <f>VLOOKUP($A8,dXdata!DATA,MATCH(AJ$3,dXdata!IDS,0) + 1,FALSE)</f>
        <v>2.7</v>
      </c>
      <c r="AK8" s="90"/>
      <c r="AL8" s="90">
        <f>VLOOKUP($A8,dXdata!DATA,MATCH(AL$3,dXdata!IDS,0) + 1,FALSE)</f>
        <v>0.75</v>
      </c>
      <c r="AM8" s="90"/>
      <c r="AN8" s="47">
        <f>VLOOKUP($A8,dXdata!DATA,MATCH(AN$3,dXdata!IDS,0) + 1,FALSE)</f>
        <v>6.6768885812492123</v>
      </c>
      <c r="AO8" s="47"/>
      <c r="AP8" s="47">
        <f>VLOOKUP($A8,dXdata!DATA,MATCH(AP$3,dXdata!IDS,0) + 1,FALSE)</f>
        <v>2.7025212250371822</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-1.1616650532429773</v>
      </c>
      <c r="Y9" s="47">
        <f>VLOOKUP($A21,dXdata!DATA,MATCH(X$3,dXdata!IDS,0) + 1,FALSE)</f>
        <v>2.4485798237022571</v>
      </c>
      <c r="Z9" s="90">
        <f>VLOOKUP($A9,dXdata!DATA,MATCH(Z$3,dXdata!IDS,0) + 1,FALSE)</f>
        <v>-1.4304156089446463</v>
      </c>
      <c r="AA9" s="90">
        <f>VLOOKUP($A21,dXdata!DATA,MATCH(Z$3,dXdata!IDS,0) + 1,FALSE)</f>
        <v>2.8724619847059873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3.8271482724617112</v>
      </c>
      <c r="AI9" s="47"/>
      <c r="AJ9" s="90">
        <f>VLOOKUP($A9,dXdata!DATA,MATCH(AJ$3,dXdata!IDS,0) + 1,FALSE)</f>
        <v>2.7</v>
      </c>
      <c r="AK9" s="90"/>
      <c r="AL9" s="90">
        <f>VLOOKUP($A9,dXdata!DATA,MATCH(AL$3,dXdata!IDS,0) + 1,FALSE)</f>
        <v>0.75</v>
      </c>
      <c r="AM9" s="90"/>
      <c r="AN9" s="47">
        <f>VLOOKUP($A9,dXdata!DATA,MATCH(AN$3,dXdata!IDS,0) + 1,FALSE)</f>
        <v>6.7390560963327211</v>
      </c>
      <c r="AO9" s="47"/>
      <c r="AP9" s="47">
        <f>VLOOKUP($A9,dXdata!DATA,MATCH(AP$3,dXdata!IDS,0) + 1,FALSE)</f>
        <v>2.7114076910747182</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-1.0094431781178859</v>
      </c>
      <c r="Y10" s="47">
        <f>VLOOKUP($A22,dXdata!DATA,MATCH(X$3,dXdata!IDS,0) + 1,FALSE)</f>
        <v>2.3684210526315974</v>
      </c>
      <c r="Z10" s="90">
        <f>VLOOKUP($A10,dXdata!DATA,MATCH(Z$3,dXdata!IDS,0) + 1,FALSE)</f>
        <v>-1.4248366013071778</v>
      </c>
      <c r="AA10" s="90">
        <f>VLOOKUP($A22,dXdata!DATA,MATCH(Z$3,dXdata!IDS,0) + 1,FALSE)</f>
        <v>2.894399504928602</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3.3947801388207743</v>
      </c>
      <c r="AI10" s="47"/>
      <c r="AJ10" s="90">
        <f>VLOOKUP($A10,dXdata!DATA,MATCH(AJ$3,dXdata!IDS,0) + 1,FALSE)</f>
        <v>2.95</v>
      </c>
      <c r="AK10" s="90"/>
      <c r="AL10" s="90">
        <f>VLOOKUP($A10,dXdata!DATA,MATCH(AL$3,dXdata!IDS,0) + 1,FALSE)</f>
        <v>1</v>
      </c>
      <c r="AM10" s="90"/>
      <c r="AN10" s="47">
        <f>VLOOKUP($A10,dXdata!DATA,MATCH(AN$3,dXdata!IDS,0) + 1,FALSE)</f>
        <v>6.6819913183681523</v>
      </c>
      <c r="AO10" s="47"/>
      <c r="AP10" s="47">
        <f>VLOOKUP($A10,dXdata!DATA,MATCH(AP$3,dXdata!IDS,0) + 1,FALSE)</f>
        <v>2.6515954991162793</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-6.5984823490594646E-2</v>
      </c>
      <c r="Y11" s="47">
        <f>VLOOKUP($A23,dXdata!DATA,MATCH(X$3,dXdata!IDS,0) + 1,FALSE)</f>
        <v>1.3535820402773124</v>
      </c>
      <c r="Z11" s="90">
        <f>VLOOKUP($A11,dXdata!DATA,MATCH(Z$3,dXdata!IDS,0) + 1,FALSE)</f>
        <v>-0.87989441267047885</v>
      </c>
      <c r="AA11" s="90">
        <f>VLOOKUP($A23,dXdata!DATA,MATCH(Z$3,dXdata!IDS,0) + 1,FALSE)</f>
        <v>1.9298712827341413</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3.085244421878075</v>
      </c>
      <c r="AI11" s="47"/>
      <c r="AJ11" s="90">
        <f>VLOOKUP($A11,dXdata!DATA,MATCH(AJ$3,dXdata!IDS,0) + 1,FALSE)</f>
        <v>2.95</v>
      </c>
      <c r="AK11" s="90"/>
      <c r="AL11" s="90">
        <f>VLOOKUP($A11,dXdata!DATA,MATCH(AL$3,dXdata!IDS,0) + 1,FALSE)</f>
        <v>1</v>
      </c>
      <c r="AM11" s="90"/>
      <c r="AN11" s="47">
        <f>VLOOKUP($A11,dXdata!DATA,MATCH(AN$3,dXdata!IDS,0) + 1,FALSE)</f>
        <v>6.6406811164359745</v>
      </c>
      <c r="AO11" s="47"/>
      <c r="AP11" s="47">
        <f>VLOOKUP($A11,dXdata!DATA,MATCH(AP$3,dXdata!IDS,0) + 1,FALSE)</f>
        <v>2.5924271151963496</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338.4190256</v>
      </c>
    </row>
    <row r="12" spans="1:67" x14ac:dyDescent="0.2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0.76259946949601698</v>
      </c>
      <c r="Y12" s="47">
        <f>VLOOKUP($A24,dXdata!DATA,MATCH(X$3,dXdata!IDS,0) + 1,FALSE)</f>
        <v>0.69101678183614013</v>
      </c>
      <c r="Z12" s="90">
        <f>VLOOKUP($A12,dXdata!DATA,MATCH(Z$3,dXdata!IDS,0) + 1,FALSE)</f>
        <v>-1.9400352733689452E-2</v>
      </c>
      <c r="AA12" s="90">
        <f>VLOOKUP($A24,dXdata!DATA,MATCH(Z$3,dXdata!IDS,0) + 1,FALSE)</f>
        <v>0.91022949778616358</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3.0157165289229404</v>
      </c>
      <c r="AI12" s="47"/>
      <c r="AJ12" s="90">
        <f>VLOOKUP($A12,dXdata!DATA,MATCH(AJ$3,dXdata!IDS,0) + 1,FALSE)</f>
        <v>3.2</v>
      </c>
      <c r="AK12" s="90"/>
      <c r="AL12" s="90">
        <f>VLOOKUP($A12,dXdata!DATA,MATCH(AL$3,dXdata!IDS,0) + 1,FALSE)</f>
        <v>1.25</v>
      </c>
      <c r="AM12" s="90"/>
      <c r="AN12" s="47">
        <f>VLOOKUP($A12,dXdata!DATA,MATCH(AN$3,dXdata!IDS,0) + 1,FALSE)</f>
        <v>6.7434468468438711</v>
      </c>
      <c r="AO12" s="47"/>
      <c r="AP12" s="47">
        <f>VLOOKUP($A12,dXdata!DATA,MATCH(AP$3,dXdata!IDS,0) + 1,FALSE)</f>
        <v>2.6073790989149166</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1160.6761759199999</v>
      </c>
    </row>
    <row r="13" spans="1:67" x14ac:dyDescent="0.2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1.2637179913534968</v>
      </c>
      <c r="Y13" s="47">
        <f>VLOOKUP($A25,dXdata!DATA,MATCH(X$3,dXdata!IDS,0) + 1,FALSE)</f>
        <v>1.6748768472906406</v>
      </c>
      <c r="Z13" s="90">
        <f>VLOOKUP($A13,dXdata!DATA,MATCH(Z$3,dXdata!IDS,0) + 1,FALSE)</f>
        <v>1.6335100893270171</v>
      </c>
      <c r="AA13" s="90">
        <f>VLOOKUP($A25,dXdata!DATA,MATCH(Z$3,dXdata!IDS,0) + 1,FALSE)</f>
        <v>0.52787310035715684</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3.2628998428835709</v>
      </c>
      <c r="AI13" s="47"/>
      <c r="AJ13" s="90">
        <f>VLOOKUP($A13,dXdata!DATA,MATCH(AJ$3,dXdata!IDS,0) + 1,FALSE)</f>
        <v>3.2</v>
      </c>
      <c r="AK13" s="90"/>
      <c r="AL13" s="90">
        <f>VLOOKUP($A13,dXdata!DATA,MATCH(AL$3,dXdata!IDS,0) + 1,FALSE)</f>
        <v>1.25</v>
      </c>
      <c r="AM13" s="90"/>
      <c r="AN13" s="47">
        <f>VLOOKUP($A13,dXdata!DATA,MATCH(AN$3,dXdata!IDS,0) + 1,FALSE)</f>
        <v>6.8578120673444509</v>
      </c>
      <c r="AO13" s="47"/>
      <c r="AP13" s="47">
        <f>VLOOKUP($A13,dXdata!DATA,MATCH(AP$3,dXdata!IDS,0) + 1,FALSE)</f>
        <v>2.6120828148488604</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337.95144084000003</v>
      </c>
    </row>
    <row r="14" spans="1:67" x14ac:dyDescent="0.2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1.290536068828585</v>
      </c>
      <c r="Y14" s="47">
        <f>VLOOKUP($A26,dXdata!DATA,MATCH(X$3,dXdata!IDS,0) + 1,FALSE)</f>
        <v>2.3521724926494514</v>
      </c>
      <c r="Z14" s="90">
        <f>VLOOKUP($A14,dXdata!DATA,MATCH(Z$3,dXdata!IDS,0) + 1,FALSE)</f>
        <v>1.9343941683705124</v>
      </c>
      <c r="AA14" s="90">
        <f>VLOOKUP($A26,dXdata!DATA,MATCH(Z$3,dXdata!IDS,0) + 1,FALSE)</f>
        <v>0.71250414246593063</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3.3554748100695031</v>
      </c>
      <c r="AI14" s="47"/>
      <c r="AJ14" s="90">
        <f>VLOOKUP($A14,dXdata!DATA,MATCH(AJ$3,dXdata!IDS,0) + 1,FALSE)</f>
        <v>3.2</v>
      </c>
      <c r="AK14" s="90"/>
      <c r="AL14" s="90">
        <f>VLOOKUP($A14,dXdata!DATA,MATCH(AL$3,dXdata!IDS,0) + 1,FALSE)</f>
        <v>1.25</v>
      </c>
      <c r="AM14" s="90"/>
      <c r="AN14" s="47">
        <f>VLOOKUP($A14,dXdata!DATA,MATCH(AN$3,dXdata!IDS,0) + 1,FALSE)</f>
        <v>6.753144044527243</v>
      </c>
      <c r="AO14" s="47"/>
      <c r="AP14" s="47">
        <f>VLOOKUP($A14,dXdata!DATA,MATCH(AP$3,dXdata!IDS,0) + 1,FALSE)</f>
        <v>2.5900228193355157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1.5794669299111552</v>
      </c>
      <c r="Y15" s="47">
        <f>VLOOKUP($A27,dXdata!DATA,MATCH(X$3,dXdata!IDS,0) + 1,FALSE)</f>
        <v>1.9112406867508813</v>
      </c>
      <c r="Z15" s="90">
        <f>VLOOKUP($A15,dXdata!DATA,MATCH(Z$3,dXdata!IDS,0) + 1,FALSE)</f>
        <v>2.3110655302896355</v>
      </c>
      <c r="AA15" s="90">
        <f>VLOOKUP($A27,dXdata!DATA,MATCH(Z$3,dXdata!IDS,0) + 1,FALSE)</f>
        <v>8.38215723889979E-2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3.4355169468001101</v>
      </c>
      <c r="AI15" s="47"/>
      <c r="AJ15" s="90">
        <f>VLOOKUP($A15,dXdata!DATA,MATCH(AJ$3,dXdata!IDS,0) + 1,FALSE)</f>
        <v>3.2</v>
      </c>
      <c r="AK15" s="90"/>
      <c r="AL15" s="90">
        <f>VLOOKUP($A15,dXdata!DATA,MATCH(AL$3,dXdata!IDS,0) + 1,FALSE)</f>
        <v>1.25</v>
      </c>
      <c r="AM15" s="90"/>
      <c r="AN15" s="47">
        <f>VLOOKUP($A15,dXdata!DATA,MATCH(AN$3,dXdata!IDS,0) + 1,FALSE)</f>
        <v>6.7291561871747616</v>
      </c>
      <c r="AO15" s="47"/>
      <c r="AP15" s="47">
        <f>VLOOKUP($A15,dXdata!DATA,MATCH(AP$3,dXdata!IDS,0) + 1,FALSE)</f>
        <v>2.59092564837484</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2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2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25">
      <c r="A19" s="46">
        <v>43191</v>
      </c>
      <c r="B19" s="90">
        <f>VLOOKUP($A19,dXdata!DATA,MATCH(B$3,dXdata!IDS,0) + 1,FALSE)</f>
        <v>2.3930384336475541</v>
      </c>
      <c r="C19" s="90"/>
    </row>
    <row r="20" spans="1:65" x14ac:dyDescent="0.25">
      <c r="A20" s="46">
        <v>43221</v>
      </c>
      <c r="B20" s="90">
        <f>VLOOKUP($A20,dXdata!DATA,MATCH(B$3,dXdata!IDS,0) + 1,FALSE)</f>
        <v>2.6124818577648812</v>
      </c>
      <c r="C20" s="90"/>
    </row>
    <row r="21" spans="1:65" x14ac:dyDescent="0.25">
      <c r="A21" s="46">
        <v>43252</v>
      </c>
      <c r="B21" s="90">
        <f>VLOOKUP($A21,dXdata!DATA,MATCH(B$3,dXdata!IDS,0) + 1,FALSE)</f>
        <v>2.6181818181818084</v>
      </c>
      <c r="C21" s="90"/>
    </row>
    <row r="22" spans="1:65" x14ac:dyDescent="0.25">
      <c r="A22" s="46">
        <v>43282</v>
      </c>
      <c r="B22" s="90">
        <f>VLOOKUP($A22,dXdata!DATA,MATCH(B$3,dXdata!IDS,0) + 1,FALSE)</f>
        <v>3.3405954974582652</v>
      </c>
      <c r="C22" s="90"/>
    </row>
    <row r="23" spans="1:65" x14ac:dyDescent="0.25">
      <c r="A23" s="46">
        <v>43313</v>
      </c>
      <c r="B23" s="90">
        <f>VLOOKUP($A23,dXdata!DATA,MATCH(B$3,dXdata!IDS,0) + 1,FALSE)</f>
        <v>2.9710144927536097</v>
      </c>
      <c r="C23" s="90"/>
    </row>
    <row r="24" spans="1:65" x14ac:dyDescent="0.25">
      <c r="A24" s="46">
        <v>43344</v>
      </c>
      <c r="B24" s="90">
        <f>VLOOKUP($A24,dXdata!DATA,MATCH(B$3,dXdata!IDS,0) + 1,FALSE)</f>
        <v>2.7616279069767602</v>
      </c>
      <c r="C24" s="90"/>
    </row>
    <row r="25" spans="1:65" x14ac:dyDescent="0.25">
      <c r="A25" s="46">
        <v>43374</v>
      </c>
      <c r="B25" s="90">
        <f>VLOOKUP($A25,dXdata!DATA,MATCH(B$3,dXdata!IDS,0) + 1,FALSE)</f>
        <v>2.532561505065134</v>
      </c>
      <c r="C25" s="90"/>
    </row>
    <row r="26" spans="1:65" x14ac:dyDescent="0.25">
      <c r="A26" s="46">
        <v>43405</v>
      </c>
      <c r="B26" s="90">
        <f>VLOOKUP($A26,dXdata!DATA,MATCH(B$3,dXdata!IDS,0) + 1,FALSE)</f>
        <v>1.4398848092152639</v>
      </c>
      <c r="C26" s="90"/>
    </row>
    <row r="27" spans="1:65" x14ac:dyDescent="0.25">
      <c r="A27" s="46">
        <v>43435</v>
      </c>
      <c r="B27" s="90">
        <f>VLOOKUP($A27,dXdata!DATA,MATCH(B$3,dXdata!IDS,0) + 1,FALSE)</f>
        <v>1.9565217391304346</v>
      </c>
      <c r="C27" s="90"/>
    </row>
    <row r="28" spans="1:65" x14ac:dyDescent="0.2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89"/>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64</v>
      </c>
    </row>
    <row r="2" spans="1:34" s="18" customFormat="1" ht="24.95" customHeight="1" x14ac:dyDescent="0.25">
      <c r="A2" s="16"/>
      <c r="B2" s="17" t="s">
        <v>65</v>
      </c>
      <c r="D2" s="19"/>
      <c r="E2" s="20"/>
      <c r="F2" s="20"/>
    </row>
    <row r="3" spans="1:34" s="22" customFormat="1" x14ac:dyDescent="0.2">
      <c r="A3" s="21" t="s">
        <v>73</v>
      </c>
      <c r="E3" s="23"/>
    </row>
    <row r="4" spans="1:34" s="22" customFormat="1" ht="11.25" x14ac:dyDescent="0.15">
      <c r="A4" s="21" t="s">
        <v>66</v>
      </c>
      <c r="B4" s="24" t="s">
        <v>74</v>
      </c>
    </row>
    <row r="5" spans="1:34" s="22" customFormat="1" ht="11.25" x14ac:dyDescent="0.15">
      <c r="A5" s="21" t="s">
        <v>67</v>
      </c>
      <c r="B5" s="24" t="s">
        <v>149</v>
      </c>
    </row>
    <row r="6" spans="1:34" s="22" customFormat="1" ht="11.25" x14ac:dyDescent="0.15">
      <c r="A6" s="21" t="s">
        <v>90</v>
      </c>
      <c r="B6" s="24" t="s">
        <v>91</v>
      </c>
      <c r="G6" s="25"/>
    </row>
    <row r="7" spans="1:34" s="27" customFormat="1" ht="18" x14ac:dyDescent="0.15">
      <c r="A7" s="26" t="s">
        <v>68</v>
      </c>
      <c r="B7" s="27" t="s">
        <v>92</v>
      </c>
      <c r="C7" s="27" t="s">
        <v>93</v>
      </c>
      <c r="D7" s="27" t="s">
        <v>75</v>
      </c>
      <c r="E7" s="27" t="s">
        <v>76</v>
      </c>
      <c r="F7" s="27" t="s">
        <v>77</v>
      </c>
      <c r="G7" s="27" t="s">
        <v>78</v>
      </c>
      <c r="H7" s="27" t="s">
        <v>79</v>
      </c>
      <c r="I7" s="27" t="s">
        <v>80</v>
      </c>
      <c r="J7" s="27" t="s">
        <v>81</v>
      </c>
      <c r="K7" s="27" t="s">
        <v>94</v>
      </c>
      <c r="L7" s="27" t="s">
        <v>95</v>
      </c>
      <c r="M7" s="27" t="s">
        <v>96</v>
      </c>
      <c r="N7" s="27" t="s">
        <v>97</v>
      </c>
      <c r="O7" s="27" t="s">
        <v>98</v>
      </c>
      <c r="P7" s="27" t="s">
        <v>99</v>
      </c>
      <c r="Q7" s="27" t="s">
        <v>100</v>
      </c>
      <c r="R7" s="27" t="s">
        <v>101</v>
      </c>
      <c r="S7" s="27" t="s">
        <v>102</v>
      </c>
      <c r="T7" s="27" t="s">
        <v>103</v>
      </c>
      <c r="U7" s="27" t="s">
        <v>104</v>
      </c>
      <c r="V7" s="27" t="s">
        <v>105</v>
      </c>
      <c r="W7" s="27" t="s">
        <v>106</v>
      </c>
      <c r="X7" s="27" t="s">
        <v>107</v>
      </c>
      <c r="Y7" s="27" t="s">
        <v>108</v>
      </c>
      <c r="Z7" s="27" t="s">
        <v>109</v>
      </c>
      <c r="AA7" s="27" t="s">
        <v>110</v>
      </c>
      <c r="AB7" s="27" t="s">
        <v>111</v>
      </c>
      <c r="AC7" s="27" t="s">
        <v>112</v>
      </c>
      <c r="AD7" s="27" t="s">
        <v>113</v>
      </c>
      <c r="AE7" s="27" t="s">
        <v>114</v>
      </c>
      <c r="AF7" s="27" t="s">
        <v>115</v>
      </c>
      <c r="AG7" s="27" t="s">
        <v>116</v>
      </c>
      <c r="AH7" s="27" t="s">
        <v>117</v>
      </c>
    </row>
    <row r="8" spans="1:34" s="29" customFormat="1" ht="11.25" x14ac:dyDescent="0.15">
      <c r="A8" s="28"/>
    </row>
    <row r="9" spans="1:34" s="30" customFormat="1" x14ac:dyDescent="0.2"/>
    <row r="10" spans="1:34" s="18" customFormat="1" ht="24.95" customHeight="1" x14ac:dyDescent="0.2">
      <c r="A10" s="31"/>
      <c r="B10" s="17" t="s">
        <v>69</v>
      </c>
      <c r="D10" s="19"/>
      <c r="E10" s="20"/>
      <c r="F10" s="20"/>
    </row>
    <row r="11" spans="1:34" s="34" customFormat="1" ht="12" x14ac:dyDescent="0.25">
      <c r="A11" s="32"/>
      <c r="B11" s="33"/>
    </row>
    <row r="12" spans="1:34" s="36" customFormat="1" ht="127.5" x14ac:dyDescent="0.2">
      <c r="A12" s="35" t="s">
        <v>70</v>
      </c>
      <c r="B12" s="36" t="s">
        <v>118</v>
      </c>
      <c r="C12" s="36" t="s">
        <v>119</v>
      </c>
      <c r="D12" s="36" t="s">
        <v>82</v>
      </c>
      <c r="E12" s="36" t="s">
        <v>8</v>
      </c>
      <c r="F12" s="36" t="s">
        <v>84</v>
      </c>
      <c r="G12" s="36" t="s">
        <v>85</v>
      </c>
      <c r="H12" s="36" t="s">
        <v>86</v>
      </c>
      <c r="I12" s="36" t="s">
        <v>223</v>
      </c>
      <c r="J12" s="36" t="s">
        <v>88</v>
      </c>
      <c r="K12" s="36" t="s">
        <v>120</v>
      </c>
      <c r="L12" s="36" t="s">
        <v>121</v>
      </c>
      <c r="M12" s="36" t="s">
        <v>122</v>
      </c>
      <c r="N12" s="36" t="s">
        <v>123</v>
      </c>
      <c r="O12" s="36" t="s">
        <v>124</v>
      </c>
      <c r="P12" s="36" t="s">
        <v>229</v>
      </c>
      <c r="Q12" s="36" t="s">
        <v>127</v>
      </c>
      <c r="R12" s="36" t="s">
        <v>129</v>
      </c>
      <c r="S12" s="36" t="s">
        <v>38</v>
      </c>
      <c r="T12" s="36" t="s">
        <v>130</v>
      </c>
      <c r="U12" s="36" t="s">
        <v>131</v>
      </c>
      <c r="V12" s="36" t="s">
        <v>133</v>
      </c>
      <c r="W12" s="36" t="s">
        <v>49</v>
      </c>
      <c r="X12" s="36" t="s">
        <v>136</v>
      </c>
      <c r="Y12" s="36" t="s">
        <v>137</v>
      </c>
      <c r="Z12" s="36" t="s">
        <v>246</v>
      </c>
      <c r="AA12" s="36" t="s">
        <v>248</v>
      </c>
      <c r="AB12" s="36" t="s">
        <v>249</v>
      </c>
      <c r="AC12" s="36" t="s">
        <v>142</v>
      </c>
      <c r="AD12" s="36" t="s">
        <v>143</v>
      </c>
      <c r="AE12" s="36" t="s">
        <v>144</v>
      </c>
      <c r="AF12" s="36" t="s">
        <v>145</v>
      </c>
      <c r="AG12" s="36" t="s">
        <v>146</v>
      </c>
      <c r="AH12" s="36" t="s">
        <v>147</v>
      </c>
    </row>
    <row r="13" spans="1:34" s="38" customFormat="1" x14ac:dyDescent="0.2">
      <c r="A13" s="37" t="s">
        <v>71</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125</v>
      </c>
      <c r="P13" s="38" t="s">
        <v>230</v>
      </c>
      <c r="Q13" s="49" t="s">
        <v>128</v>
      </c>
      <c r="R13" s="38" t="s">
        <v>15</v>
      </c>
      <c r="S13" s="38" t="s">
        <v>44</v>
      </c>
      <c r="T13" s="38" t="s">
        <v>44</v>
      </c>
      <c r="U13" s="38" t="s">
        <v>132</v>
      </c>
      <c r="V13" s="38" t="s">
        <v>134</v>
      </c>
      <c r="W13" s="38" t="s">
        <v>135</v>
      </c>
      <c r="X13" s="38" t="s">
        <v>53</v>
      </c>
      <c r="Y13" s="38" t="s">
        <v>138</v>
      </c>
      <c r="Z13" s="38" t="s">
        <v>247</v>
      </c>
      <c r="AA13" s="38" t="s">
        <v>47</v>
      </c>
      <c r="AB13" s="38" t="s">
        <v>250</v>
      </c>
      <c r="AC13" s="38" t="s">
        <v>132</v>
      </c>
      <c r="AD13" s="38" t="s">
        <v>132</v>
      </c>
      <c r="AG13" s="38" t="s">
        <v>138</v>
      </c>
      <c r="AH13" s="38" t="s">
        <v>148</v>
      </c>
    </row>
    <row r="14" spans="1:34" s="38" customFormat="1" x14ac:dyDescent="0.2">
      <c r="A14" s="37" t="s">
        <v>66</v>
      </c>
      <c r="B14" s="42" t="s">
        <v>83</v>
      </c>
      <c r="C14" s="42" t="s">
        <v>83</v>
      </c>
      <c r="D14" s="42" t="s">
        <v>83</v>
      </c>
      <c r="E14" s="42" t="s">
        <v>83</v>
      </c>
      <c r="F14" s="42" t="s">
        <v>83</v>
      </c>
      <c r="G14" s="42" t="s">
        <v>83</v>
      </c>
      <c r="H14" s="42" t="s">
        <v>83</v>
      </c>
      <c r="I14" s="42" t="s">
        <v>83</v>
      </c>
      <c r="J14" s="42" t="s">
        <v>83</v>
      </c>
      <c r="K14" s="42" t="s">
        <v>83</v>
      </c>
      <c r="L14" s="42" t="s">
        <v>83</v>
      </c>
      <c r="M14" s="42" t="s">
        <v>83</v>
      </c>
      <c r="N14" s="42" t="s">
        <v>83</v>
      </c>
      <c r="O14" s="42" t="s">
        <v>83</v>
      </c>
      <c r="P14" s="42" t="s">
        <v>83</v>
      </c>
      <c r="Q14" s="42" t="s">
        <v>83</v>
      </c>
      <c r="R14" s="42" t="s">
        <v>83</v>
      </c>
      <c r="S14" s="42" t="s">
        <v>83</v>
      </c>
      <c r="T14" s="42" t="s">
        <v>83</v>
      </c>
      <c r="U14" s="42" t="s">
        <v>83</v>
      </c>
      <c r="V14" s="42" t="s">
        <v>83</v>
      </c>
      <c r="W14" s="42" t="s">
        <v>83</v>
      </c>
      <c r="X14" s="42" t="s">
        <v>83</v>
      </c>
      <c r="Y14" s="42" t="s">
        <v>83</v>
      </c>
      <c r="Z14" s="42" t="s">
        <v>83</v>
      </c>
      <c r="AA14" s="42" t="s">
        <v>83</v>
      </c>
      <c r="AB14" s="42" t="s">
        <v>83</v>
      </c>
      <c r="AC14" s="42" t="s">
        <v>83</v>
      </c>
      <c r="AD14" s="42" t="s">
        <v>83</v>
      </c>
      <c r="AE14" s="42" t="s">
        <v>83</v>
      </c>
      <c r="AF14" s="42" t="s">
        <v>83</v>
      </c>
      <c r="AG14" s="42" t="s">
        <v>83</v>
      </c>
      <c r="AH14" s="42" t="s">
        <v>83</v>
      </c>
    </row>
    <row r="15" spans="1:34" s="40" customFormat="1" x14ac:dyDescent="0.2">
      <c r="A15" s="39" t="s">
        <v>72</v>
      </c>
      <c r="B15" s="40">
        <v>45006</v>
      </c>
      <c r="C15" s="40">
        <v>45006</v>
      </c>
      <c r="D15" s="40">
        <v>45001</v>
      </c>
      <c r="E15" s="40">
        <v>45001</v>
      </c>
      <c r="F15" s="40">
        <v>45001</v>
      </c>
      <c r="G15" s="40">
        <v>44978</v>
      </c>
      <c r="H15" s="40">
        <v>44978</v>
      </c>
      <c r="I15" s="40">
        <v>44978</v>
      </c>
      <c r="J15" s="40">
        <v>44978</v>
      </c>
      <c r="K15" s="40">
        <v>44995</v>
      </c>
      <c r="L15" s="40">
        <v>44980</v>
      </c>
      <c r="M15" s="40">
        <v>44995</v>
      </c>
      <c r="N15" s="40">
        <v>44995</v>
      </c>
      <c r="O15" s="40">
        <v>44992</v>
      </c>
      <c r="P15" s="40">
        <v>44992</v>
      </c>
      <c r="Q15" s="40">
        <v>44995</v>
      </c>
      <c r="R15" s="40">
        <v>44992</v>
      </c>
      <c r="S15" s="40">
        <v>44986</v>
      </c>
      <c r="T15" s="40">
        <v>44986</v>
      </c>
      <c r="U15" s="40">
        <v>44978</v>
      </c>
      <c r="V15" s="40">
        <v>44978</v>
      </c>
      <c r="W15" s="40">
        <v>43188</v>
      </c>
      <c r="X15" s="40">
        <v>45001</v>
      </c>
      <c r="Y15" s="40">
        <v>44992</v>
      </c>
      <c r="Z15" s="40">
        <v>44995</v>
      </c>
      <c r="AA15" s="40">
        <v>44995</v>
      </c>
      <c r="AB15" s="40">
        <v>44995</v>
      </c>
      <c r="AC15" s="40">
        <v>45006</v>
      </c>
      <c r="AD15" s="40">
        <v>45001</v>
      </c>
      <c r="AE15" s="40">
        <v>43714</v>
      </c>
      <c r="AF15" s="40">
        <v>43714</v>
      </c>
      <c r="AG15" s="40">
        <v>44992</v>
      </c>
      <c r="AH15" s="40">
        <v>44992</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0.53050397877985045</v>
      </c>
      <c r="N16" s="44">
        <v>0.58199033575681014</v>
      </c>
      <c r="O16" s="50">
        <v>52.5</v>
      </c>
      <c r="P16" s="51" t="e">
        <v>#N/A</v>
      </c>
      <c r="Q16" s="44">
        <v>1243.5454999999999</v>
      </c>
      <c r="R16" s="44">
        <v>1.6289597684263191</v>
      </c>
      <c r="S16" s="50">
        <v>2.7</v>
      </c>
      <c r="T16" s="50">
        <v>0.75</v>
      </c>
      <c r="U16" s="44">
        <v>6.6146501670785325</v>
      </c>
      <c r="V16" s="50">
        <v>2.6302026832067202</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0.9914077990746728</v>
      </c>
      <c r="N17" s="44">
        <v>1.5533669629273827</v>
      </c>
      <c r="O17" s="50">
        <v>53.47</v>
      </c>
      <c r="P17" s="51" t="e">
        <v>#N/A</v>
      </c>
      <c r="Q17" s="44">
        <v>1244.4760000000001</v>
      </c>
      <c r="R17" s="44">
        <v>2.156244952482389</v>
      </c>
      <c r="S17" s="50">
        <v>2.7</v>
      </c>
      <c r="T17" s="50">
        <v>0.75</v>
      </c>
      <c r="U17" s="44">
        <v>6.6420921081285504</v>
      </c>
      <c r="V17" s="50">
        <v>2.6315221270605318</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-0.13020833333332593</v>
      </c>
      <c r="N18" s="44">
        <v>0.23842499254922433</v>
      </c>
      <c r="O18" s="50">
        <v>49.33</v>
      </c>
      <c r="P18" s="51" t="e">
        <v>#N/A</v>
      </c>
      <c r="Q18" s="44">
        <v>1245.4065000000001</v>
      </c>
      <c r="R18" s="44">
        <v>2.8789252158577749</v>
      </c>
      <c r="S18" s="50">
        <v>2.7</v>
      </c>
      <c r="T18" s="50">
        <v>0.75</v>
      </c>
      <c r="U18" s="44">
        <v>6.5873500242028573</v>
      </c>
      <c r="V18" s="50">
        <v>2.5990587386813462</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377.35521883999996</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9.6649484536093233E-2</v>
      </c>
      <c r="N19" s="44">
        <v>0.50331056865418056</v>
      </c>
      <c r="O19" s="50">
        <v>51.06</v>
      </c>
      <c r="P19" s="51" t="e">
        <v>#N/A</v>
      </c>
      <c r="Q19" s="44">
        <v>1246.337</v>
      </c>
      <c r="R19" s="44">
        <v>3.1354064093918943</v>
      </c>
      <c r="S19" s="50">
        <v>2.7</v>
      </c>
      <c r="T19" s="50">
        <v>0.75</v>
      </c>
      <c r="U19" s="44">
        <v>6.6109174799257735</v>
      </c>
      <c r="V19" s="50">
        <v>2.6439113344133465</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-0.99327138737584919</v>
      </c>
      <c r="N20" s="44">
        <v>-0.95960204485602274</v>
      </c>
      <c r="O20" s="50">
        <v>48.48</v>
      </c>
      <c r="P20" s="51" t="e">
        <v>#N/A</v>
      </c>
      <c r="Q20" s="44">
        <v>1248.0875833333332</v>
      </c>
      <c r="R20" s="44">
        <v>4.1308679724740616</v>
      </c>
      <c r="S20" s="50">
        <v>2.7</v>
      </c>
      <c r="T20" s="50">
        <v>0.75</v>
      </c>
      <c r="U20" s="44">
        <v>6.6768885812492123</v>
      </c>
      <c r="V20" s="50">
        <v>2.7025212250371822</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-1.1616650532429773</v>
      </c>
      <c r="N21" s="44">
        <v>-1.4304156089446463</v>
      </c>
      <c r="O21" s="50">
        <v>45.18</v>
      </c>
      <c r="P21" s="51" t="e">
        <v>#N/A</v>
      </c>
      <c r="Q21" s="44">
        <v>1249.8381666666667</v>
      </c>
      <c r="R21" s="44">
        <v>3.8271482724617112</v>
      </c>
      <c r="S21" s="50">
        <v>2.7</v>
      </c>
      <c r="T21" s="50">
        <v>0.75</v>
      </c>
      <c r="U21" s="44">
        <v>6.7390560963327211</v>
      </c>
      <c r="V21" s="50">
        <v>2.7114076910747182</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-1.0094431781178859</v>
      </c>
      <c r="N22" s="44">
        <v>-1.4248366013071778</v>
      </c>
      <c r="O22" s="50">
        <v>46.63</v>
      </c>
      <c r="P22" s="51" t="e">
        <v>#N/A</v>
      </c>
      <c r="Q22" s="44">
        <v>1251.5887499999999</v>
      </c>
      <c r="R22" s="44">
        <v>3.3947801388207743</v>
      </c>
      <c r="S22" s="50">
        <v>2.95</v>
      </c>
      <c r="T22" s="50">
        <v>1</v>
      </c>
      <c r="U22" s="44">
        <v>6.6819913183681523</v>
      </c>
      <c r="V22" s="50">
        <v>2.6515954991162793</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-6.5984823490594646E-2</v>
      </c>
      <c r="N23" s="44">
        <v>-0.87989441267047885</v>
      </c>
      <c r="O23" s="50">
        <v>48.04</v>
      </c>
      <c r="P23" s="51" t="e">
        <v>#N/A</v>
      </c>
      <c r="Q23" s="44">
        <v>1253.3393333333333</v>
      </c>
      <c r="R23" s="44">
        <v>3.085244421878075</v>
      </c>
      <c r="S23" s="50">
        <v>2.95</v>
      </c>
      <c r="T23" s="50">
        <v>1</v>
      </c>
      <c r="U23" s="44">
        <v>6.6406811164359745</v>
      </c>
      <c r="V23" s="50">
        <v>2.5924271151963496</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338.4190256</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0.76259946949601698</v>
      </c>
      <c r="N24" s="44">
        <v>-1.9400352733689452E-2</v>
      </c>
      <c r="O24" s="50">
        <v>49.82</v>
      </c>
      <c r="P24" s="51" t="e">
        <v>#N/A</v>
      </c>
      <c r="Q24" s="44">
        <v>1255.0899166666668</v>
      </c>
      <c r="R24" s="44">
        <v>3.0157165289229404</v>
      </c>
      <c r="S24" s="50">
        <v>3.2</v>
      </c>
      <c r="T24" s="50">
        <v>1.25</v>
      </c>
      <c r="U24" s="44">
        <v>6.7434468468438711</v>
      </c>
      <c r="V24" s="50">
        <v>2.6073790989149166</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1160.6761759199999</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1.2637179913534968</v>
      </c>
      <c r="N25" s="44">
        <v>1.6335100893270171</v>
      </c>
      <c r="O25" s="50">
        <v>51.58</v>
      </c>
      <c r="P25" s="51" t="e">
        <v>#N/A</v>
      </c>
      <c r="Q25" s="44">
        <v>1256.8405</v>
      </c>
      <c r="R25" s="44">
        <v>3.2628998428835709</v>
      </c>
      <c r="S25" s="50">
        <v>3.2</v>
      </c>
      <c r="T25" s="50">
        <v>1.25</v>
      </c>
      <c r="U25" s="44">
        <v>6.8578120673444509</v>
      </c>
      <c r="V25" s="50">
        <v>2.6120828148488604</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337.95144084000003</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1.290536068828585</v>
      </c>
      <c r="N26" s="44">
        <v>1.9343941683705124</v>
      </c>
      <c r="O26" s="50">
        <v>56.64</v>
      </c>
      <c r="P26" s="51" t="e">
        <v>#N/A</v>
      </c>
      <c r="Q26" s="44">
        <v>1258.5910833333332</v>
      </c>
      <c r="R26" s="44">
        <v>3.3554748100695031</v>
      </c>
      <c r="S26" s="50">
        <v>3.2</v>
      </c>
      <c r="T26" s="50">
        <v>1.25</v>
      </c>
      <c r="U26" s="44">
        <v>6.753144044527243</v>
      </c>
      <c r="V26" s="50">
        <v>2.5900228193355157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1.5794669299111552</v>
      </c>
      <c r="N27" s="44">
        <v>2.3110655302896355</v>
      </c>
      <c r="O27" s="50">
        <v>57.88</v>
      </c>
      <c r="P27" s="51" t="e">
        <v>#N/A</v>
      </c>
      <c r="Q27" s="44">
        <v>1260.3416666666667</v>
      </c>
      <c r="R27" s="44">
        <v>3.4355169468001101</v>
      </c>
      <c r="S27" s="50">
        <v>3.2</v>
      </c>
      <c r="T27" s="50">
        <v>1.25</v>
      </c>
      <c r="U27" s="44">
        <v>6.7291561871747616</v>
      </c>
      <c r="V27" s="50">
        <v>2.59092564837484</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2.0448548812664891</v>
      </c>
      <c r="N28" s="44">
        <v>2.1419660789015138</v>
      </c>
      <c r="O28" s="50">
        <v>63.7</v>
      </c>
      <c r="P28" s="51">
        <v>1.9374</v>
      </c>
      <c r="Q28" s="44">
        <v>1262.0922499999999</v>
      </c>
      <c r="R28" s="44">
        <v>2.9438943611675317</v>
      </c>
      <c r="S28" s="50">
        <v>3.45</v>
      </c>
      <c r="T28" s="50">
        <v>1.5</v>
      </c>
      <c r="U28" s="44">
        <v>6.7770050823857693</v>
      </c>
      <c r="V28" s="50">
        <v>2.6500616788458693</v>
      </c>
      <c r="W28" s="51">
        <v>121.757577</v>
      </c>
      <c r="X28" s="45">
        <v>651</v>
      </c>
      <c r="Y28" s="45">
        <v>383</v>
      </c>
      <c r="Z28" s="51">
        <v>959</v>
      </c>
      <c r="AA28" s="51">
        <v>468023</v>
      </c>
      <c r="AB28" s="51">
        <v>0.39047231270358312</v>
      </c>
      <c r="AC28" s="44">
        <v>6.8072946035598667</v>
      </c>
      <c r="AD28" s="44">
        <v>6.399127</v>
      </c>
      <c r="AE28" s="45">
        <v>0</v>
      </c>
      <c r="AF28" s="45">
        <v>0</v>
      </c>
      <c r="AG28" s="45">
        <v>5</v>
      </c>
      <c r="AH28" s="170">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1.9960732984293239</v>
      </c>
      <c r="N29" s="44">
        <v>1.9483648278097565</v>
      </c>
      <c r="O29" s="50">
        <v>62.23</v>
      </c>
      <c r="P29" s="51">
        <v>1.9621999999999999</v>
      </c>
      <c r="Q29" s="44">
        <v>1263.8428333333331</v>
      </c>
      <c r="R29" s="44">
        <v>3.1299092622772529</v>
      </c>
      <c r="S29" s="50">
        <v>3.45</v>
      </c>
      <c r="T29" s="50">
        <v>1.5</v>
      </c>
      <c r="U29" s="44">
        <v>6.7416983355532132</v>
      </c>
      <c r="V29" s="50">
        <v>2.6346669750917311</v>
      </c>
      <c r="W29" s="51">
        <v>112.01235200000001</v>
      </c>
      <c r="X29" s="45">
        <v>578</v>
      </c>
      <c r="Y29" s="45">
        <v>384</v>
      </c>
      <c r="Z29" s="51">
        <v>1089</v>
      </c>
      <c r="AA29" s="51">
        <v>493008</v>
      </c>
      <c r="AB29" s="51">
        <v>0.4533721898417985</v>
      </c>
      <c r="AC29" s="44">
        <v>6.8706299889074298</v>
      </c>
      <c r="AD29" s="44">
        <v>6.3566159999999998</v>
      </c>
      <c r="AE29" s="45">
        <v>557</v>
      </c>
      <c r="AF29" s="45">
        <v>466</v>
      </c>
      <c r="AG29" s="45">
        <v>10</v>
      </c>
      <c r="AH29" s="170">
        <v>339.79507228</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1.5645371577575062</v>
      </c>
      <c r="N30" s="44">
        <v>1.5486996519579632</v>
      </c>
      <c r="O30" s="50">
        <v>62.73</v>
      </c>
      <c r="P30" s="51">
        <v>1.7306999999999999</v>
      </c>
      <c r="Q30" s="44">
        <v>1265.5934166666668</v>
      </c>
      <c r="R30" s="44">
        <v>3.0404275934029723</v>
      </c>
      <c r="S30" s="50">
        <v>3.45</v>
      </c>
      <c r="T30" s="50">
        <v>1.5</v>
      </c>
      <c r="U30" s="44">
        <v>6.697058872260067</v>
      </c>
      <c r="V30" s="50">
        <v>2.6163643753678634</v>
      </c>
      <c r="W30" s="51">
        <v>117.05100899999999</v>
      </c>
      <c r="X30" s="45">
        <v>831</v>
      </c>
      <c r="Y30" s="45">
        <v>429</v>
      </c>
      <c r="Z30" s="51">
        <v>1369</v>
      </c>
      <c r="AA30" s="51">
        <v>495374</v>
      </c>
      <c r="AB30" s="51">
        <v>0.39738751814223511</v>
      </c>
      <c r="AC30" s="44">
        <v>6.7740900949047527</v>
      </c>
      <c r="AD30" s="44">
        <v>6.2465060000000001</v>
      </c>
      <c r="AE30" s="45">
        <v>256</v>
      </c>
      <c r="AF30" s="45">
        <v>228</v>
      </c>
      <c r="AG30" s="45">
        <v>16</v>
      </c>
      <c r="AH30" s="170">
        <v>440.77047904999984</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0.6437077566784577</v>
      </c>
      <c r="N31" s="44">
        <v>0.48870200402357789</v>
      </c>
      <c r="O31" s="50">
        <v>66.25</v>
      </c>
      <c r="P31" s="51">
        <v>1.4459</v>
      </c>
      <c r="Q31" s="44">
        <v>1267.3440000000001</v>
      </c>
      <c r="R31" s="44">
        <v>2.6553211329991777</v>
      </c>
      <c r="S31" s="50">
        <v>3.45</v>
      </c>
      <c r="T31" s="50">
        <v>1.5</v>
      </c>
      <c r="U31" s="44">
        <v>6.7346493685624891</v>
      </c>
      <c r="V31" s="50">
        <v>2.6469488152985132</v>
      </c>
      <c r="W31" s="51" t="e">
        <v>#N/A</v>
      </c>
      <c r="X31" s="45">
        <v>1203</v>
      </c>
      <c r="Y31" s="45">
        <v>405</v>
      </c>
      <c r="Z31" s="51">
        <v>1514</v>
      </c>
      <c r="AA31" s="51">
        <v>478116</v>
      </c>
      <c r="AB31" s="51">
        <v>0.42480359147025815</v>
      </c>
      <c r="AC31" s="44">
        <v>6.8019838599552997</v>
      </c>
      <c r="AD31" s="44">
        <v>5.6888449999999997</v>
      </c>
      <c r="AE31" s="45">
        <v>152</v>
      </c>
      <c r="AF31" s="45">
        <v>165</v>
      </c>
      <c r="AG31" s="45">
        <v>19</v>
      </c>
      <c r="AH31" s="170">
        <v>438.02005121000002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1.5533980582524309</v>
      </c>
      <c r="N32" s="44">
        <v>1.5919498779099595</v>
      </c>
      <c r="O32" s="50">
        <v>69.98</v>
      </c>
      <c r="P32" s="51">
        <v>0.95569999999999999</v>
      </c>
      <c r="Q32" s="44">
        <v>1268.8745833333332</v>
      </c>
      <c r="R32" s="44">
        <v>2.8558702239879663</v>
      </c>
      <c r="S32" s="50">
        <v>3.45</v>
      </c>
      <c r="T32" s="50">
        <v>1.5</v>
      </c>
      <c r="U32" s="44">
        <v>7.0286628901679178</v>
      </c>
      <c r="V32" s="50">
        <v>2.7557591452392716</v>
      </c>
      <c r="W32" s="51" t="e">
        <v>#N/A</v>
      </c>
      <c r="X32" s="45">
        <v>1649</v>
      </c>
      <c r="Y32" s="45">
        <v>452</v>
      </c>
      <c r="Z32" s="51">
        <v>1725</v>
      </c>
      <c r="AA32" s="51">
        <v>490207</v>
      </c>
      <c r="AB32" s="51">
        <v>0.39509848831882732</v>
      </c>
      <c r="AC32" s="44">
        <v>7.358662402099637</v>
      </c>
      <c r="AD32" s="44">
        <v>6.2184109999999997</v>
      </c>
      <c r="AE32" s="45">
        <v>284</v>
      </c>
      <c r="AF32" s="45">
        <v>210</v>
      </c>
      <c r="AG32" s="45">
        <v>10</v>
      </c>
      <c r="AH32" s="170">
        <v>717.96065556999997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2.4485798237022571</v>
      </c>
      <c r="N33" s="44">
        <v>2.8724619847059873</v>
      </c>
      <c r="O33" s="50">
        <v>67.87</v>
      </c>
      <c r="P33" s="51">
        <v>0.93589999999999995</v>
      </c>
      <c r="Q33" s="44">
        <v>1270.4051666666667</v>
      </c>
      <c r="R33" s="44">
        <v>2.7444878204496703</v>
      </c>
      <c r="S33" s="50">
        <v>3.45</v>
      </c>
      <c r="T33" s="50">
        <v>1.5</v>
      </c>
      <c r="U33" s="44">
        <v>6.8758583814762479</v>
      </c>
      <c r="V33" s="50">
        <v>2.7191595335311463</v>
      </c>
      <c r="W33" s="51" t="e">
        <v>#N/A</v>
      </c>
      <c r="X33" s="45">
        <v>1067</v>
      </c>
      <c r="Y33" s="45">
        <v>445</v>
      </c>
      <c r="Z33" s="51">
        <v>1895</v>
      </c>
      <c r="AA33" s="51">
        <v>494035</v>
      </c>
      <c r="AB33" s="51">
        <v>0.48979064357715174</v>
      </c>
      <c r="AC33" s="44">
        <v>6.8497633981799293</v>
      </c>
      <c r="AD33" s="44">
        <v>6.5619370000000004</v>
      </c>
      <c r="AE33" s="45">
        <v>248</v>
      </c>
      <c r="AF33" s="45">
        <v>159</v>
      </c>
      <c r="AG33" s="45">
        <v>12</v>
      </c>
      <c r="AH33" s="170">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2.3684210526315974</v>
      </c>
      <c r="N34" s="44">
        <v>2.894399504928602</v>
      </c>
      <c r="O34" s="50">
        <v>70.98</v>
      </c>
      <c r="P34" s="51">
        <v>1.329</v>
      </c>
      <c r="Q34" s="44">
        <v>1271.9357500000001</v>
      </c>
      <c r="R34" s="44">
        <v>2.9287831627702987</v>
      </c>
      <c r="S34" s="50">
        <v>3.7</v>
      </c>
      <c r="T34" s="50">
        <v>1.75</v>
      </c>
      <c r="U34" s="44">
        <v>6.836255749108334</v>
      </c>
      <c r="V34" s="50">
        <v>2.6591410760009784</v>
      </c>
      <c r="W34" s="51" t="e">
        <v>#N/A</v>
      </c>
      <c r="X34" s="45">
        <v>1010</v>
      </c>
      <c r="Y34" s="45">
        <v>427</v>
      </c>
      <c r="Z34" s="51">
        <v>1547</v>
      </c>
      <c r="AA34" s="51">
        <v>479222</v>
      </c>
      <c r="AB34" s="51">
        <v>0.52245862884160754</v>
      </c>
      <c r="AC34" s="44">
        <v>6.972793438697348</v>
      </c>
      <c r="AD34" s="44">
        <v>6.6741409999999997</v>
      </c>
      <c r="AE34" s="45">
        <v>189</v>
      </c>
      <c r="AF34" s="45">
        <v>163</v>
      </c>
      <c r="AG34" s="45">
        <v>13</v>
      </c>
      <c r="AH34" s="170">
        <v>444.17148564000001</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1.3535820402773124</v>
      </c>
      <c r="N35" s="44">
        <v>1.9298712827341413</v>
      </c>
      <c r="O35" s="50">
        <v>68.06</v>
      </c>
      <c r="P35" s="51">
        <v>1.1264000000000001</v>
      </c>
      <c r="Q35" s="44">
        <v>1273.4663333333333</v>
      </c>
      <c r="R35" s="44">
        <v>3.1982916624349489</v>
      </c>
      <c r="S35" s="50">
        <v>3.7</v>
      </c>
      <c r="T35" s="50">
        <v>1.75</v>
      </c>
      <c r="U35" s="44">
        <v>6.8470304132009678</v>
      </c>
      <c r="V35" s="50">
        <v>2.6101463084450742</v>
      </c>
      <c r="W35" s="51" t="e">
        <v>#N/A</v>
      </c>
      <c r="X35" s="45">
        <v>1096</v>
      </c>
      <c r="Y35" s="45">
        <v>423</v>
      </c>
      <c r="Z35" s="51">
        <v>1491</v>
      </c>
      <c r="AA35" s="51">
        <v>483752</v>
      </c>
      <c r="AB35" s="51">
        <v>0.48773307163886165</v>
      </c>
      <c r="AC35" s="44">
        <v>7.0156053176467958</v>
      </c>
      <c r="AD35" s="44">
        <v>6.665089</v>
      </c>
      <c r="AE35" s="45">
        <v>172</v>
      </c>
      <c r="AF35" s="45">
        <v>220</v>
      </c>
      <c r="AG35" s="45">
        <v>23</v>
      </c>
      <c r="AH35" s="170">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0.69101678183614013</v>
      </c>
      <c r="N36" s="44">
        <v>0.91022949778616358</v>
      </c>
      <c r="O36" s="50">
        <v>70.23</v>
      </c>
      <c r="P36" s="51">
        <v>1.222</v>
      </c>
      <c r="Q36" s="44">
        <v>1274.9969166666667</v>
      </c>
      <c r="R36" s="44">
        <v>3.1546044545479379</v>
      </c>
      <c r="S36" s="50">
        <v>3.7</v>
      </c>
      <c r="T36" s="50">
        <v>1.75</v>
      </c>
      <c r="U36" s="44">
        <v>6.8764335628031574</v>
      </c>
      <c r="V36" s="50">
        <v>2.56963262693428</v>
      </c>
      <c r="W36" s="51" t="e">
        <v>#N/A</v>
      </c>
      <c r="X36" s="45">
        <v>834</v>
      </c>
      <c r="Y36" s="45">
        <v>348</v>
      </c>
      <c r="Z36" s="51">
        <v>1267</v>
      </c>
      <c r="AA36" s="51">
        <v>466016</v>
      </c>
      <c r="AB36" s="51">
        <v>0.4105638366817887</v>
      </c>
      <c r="AC36" s="44">
        <v>6.8464233713262121</v>
      </c>
      <c r="AD36" s="44">
        <v>6.8659340000000002</v>
      </c>
      <c r="AE36" s="45">
        <v>434</v>
      </c>
      <c r="AF36" s="45">
        <v>124</v>
      </c>
      <c r="AG36" s="45">
        <v>4</v>
      </c>
      <c r="AH36" s="170">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1.6748768472906406</v>
      </c>
      <c r="N37" s="44">
        <v>0.52787310035715684</v>
      </c>
      <c r="O37" s="50">
        <v>70.75</v>
      </c>
      <c r="P37" s="51">
        <v>1.4009</v>
      </c>
      <c r="Q37" s="44">
        <v>1276.5274999999999</v>
      </c>
      <c r="R37" s="44">
        <v>3.1794075934368227</v>
      </c>
      <c r="S37" s="50">
        <v>3.95</v>
      </c>
      <c r="T37" s="50">
        <v>2</v>
      </c>
      <c r="U37" s="44">
        <v>6.7406787867081173</v>
      </c>
      <c r="V37" s="50">
        <v>2.5252040149405475</v>
      </c>
      <c r="W37" s="51" t="e">
        <v>#N/A</v>
      </c>
      <c r="X37" s="45">
        <v>686</v>
      </c>
      <c r="Y37" s="45">
        <v>447</v>
      </c>
      <c r="Z37" s="51">
        <v>1320</v>
      </c>
      <c r="AA37" s="51">
        <v>468444</v>
      </c>
      <c r="AB37" s="51">
        <v>0.54164956914238815</v>
      </c>
      <c r="AC37" s="44">
        <v>6.7951070372942475</v>
      </c>
      <c r="AD37" s="44">
        <v>6.8842059999999998</v>
      </c>
      <c r="AE37" s="45">
        <v>437</v>
      </c>
      <c r="AF37" s="45">
        <v>195</v>
      </c>
      <c r="AG37" s="45">
        <v>13</v>
      </c>
      <c r="AH37" s="170">
        <v>331.93516801999999</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2.3521724926494514</v>
      </c>
      <c r="N38" s="44">
        <v>0.71250414246593063</v>
      </c>
      <c r="O38" s="50">
        <v>56.96</v>
      </c>
      <c r="P38" s="51">
        <v>1.7965</v>
      </c>
      <c r="Q38" s="44">
        <v>1278.0580833333333</v>
      </c>
      <c r="R38" s="44">
        <v>2.5003118409261615</v>
      </c>
      <c r="S38" s="50">
        <v>3.95</v>
      </c>
      <c r="T38" s="50">
        <v>2</v>
      </c>
      <c r="U38" s="44">
        <v>6.8338961076578331</v>
      </c>
      <c r="V38" s="50">
        <v>2.5862862324264424</v>
      </c>
      <c r="W38" s="51" t="e">
        <v>#N/A</v>
      </c>
      <c r="X38" s="45">
        <v>836</v>
      </c>
      <c r="Y38" s="45">
        <v>440</v>
      </c>
      <c r="Z38" s="51">
        <v>1172</v>
      </c>
      <c r="AA38" s="51">
        <v>443533</v>
      </c>
      <c r="AB38" s="51">
        <v>0.61233019853709514</v>
      </c>
      <c r="AC38" s="44">
        <v>6.869092163854539</v>
      </c>
      <c r="AD38" s="44">
        <v>6.5513130000000004</v>
      </c>
      <c r="AE38" s="45">
        <v>349</v>
      </c>
      <c r="AF38" s="45">
        <v>184</v>
      </c>
      <c r="AG38" s="45">
        <v>16</v>
      </c>
      <c r="AH38" s="170">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1.9112406867508813</v>
      </c>
      <c r="N39" s="44">
        <v>8.38215723889979E-2</v>
      </c>
      <c r="O39" s="50">
        <v>49.52</v>
      </c>
      <c r="P39" s="51">
        <v>1.8897999999999999</v>
      </c>
      <c r="Q39" s="44">
        <v>1279.5886666666668</v>
      </c>
      <c r="R39" s="44">
        <v>2.1927064425834475</v>
      </c>
      <c r="S39" s="50">
        <v>3.95</v>
      </c>
      <c r="T39" s="50">
        <v>2</v>
      </c>
      <c r="U39" s="44">
        <v>6.8865681379538666</v>
      </c>
      <c r="V39" s="50">
        <v>2.6359790537640255</v>
      </c>
      <c r="W39" s="51" t="e">
        <v>#N/A</v>
      </c>
      <c r="X39" s="45">
        <v>530</v>
      </c>
      <c r="Y39" s="45">
        <v>342</v>
      </c>
      <c r="Z39" s="51">
        <v>794</v>
      </c>
      <c r="AA39" s="51">
        <v>449000</v>
      </c>
      <c r="AB39" s="51">
        <v>0.76053639846743293</v>
      </c>
      <c r="AC39" s="44">
        <v>6.9242389335169312</v>
      </c>
      <c r="AD39" s="44">
        <v>6.1858360000000001</v>
      </c>
      <c r="AE39" s="45">
        <v>36</v>
      </c>
      <c r="AF39" s="45">
        <v>95</v>
      </c>
      <c r="AG39" s="45">
        <v>21</v>
      </c>
      <c r="AH39" s="170">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2.5856496444731647</v>
      </c>
      <c r="N40" s="44">
        <v>1.1780195412653294</v>
      </c>
      <c r="O40" s="50">
        <v>51.38</v>
      </c>
      <c r="P40" s="51">
        <v>1.7539</v>
      </c>
      <c r="Q40" s="44">
        <v>1281.11925</v>
      </c>
      <c r="R40" s="44">
        <v>2.2704058282157602</v>
      </c>
      <c r="S40" s="50">
        <v>3.95</v>
      </c>
      <c r="T40" s="50">
        <v>2</v>
      </c>
      <c r="U40" s="44">
        <v>6.6887197415985673</v>
      </c>
      <c r="V40" s="50">
        <v>2.5967240002331722</v>
      </c>
      <c r="W40" s="51" t="e">
        <v>#N/A</v>
      </c>
      <c r="X40" s="45">
        <v>700</v>
      </c>
      <c r="Y40" s="45">
        <v>450</v>
      </c>
      <c r="Z40" s="51">
        <v>802</v>
      </c>
      <c r="AA40" s="51">
        <v>450752</v>
      </c>
      <c r="AB40" s="51">
        <v>0.31218372907746206</v>
      </c>
      <c r="AC40" s="44">
        <v>6.8235981727065473</v>
      </c>
      <c r="AD40" s="44">
        <v>6.2905319999999998</v>
      </c>
      <c r="AE40" s="45" t="e">
        <v>#N/A</v>
      </c>
      <c r="AF40" s="45" t="e">
        <v>#N/A</v>
      </c>
      <c r="AG40" s="45">
        <v>9</v>
      </c>
      <c r="AH40" s="170">
        <v>258.2750269</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1.9890920757138275</v>
      </c>
      <c r="N41" s="44">
        <v>0.66769212260786581</v>
      </c>
      <c r="O41" s="50">
        <v>54.95</v>
      </c>
      <c r="P41" s="51">
        <v>2.3167</v>
      </c>
      <c r="Q41" s="44">
        <v>1282.6498333333332</v>
      </c>
      <c r="R41" s="44">
        <v>1.6704873998676151</v>
      </c>
      <c r="S41" s="50">
        <v>3.95</v>
      </c>
      <c r="T41" s="50">
        <v>2</v>
      </c>
      <c r="U41" s="44">
        <v>6.6806312541888966</v>
      </c>
      <c r="V41" s="50">
        <v>2.6134781333317783</v>
      </c>
      <c r="W41" s="51" t="e">
        <v>#N/A</v>
      </c>
      <c r="X41" s="45">
        <v>602</v>
      </c>
      <c r="Y41" s="45">
        <v>462</v>
      </c>
      <c r="Z41" s="51">
        <v>972</v>
      </c>
      <c r="AA41" s="51">
        <v>460322</v>
      </c>
      <c r="AB41" s="51">
        <v>0.44061650045330913</v>
      </c>
      <c r="AC41" s="44">
        <v>6.5176718943371634</v>
      </c>
      <c r="AD41" s="44">
        <v>6.2277310000000003</v>
      </c>
      <c r="AE41" s="45" t="e">
        <v>#N/A</v>
      </c>
      <c r="AF41" s="45" t="e">
        <v>#N/A</v>
      </c>
      <c r="AG41" s="45">
        <v>17</v>
      </c>
      <c r="AH41" s="170">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2.5032092426187535</v>
      </c>
      <c r="N42" s="44">
        <v>1.3674919268030328</v>
      </c>
      <c r="O42" s="50">
        <v>58.15</v>
      </c>
      <c r="P42" s="51">
        <v>2.2016</v>
      </c>
      <c r="Q42" s="44">
        <v>1284.1804166666668</v>
      </c>
      <c r="R42" s="44">
        <v>1.9911838192290254</v>
      </c>
      <c r="S42" s="50">
        <v>3.95</v>
      </c>
      <c r="T42" s="50">
        <v>2</v>
      </c>
      <c r="U42" s="44">
        <v>6.8494589565812536</v>
      </c>
      <c r="V42" s="50">
        <v>2.6690844168502466</v>
      </c>
      <c r="W42" s="51" t="e">
        <v>#N/A</v>
      </c>
      <c r="X42" s="45">
        <v>520</v>
      </c>
      <c r="Y42" s="45">
        <v>473</v>
      </c>
      <c r="Z42" s="51">
        <v>1327</v>
      </c>
      <c r="AA42" s="51">
        <v>460368</v>
      </c>
      <c r="AB42" s="51">
        <v>0.44590053763440862</v>
      </c>
      <c r="AC42" s="44">
        <v>6.7903260562571131</v>
      </c>
      <c r="AD42" s="44">
        <v>6.3507300000000004</v>
      </c>
      <c r="AE42" s="45" t="e">
        <v>#N/A</v>
      </c>
      <c r="AF42" s="45" t="e">
        <v>#N/A</v>
      </c>
      <c r="AG42" s="45">
        <v>18</v>
      </c>
      <c r="AH42" s="170">
        <v>342.73377866999999</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2.2385673169171616</v>
      </c>
      <c r="N43" s="44">
        <v>1.9281166493388291</v>
      </c>
      <c r="O43" s="50">
        <v>63.86</v>
      </c>
      <c r="P43" s="51">
        <v>1.1072</v>
      </c>
      <c r="Q43" s="44">
        <v>1285.711</v>
      </c>
      <c r="R43" s="44">
        <v>2.4046501257293018</v>
      </c>
      <c r="S43" s="50">
        <v>3.95</v>
      </c>
      <c r="T43" s="50">
        <v>2</v>
      </c>
      <c r="U43" s="44">
        <v>6.9508306711343488</v>
      </c>
      <c r="V43" s="50">
        <v>2.731444688676067</v>
      </c>
      <c r="W43" s="51" t="e">
        <v>#N/A</v>
      </c>
      <c r="X43" s="45">
        <v>955</v>
      </c>
      <c r="Y43" s="45">
        <v>517</v>
      </c>
      <c r="Z43" s="51">
        <v>1542</v>
      </c>
      <c r="AA43" s="51">
        <v>460877</v>
      </c>
      <c r="AB43" s="51">
        <v>0.49375600384245916</v>
      </c>
      <c r="AC43" s="44">
        <v>7.5101835780293555</v>
      </c>
      <c r="AD43" s="44">
        <v>6.6462250000000003</v>
      </c>
      <c r="AE43" s="45" t="e">
        <v>#N/A</v>
      </c>
      <c r="AF43" s="45" t="e">
        <v>#N/A</v>
      </c>
      <c r="AG43" s="45">
        <v>7</v>
      </c>
      <c r="AH43" s="170">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2.1351179094964978</v>
      </c>
      <c r="N44" s="44">
        <v>1.7132690679234841</v>
      </c>
      <c r="O44" s="50">
        <v>60.83</v>
      </c>
      <c r="P44" s="51">
        <v>1.4147000000000001</v>
      </c>
      <c r="Q44" s="44">
        <v>1287.4350833333333</v>
      </c>
      <c r="R44" s="44">
        <v>2.1925161676966232</v>
      </c>
      <c r="S44" s="50">
        <v>3.95</v>
      </c>
      <c r="T44" s="50">
        <v>2</v>
      </c>
      <c r="U44" s="44">
        <v>6.8822702552611235</v>
      </c>
      <c r="V44" s="50">
        <v>2.7526030230802698</v>
      </c>
      <c r="W44" s="51" t="e">
        <v>#N/A</v>
      </c>
      <c r="X44" s="45">
        <v>812</v>
      </c>
      <c r="Y44" s="45">
        <v>482</v>
      </c>
      <c r="Z44" s="51">
        <v>1912</v>
      </c>
      <c r="AA44" s="51">
        <v>473010</v>
      </c>
      <c r="AB44" s="51">
        <v>0.56021095810137711</v>
      </c>
      <c r="AC44" s="44">
        <v>6.8325698279199623</v>
      </c>
      <c r="AD44" s="44">
        <v>6.9555959999999999</v>
      </c>
      <c r="AE44" s="45" t="e">
        <v>#N/A</v>
      </c>
      <c r="AF44" s="45" t="e">
        <v>#N/A</v>
      </c>
      <c r="AG44" s="45">
        <v>11</v>
      </c>
      <c r="AH44" s="170">
        <v>331.4357517200001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2.5493945188017841</v>
      </c>
      <c r="N45" s="44">
        <v>2.3915309557579478</v>
      </c>
      <c r="O45" s="50">
        <v>54.66</v>
      </c>
      <c r="P45" s="51">
        <v>0.74050000000000005</v>
      </c>
      <c r="Q45" s="44">
        <v>1289.1591666666668</v>
      </c>
      <c r="R45" s="44">
        <v>2.3214703192226738</v>
      </c>
      <c r="S45" s="50">
        <v>3.95</v>
      </c>
      <c r="T45" s="50">
        <v>2</v>
      </c>
      <c r="U45" s="44">
        <v>6.8271057725484807</v>
      </c>
      <c r="V45" s="50">
        <v>2.7416478224519865</v>
      </c>
      <c r="W45" s="51" t="e">
        <v>#N/A</v>
      </c>
      <c r="X45" s="45">
        <v>1111</v>
      </c>
      <c r="Y45" s="45">
        <v>440</v>
      </c>
      <c r="Z45" s="51">
        <v>1772</v>
      </c>
      <c r="AA45" s="51">
        <v>463462</v>
      </c>
      <c r="AB45" s="51">
        <v>0.56649616368286448</v>
      </c>
      <c r="AC45" s="44">
        <v>6.9500994193800949</v>
      </c>
      <c r="AD45" s="44">
        <v>6.2612800000000002</v>
      </c>
      <c r="AE45" s="45" t="e">
        <v>#N/A</v>
      </c>
      <c r="AF45" s="45" t="e">
        <v>#N/A</v>
      </c>
      <c r="AG45" s="45">
        <v>12</v>
      </c>
      <c r="AH45" s="170">
        <v>366.03898737999998</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2.9241645244215908</v>
      </c>
      <c r="N46" s="44">
        <v>2.9306893263108869</v>
      </c>
      <c r="O46" s="50">
        <v>57.35</v>
      </c>
      <c r="P46" s="51">
        <v>1.0555000000000001</v>
      </c>
      <c r="Q46" s="44">
        <v>1290.8832500000001</v>
      </c>
      <c r="R46" s="44">
        <v>1.9988882860292989</v>
      </c>
      <c r="S46" s="50">
        <v>3.95</v>
      </c>
      <c r="T46" s="50">
        <v>2</v>
      </c>
      <c r="U46" s="44">
        <v>6.8637536105651344</v>
      </c>
      <c r="V46" s="50">
        <v>2.7609897178979526</v>
      </c>
      <c r="W46" s="51" t="e">
        <v>#N/A</v>
      </c>
      <c r="X46" s="45">
        <v>691</v>
      </c>
      <c r="Y46" s="45">
        <v>476</v>
      </c>
      <c r="Z46" s="51">
        <v>1641</v>
      </c>
      <c r="AA46" s="51">
        <v>452806</v>
      </c>
      <c r="AB46" s="51">
        <v>0.60375275938189843</v>
      </c>
      <c r="AC46" s="44">
        <v>6.7363185283825908</v>
      </c>
      <c r="AD46" s="44">
        <v>6.3238890000000003</v>
      </c>
      <c r="AE46" s="45" t="e">
        <v>#N/A</v>
      </c>
      <c r="AF46" s="45" t="e">
        <v>#N/A</v>
      </c>
      <c r="AG46" s="45">
        <v>20</v>
      </c>
      <c r="AH46" s="170">
        <v>340.72185800000011</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4.4951140065146555</v>
      </c>
      <c r="N47" s="44">
        <v>5.1391695116003611</v>
      </c>
      <c r="O47" s="50">
        <v>54.81</v>
      </c>
      <c r="P47" s="51">
        <v>1.0105999999999999</v>
      </c>
      <c r="Q47" s="44">
        <v>1292.6073333333331</v>
      </c>
      <c r="R47" s="44">
        <v>1.8085212163550635</v>
      </c>
      <c r="S47" s="50">
        <v>3.95</v>
      </c>
      <c r="T47" s="50">
        <v>2</v>
      </c>
      <c r="U47" s="44">
        <v>6.8383807245660835</v>
      </c>
      <c r="V47" s="50">
        <v>2.7395731493656155</v>
      </c>
      <c r="W47" s="51" t="e">
        <v>#N/A</v>
      </c>
      <c r="X47" s="45">
        <v>1051</v>
      </c>
      <c r="Y47" s="45">
        <v>459</v>
      </c>
      <c r="Z47" s="51">
        <v>1573</v>
      </c>
      <c r="AA47" s="51">
        <v>454680</v>
      </c>
      <c r="AB47" s="51">
        <v>0.56521739130434778</v>
      </c>
      <c r="AC47" s="44">
        <v>6.7257434584650806</v>
      </c>
      <c r="AD47" s="44">
        <v>6.3367060000000004</v>
      </c>
      <c r="AE47" s="45" t="e">
        <v>#N/A</v>
      </c>
      <c r="AF47" s="45" t="e">
        <v>#N/A</v>
      </c>
      <c r="AG47" s="45">
        <v>13</v>
      </c>
      <c r="AH47" s="170">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4.6078431372548856</v>
      </c>
      <c r="N48" s="44">
        <v>5.2198234420068212</v>
      </c>
      <c r="O48" s="50">
        <v>56.95</v>
      </c>
      <c r="P48" s="51">
        <v>0.9476</v>
      </c>
      <c r="Q48" s="44">
        <v>1294.3314166666667</v>
      </c>
      <c r="R48" s="44">
        <v>1.8010999480118972</v>
      </c>
      <c r="S48" s="50">
        <v>3.95</v>
      </c>
      <c r="T48" s="50">
        <v>2</v>
      </c>
      <c r="U48" s="44">
        <v>6.6839954658041041</v>
      </c>
      <c r="V48" s="50">
        <v>2.6614124710230791</v>
      </c>
      <c r="W48" s="51" t="e">
        <v>#N/A</v>
      </c>
      <c r="X48" s="45">
        <v>1565</v>
      </c>
      <c r="Y48" s="45">
        <v>461</v>
      </c>
      <c r="Z48" s="51">
        <v>1363</v>
      </c>
      <c r="AA48" s="51">
        <v>461595</v>
      </c>
      <c r="AB48" s="51">
        <v>0.50239587172871358</v>
      </c>
      <c r="AC48" s="44">
        <v>6.86039598517619</v>
      </c>
      <c r="AD48" s="44">
        <v>6.1465740000000002</v>
      </c>
      <c r="AE48" s="45" t="e">
        <v>#N/A</v>
      </c>
      <c r="AF48" s="45" t="e">
        <v>#N/A</v>
      </c>
      <c r="AG48" s="45">
        <v>10</v>
      </c>
      <c r="AH48" s="170">
        <v>400.28009522999997</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3.9405684754521886</v>
      </c>
      <c r="N49" s="44">
        <v>5.0315670309574845</v>
      </c>
      <c r="O49" s="50">
        <v>53.96</v>
      </c>
      <c r="P49" s="51">
        <v>1.8379000000000001</v>
      </c>
      <c r="Q49" s="44">
        <v>1296.0554999999999</v>
      </c>
      <c r="R49" s="44">
        <v>1.6610211865569546</v>
      </c>
      <c r="S49" s="50">
        <v>3.95</v>
      </c>
      <c r="T49" s="50">
        <v>2</v>
      </c>
      <c r="U49" s="44">
        <v>6.7669783537338564</v>
      </c>
      <c r="V49" s="50">
        <v>2.6838701062423049</v>
      </c>
      <c r="W49" s="51" t="e">
        <v>#N/A</v>
      </c>
      <c r="X49" s="45">
        <v>818</v>
      </c>
      <c r="Y49" s="45">
        <v>486</v>
      </c>
      <c r="Z49" s="51">
        <v>1438</v>
      </c>
      <c r="AA49" s="51">
        <v>454506</v>
      </c>
      <c r="AB49" s="51">
        <v>0.60649514972585405</v>
      </c>
      <c r="AC49" s="44">
        <v>6.7782948960828318</v>
      </c>
      <c r="AD49" s="44">
        <v>6.2776319999999997</v>
      </c>
      <c r="AE49" s="45" t="e">
        <v>#N/A</v>
      </c>
      <c r="AF49" s="45" t="e">
        <v>#N/A</v>
      </c>
      <c r="AG49" s="45">
        <v>15</v>
      </c>
      <c r="AH49" s="170">
        <v>464.40499113999994</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3.0322374720715084</v>
      </c>
      <c r="N50" s="44">
        <v>4.4266255639358265</v>
      </c>
      <c r="O50" s="50">
        <v>57.03</v>
      </c>
      <c r="P50" s="51">
        <v>2.4024000000000001</v>
      </c>
      <c r="Q50" s="44">
        <v>1297.7795833333332</v>
      </c>
      <c r="R50" s="44">
        <v>1.847554008558272</v>
      </c>
      <c r="S50" s="50">
        <v>3.95</v>
      </c>
      <c r="T50" s="50">
        <v>2</v>
      </c>
      <c r="U50" s="44">
        <v>6.5988107118572747</v>
      </c>
      <c r="V50" s="50">
        <v>2.6330248723092531</v>
      </c>
      <c r="W50" s="51" t="e">
        <v>#N/A</v>
      </c>
      <c r="X50" s="45">
        <v>954</v>
      </c>
      <c r="Y50" s="45">
        <v>480</v>
      </c>
      <c r="Z50" s="51">
        <v>1146</v>
      </c>
      <c r="AA50" s="51">
        <v>441806</v>
      </c>
      <c r="AB50" s="51">
        <v>0.61979448350459709</v>
      </c>
      <c r="AC50" s="44">
        <v>6.4983471649487816</v>
      </c>
      <c r="AD50" s="44">
        <v>6.1090540000000004</v>
      </c>
      <c r="AE50" s="45" t="e">
        <v>#N/A</v>
      </c>
      <c r="AF50" s="45" t="e">
        <v>#N/A</v>
      </c>
      <c r="AG50" s="45">
        <v>10</v>
      </c>
      <c r="AH50" s="170">
        <v>1126.7141686499999</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2.9561347743165989</v>
      </c>
      <c r="N51" s="44">
        <v>3.6729724829259514</v>
      </c>
      <c r="O51" s="50">
        <v>59.88</v>
      </c>
      <c r="P51" s="51">
        <v>2.4337</v>
      </c>
      <c r="Q51" s="44">
        <v>1299.5036666666667</v>
      </c>
      <c r="R51" s="44">
        <v>2.1641326928929727</v>
      </c>
      <c r="S51" s="50">
        <v>3.95</v>
      </c>
      <c r="T51" s="50">
        <v>2</v>
      </c>
      <c r="U51" s="44">
        <v>6.8728846141298288</v>
      </c>
      <c r="V51" s="50">
        <v>2.7425858627126347</v>
      </c>
      <c r="W51" s="51" t="e">
        <v>#N/A</v>
      </c>
      <c r="X51" s="45">
        <v>2130</v>
      </c>
      <c r="Y51" s="45">
        <v>403</v>
      </c>
      <c r="Z51" s="51">
        <v>856</v>
      </c>
      <c r="AA51" s="51">
        <v>449765</v>
      </c>
      <c r="AB51" s="51">
        <v>0.80678605089538169</v>
      </c>
      <c r="AC51" s="44">
        <v>6.6263206470240128</v>
      </c>
      <c r="AD51" s="44">
        <v>6.0348439999999997</v>
      </c>
      <c r="AE51" s="45" t="e">
        <v>#N/A</v>
      </c>
      <c r="AF51" s="45" t="e">
        <v>#N/A</v>
      </c>
      <c r="AG51" s="45">
        <v>13</v>
      </c>
      <c r="AH51" s="170">
        <v>296.72114518999996</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2.8670447385003239</v>
      </c>
      <c r="N52" s="44">
        <v>2.9706869392507329</v>
      </c>
      <c r="O52" s="50">
        <v>57.52</v>
      </c>
      <c r="P52" s="51">
        <v>2.2768000000000002</v>
      </c>
      <c r="Q52" s="44">
        <v>1301.22775</v>
      </c>
      <c r="R52" s="44">
        <v>2.2560069241913894</v>
      </c>
      <c r="S52" s="50">
        <v>3.95</v>
      </c>
      <c r="T52" s="50">
        <v>2</v>
      </c>
      <c r="U52" s="44">
        <v>6.8990773332354642</v>
      </c>
      <c r="V52" s="50">
        <v>2.7492856233760454</v>
      </c>
      <c r="W52" s="51" t="e">
        <v>#N/A</v>
      </c>
      <c r="X52" s="45">
        <v>642</v>
      </c>
      <c r="Y52" s="45">
        <v>424</v>
      </c>
      <c r="Z52" s="51">
        <v>859</v>
      </c>
      <c r="AA52" s="51">
        <v>451755</v>
      </c>
      <c r="AB52" s="51">
        <v>0.36444633008061095</v>
      </c>
      <c r="AC52" s="44">
        <v>6.4090332323658838</v>
      </c>
      <c r="AD52" s="44">
        <v>6.2216189999999996</v>
      </c>
      <c r="AE52" s="45" t="e">
        <v>#N/A</v>
      </c>
      <c r="AF52" s="45" t="e">
        <v>#N/A</v>
      </c>
      <c r="AG52" s="45">
        <v>16</v>
      </c>
      <c r="AH52" s="170">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3.3343818810946946</v>
      </c>
      <c r="N53" s="44">
        <v>2.8178031208385912</v>
      </c>
      <c r="O53" s="50">
        <v>50.54</v>
      </c>
      <c r="P53" s="51">
        <v>1.9979</v>
      </c>
      <c r="Q53" s="44">
        <v>1302.9518333333333</v>
      </c>
      <c r="R53" s="44">
        <v>2.6499964848752944</v>
      </c>
      <c r="S53" s="50">
        <v>3.95</v>
      </c>
      <c r="T53" s="50">
        <v>2</v>
      </c>
      <c r="U53" s="44">
        <v>6.7873853078948461</v>
      </c>
      <c r="V53" s="50">
        <v>2.6860825717911045</v>
      </c>
      <c r="W53" s="51" t="e">
        <v>#N/A</v>
      </c>
      <c r="X53" s="45">
        <v>646</v>
      </c>
      <c r="Y53" s="45">
        <v>385</v>
      </c>
      <c r="Z53" s="51">
        <v>1190</v>
      </c>
      <c r="AA53" s="51">
        <v>446690</v>
      </c>
      <c r="AB53" s="51">
        <v>0.4727850615812475</v>
      </c>
      <c r="AC53" s="44">
        <v>6.664115422191986</v>
      </c>
      <c r="AD53" s="44">
        <v>6.2298600000000004</v>
      </c>
      <c r="AE53" s="45" t="e">
        <v>#N/A</v>
      </c>
      <c r="AF53" s="45" t="e">
        <v>#N/A</v>
      </c>
      <c r="AG53" s="45">
        <v>13</v>
      </c>
      <c r="AH53" s="170">
        <v>335.12916121000001</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3.6318096430807856</v>
      </c>
      <c r="N54" s="44">
        <v>3.8109639547033725</v>
      </c>
      <c r="O54" s="50">
        <v>29.21</v>
      </c>
      <c r="P54" s="51">
        <v>1.7962</v>
      </c>
      <c r="Q54" s="44">
        <v>1304.6759166666668</v>
      </c>
      <c r="R54" s="44">
        <v>-5.6023285878123996</v>
      </c>
      <c r="S54" s="50">
        <v>2.95</v>
      </c>
      <c r="T54" s="50">
        <v>1</v>
      </c>
      <c r="U54" s="44">
        <v>5.881423790498479</v>
      </c>
      <c r="V54" s="50">
        <v>2.2771438095469714</v>
      </c>
      <c r="W54" s="51" t="e">
        <v>#N/A</v>
      </c>
      <c r="X54" s="45">
        <v>944</v>
      </c>
      <c r="Y54" s="45">
        <v>397</v>
      </c>
      <c r="Z54" s="51">
        <v>1174</v>
      </c>
      <c r="AA54" s="51">
        <v>448130</v>
      </c>
      <c r="AB54" s="51">
        <v>0.48552522746071136</v>
      </c>
      <c r="AC54" s="44">
        <v>6.3972351677212727</v>
      </c>
      <c r="AD54" s="44">
        <v>5.5597859999999999</v>
      </c>
      <c r="AE54" s="45" t="e">
        <v>#N/A</v>
      </c>
      <c r="AF54" s="45" t="e">
        <v>#N/A</v>
      </c>
      <c r="AG54" s="45">
        <v>13</v>
      </c>
      <c r="AH54" s="170">
        <v>210.52395752999999</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5.4113231154207186</v>
      </c>
      <c r="N55" s="44">
        <v>5.7044349094219848</v>
      </c>
      <c r="O55" s="50">
        <v>16.55</v>
      </c>
      <c r="P55" s="51">
        <v>1.7542</v>
      </c>
      <c r="Q55" s="44">
        <v>1306.4000000000001</v>
      </c>
      <c r="R55" s="44">
        <v>-16.233066510221839</v>
      </c>
      <c r="S55" s="50">
        <v>2.4500000000000002</v>
      </c>
      <c r="T55" s="50">
        <v>0.5</v>
      </c>
      <c r="U55" s="44">
        <v>4.899451461603757</v>
      </c>
      <c r="V55" s="50">
        <v>1.8491970592949625</v>
      </c>
      <c r="W55" s="51" t="e">
        <v>#N/A</v>
      </c>
      <c r="X55" s="45">
        <v>575</v>
      </c>
      <c r="Y55" s="45">
        <v>260</v>
      </c>
      <c r="Z55" s="51">
        <v>571</v>
      </c>
      <c r="AA55" s="51">
        <v>423338</v>
      </c>
      <c r="AB55" s="51">
        <v>0.40070175438596484</v>
      </c>
      <c r="AC55" s="44">
        <v>6.3639680966296233</v>
      </c>
      <c r="AD55" s="44">
        <v>4.5424360000000004</v>
      </c>
      <c r="AE55" s="45" t="e">
        <v>#N/A</v>
      </c>
      <c r="AF55" s="45" t="e">
        <v>#N/A</v>
      </c>
      <c r="AG55" s="45">
        <v>6</v>
      </c>
      <c r="AH55" s="170">
        <v>296.62245077999995</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7.3322932917316841</v>
      </c>
      <c r="N56" s="44">
        <v>8.5675362026338178</v>
      </c>
      <c r="O56" s="50">
        <v>28.56</v>
      </c>
      <c r="P56" s="51">
        <v>1.8526</v>
      </c>
      <c r="Q56" s="44">
        <v>1307.6416666666667</v>
      </c>
      <c r="R56" s="44">
        <v>-12.853125428344626</v>
      </c>
      <c r="S56" s="50">
        <v>2.4500000000000002</v>
      </c>
      <c r="T56" s="50">
        <v>0.5</v>
      </c>
      <c r="U56" s="44">
        <v>6.0732747232263113</v>
      </c>
      <c r="V56" s="50">
        <v>2.3901794471179616</v>
      </c>
      <c r="W56" s="51" t="e">
        <v>#N/A</v>
      </c>
      <c r="X56" s="45">
        <v>721</v>
      </c>
      <c r="Y56" s="45">
        <v>231</v>
      </c>
      <c r="Z56" s="51">
        <v>1078</v>
      </c>
      <c r="AA56" s="51">
        <v>439257</v>
      </c>
      <c r="AB56" s="51">
        <v>0.44563869367507236</v>
      </c>
      <c r="AC56" s="44">
        <v>5.9463204426822811</v>
      </c>
      <c r="AD56" s="44">
        <v>4.7046710000000003</v>
      </c>
      <c r="AE56" s="45" t="e">
        <v>#N/A</v>
      </c>
      <c r="AF56" s="45" t="e">
        <v>#N/A</v>
      </c>
      <c r="AG56" s="45">
        <v>6</v>
      </c>
      <c r="AH56" s="170">
        <v>233.58563740999995</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8.9807333747669471</v>
      </c>
      <c r="N57" s="44">
        <v>10.07201448634396</v>
      </c>
      <c r="O57" s="50">
        <v>38.31</v>
      </c>
      <c r="P57" s="51">
        <v>1.8414999999999999</v>
      </c>
      <c r="Q57" s="44">
        <v>1308.8833333333332</v>
      </c>
      <c r="R57" s="44">
        <v>-7.9986250906919025</v>
      </c>
      <c r="S57" s="50">
        <v>2.4500000000000002</v>
      </c>
      <c r="T57" s="50">
        <v>0.5</v>
      </c>
      <c r="U57" s="44">
        <v>6.8717172756382352</v>
      </c>
      <c r="V57" s="50">
        <v>2.8245624052757625</v>
      </c>
      <c r="W57" s="51" t="e">
        <v>#N/A</v>
      </c>
      <c r="X57" s="45">
        <v>425</v>
      </c>
      <c r="Y57" s="45">
        <v>250</v>
      </c>
      <c r="Z57" s="51">
        <v>1763</v>
      </c>
      <c r="AA57" s="51">
        <v>460099</v>
      </c>
      <c r="AB57" s="51">
        <v>0.52847721822541971</v>
      </c>
      <c r="AC57" s="44">
        <v>6.3916862832292507</v>
      </c>
      <c r="AD57" s="44">
        <v>4.8997080000000004</v>
      </c>
      <c r="AE57" s="45" t="e">
        <v>#N/A</v>
      </c>
      <c r="AF57" s="45" t="e">
        <v>#N/A</v>
      </c>
      <c r="AG57" s="45">
        <v>10</v>
      </c>
      <c r="AH57" s="170">
        <v>272.78218846999999</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7.9300655635341943</v>
      </c>
      <c r="N58" s="44">
        <v>8.1469115191986639</v>
      </c>
      <c r="O58" s="50">
        <v>40.71</v>
      </c>
      <c r="P58" s="51">
        <v>1.8165</v>
      </c>
      <c r="Q58" s="44">
        <v>1310.125</v>
      </c>
      <c r="R58" s="44">
        <v>-5.6731329355966036</v>
      </c>
      <c r="S58" s="50">
        <v>2.4500000000000002</v>
      </c>
      <c r="T58" s="50">
        <v>0.5</v>
      </c>
      <c r="U58" s="44">
        <v>6.9557896129215608</v>
      </c>
      <c r="V58" s="50">
        <v>2.8727129005365173</v>
      </c>
      <c r="W58" s="51" t="e">
        <v>#N/A</v>
      </c>
      <c r="X58" s="45">
        <v>737</v>
      </c>
      <c r="Y58" s="45">
        <v>288</v>
      </c>
      <c r="Z58" s="51">
        <v>1835</v>
      </c>
      <c r="AA58" s="51">
        <v>466266</v>
      </c>
      <c r="AB58" s="51">
        <v>0.60741476332340283</v>
      </c>
      <c r="AC58" s="44">
        <v>6.5999848884574961</v>
      </c>
      <c r="AD58" s="44">
        <v>5.0920719999999999</v>
      </c>
      <c r="AE58" s="45" t="e">
        <v>#N/A</v>
      </c>
      <c r="AF58" s="45" t="e">
        <v>#N/A</v>
      </c>
      <c r="AG58" s="45">
        <v>10</v>
      </c>
      <c r="AH58" s="170">
        <v>324.99954305</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6.1097256857855387</v>
      </c>
      <c r="N59" s="44">
        <v>5.7237523296748805</v>
      </c>
      <c r="O59" s="50">
        <v>42.34</v>
      </c>
      <c r="P59" s="51">
        <v>2.0455000000000001</v>
      </c>
      <c r="Q59" s="44">
        <v>1311.3666666666668</v>
      </c>
      <c r="R59" s="44">
        <v>-4.7660189564914246</v>
      </c>
      <c r="S59" s="50">
        <v>2.4500000000000002</v>
      </c>
      <c r="T59" s="50">
        <v>0.5</v>
      </c>
      <c r="U59" s="44">
        <v>6.5943740267262667</v>
      </c>
      <c r="V59" s="50">
        <v>2.7023533813700142</v>
      </c>
      <c r="W59" s="51" t="e">
        <v>#N/A</v>
      </c>
      <c r="X59" s="45">
        <v>736</v>
      </c>
      <c r="Y59" s="45">
        <v>239</v>
      </c>
      <c r="Z59" s="51">
        <v>1574</v>
      </c>
      <c r="AA59" s="51">
        <v>470271</v>
      </c>
      <c r="AB59" s="51">
        <v>0.61078773767947225</v>
      </c>
      <c r="AC59" s="44">
        <v>6.4317938504059002</v>
      </c>
      <c r="AD59" s="44">
        <v>5.1102650000000001</v>
      </c>
      <c r="AE59" s="45" t="e">
        <v>#N/A</v>
      </c>
      <c r="AF59" s="45" t="e">
        <v>#N/A</v>
      </c>
      <c r="AG59" s="45">
        <v>6</v>
      </c>
      <c r="AH59" s="170">
        <v>332.16389097999996</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5.3420805998125598</v>
      </c>
      <c r="N60" s="44">
        <v>4.8994035653170842</v>
      </c>
      <c r="O60" s="50">
        <v>39.630000000000003</v>
      </c>
      <c r="P60" s="51">
        <v>2.1970000000000001</v>
      </c>
      <c r="Q60" s="44">
        <v>1312.6083333333333</v>
      </c>
      <c r="R60" s="44">
        <v>-4.0253430854961465</v>
      </c>
      <c r="S60" s="50">
        <v>2.4500000000000002</v>
      </c>
      <c r="T60" s="50">
        <v>0.5</v>
      </c>
      <c r="U60" s="44">
        <v>7.2399731258775102</v>
      </c>
      <c r="V60" s="50">
        <v>2.9741689558986111</v>
      </c>
      <c r="W60" s="51" t="e">
        <v>#N/A</v>
      </c>
      <c r="X60" s="45">
        <v>1035</v>
      </c>
      <c r="Y60" s="45">
        <v>268</v>
      </c>
      <c r="Z60" s="51">
        <v>1706</v>
      </c>
      <c r="AA60" s="51">
        <v>467696</v>
      </c>
      <c r="AB60" s="51">
        <v>0.62353801169590639</v>
      </c>
      <c r="AC60" s="44">
        <v>6.4469864317683081</v>
      </c>
      <c r="AD60" s="44">
        <v>5.382104</v>
      </c>
      <c r="AE60" s="45" t="e">
        <v>#N/A</v>
      </c>
      <c r="AF60" s="45" t="e">
        <v>#N/A</v>
      </c>
      <c r="AG60" s="45">
        <v>12</v>
      </c>
      <c r="AH60" s="170">
        <v>321.24700861999997</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3.9154754505904332</v>
      </c>
      <c r="N61" s="44">
        <v>3.4971354663261733</v>
      </c>
      <c r="O61" s="50">
        <v>39.4</v>
      </c>
      <c r="P61" s="51">
        <v>2.2004000000000001</v>
      </c>
      <c r="Q61" s="44">
        <v>1313.85</v>
      </c>
      <c r="R61" s="44">
        <v>-3.5169351315632924</v>
      </c>
      <c r="S61" s="50">
        <v>2.4500000000000002</v>
      </c>
      <c r="T61" s="50">
        <v>0.5</v>
      </c>
      <c r="U61" s="44">
        <v>7.2044446945752076</v>
      </c>
      <c r="V61" s="50">
        <v>2.9799257843020941</v>
      </c>
      <c r="W61" s="51" t="e">
        <v>#N/A</v>
      </c>
      <c r="X61" s="45">
        <v>982</v>
      </c>
      <c r="Y61" s="45">
        <v>319</v>
      </c>
      <c r="Z61" s="51">
        <v>1763</v>
      </c>
      <c r="AA61" s="51">
        <v>473869</v>
      </c>
      <c r="AB61" s="51">
        <v>0.71666666666666667</v>
      </c>
      <c r="AC61" s="44">
        <v>6.5259281178166546</v>
      </c>
      <c r="AD61" s="44">
        <v>5.4845540000000002</v>
      </c>
      <c r="AE61" s="45" t="e">
        <v>#N/A</v>
      </c>
      <c r="AF61" s="45" t="e">
        <v>#N/A</v>
      </c>
      <c r="AG61" s="45">
        <v>11</v>
      </c>
      <c r="AH61" s="170">
        <v>326.54326809999998</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3.1598513011152241</v>
      </c>
      <c r="N62" s="44">
        <v>2.3044073137360455</v>
      </c>
      <c r="O62" s="50">
        <v>40.94</v>
      </c>
      <c r="P62" s="51">
        <v>2.8003999999999998</v>
      </c>
      <c r="Q62" s="44">
        <v>1315.0916666666667</v>
      </c>
      <c r="R62" s="44">
        <v>-2.8117224343363945</v>
      </c>
      <c r="S62" s="50">
        <v>2.4500000000000002</v>
      </c>
      <c r="T62" s="50">
        <v>0.5</v>
      </c>
      <c r="U62" s="44">
        <v>7.1903008259739023</v>
      </c>
      <c r="V62" s="50">
        <v>2.9301265493350614</v>
      </c>
      <c r="W62" s="51" t="e">
        <v>#N/A</v>
      </c>
      <c r="X62" s="45">
        <v>952</v>
      </c>
      <c r="Y62" s="45">
        <v>265</v>
      </c>
      <c r="Z62" s="51">
        <v>1437</v>
      </c>
      <c r="AA62" s="51">
        <v>456400</v>
      </c>
      <c r="AB62" s="51">
        <v>0.83207874927620151</v>
      </c>
      <c r="AC62" s="44">
        <v>6.6960737274741877</v>
      </c>
      <c r="AD62" s="44">
        <v>5.6266150000000001</v>
      </c>
      <c r="AE62" s="45" t="e">
        <v>#N/A</v>
      </c>
      <c r="AF62" s="45" t="e">
        <v>#N/A</v>
      </c>
      <c r="AG62" s="45">
        <v>15</v>
      </c>
      <c r="AH62" s="170">
        <v>285.13262119000001</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2.5316455696202445</v>
      </c>
      <c r="N63" s="44">
        <v>1.9696351386240041</v>
      </c>
      <c r="O63" s="50">
        <v>47.02</v>
      </c>
      <c r="P63" s="51">
        <v>2.6152000000000002</v>
      </c>
      <c r="Q63" s="44">
        <v>1316.3333333333333</v>
      </c>
      <c r="R63" s="44">
        <v>-2.9274875574181958</v>
      </c>
      <c r="S63" s="50">
        <v>2.4500000000000002</v>
      </c>
      <c r="T63" s="50">
        <v>0.5</v>
      </c>
      <c r="U63" s="44">
        <v>7.2006431054926621</v>
      </c>
      <c r="V63" s="50">
        <v>2.9210127057055764</v>
      </c>
      <c r="W63" s="51" t="e">
        <v>#N/A</v>
      </c>
      <c r="X63" s="45">
        <v>840</v>
      </c>
      <c r="Y63" s="45">
        <v>276</v>
      </c>
      <c r="Z63" s="51">
        <v>1199</v>
      </c>
      <c r="AA63" s="51">
        <v>446722</v>
      </c>
      <c r="AB63" s="51">
        <v>1.0230375426621161</v>
      </c>
      <c r="AC63" s="44">
        <v>6.6423013132724495</v>
      </c>
      <c r="AD63" s="44">
        <v>5.9459429999999998</v>
      </c>
      <c r="AE63" s="45" t="e">
        <v>#N/A</v>
      </c>
      <c r="AF63" s="45" t="e">
        <v>#N/A</v>
      </c>
      <c r="AG63" s="45">
        <v>4</v>
      </c>
      <c r="AH63" s="170">
        <v>273.05371064999997</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2.5114854517610974</v>
      </c>
      <c r="N64" s="44">
        <v>2.8816574934734662</v>
      </c>
      <c r="O64" s="50">
        <v>52</v>
      </c>
      <c r="P64" s="51">
        <v>2.5541999999999998</v>
      </c>
      <c r="Q64" s="44">
        <v>1317.575</v>
      </c>
      <c r="R64" s="44">
        <v>-2.6682885734149897</v>
      </c>
      <c r="S64" s="50">
        <v>2.4500000000000002</v>
      </c>
      <c r="T64" s="50">
        <v>0.5</v>
      </c>
      <c r="U64" s="44">
        <v>7.3319901552387794</v>
      </c>
      <c r="V64" s="50">
        <v>2.9360361524651237</v>
      </c>
      <c r="W64" s="51" t="e">
        <v>#N/A</v>
      </c>
      <c r="X64" s="45">
        <v>1122</v>
      </c>
      <c r="Y64" s="45">
        <v>254</v>
      </c>
      <c r="Z64" s="51">
        <v>1207</v>
      </c>
      <c r="AA64" s="51">
        <v>472020</v>
      </c>
      <c r="AB64" s="51">
        <v>0.53644444444444439</v>
      </c>
      <c r="AC64" s="44">
        <v>6.8489399957894062</v>
      </c>
      <c r="AD64" s="44">
        <v>6.1920960000000003</v>
      </c>
      <c r="AE64" s="45" t="e">
        <v>#N/A</v>
      </c>
      <c r="AF64" s="45" t="e">
        <v>#N/A</v>
      </c>
      <c r="AG64" s="45">
        <v>4</v>
      </c>
      <c r="AH64" s="170">
        <v>295.03271714000005</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3.1963470319634535</v>
      </c>
      <c r="N65" s="44">
        <v>3.7866648955159343</v>
      </c>
      <c r="O65" s="50">
        <v>59.04</v>
      </c>
      <c r="P65" s="51">
        <v>3.2517</v>
      </c>
      <c r="Q65" s="44">
        <v>1318.8166666666668</v>
      </c>
      <c r="R65" s="44">
        <v>-2.6305184608757304</v>
      </c>
      <c r="S65" s="50">
        <v>2.4500000000000002</v>
      </c>
      <c r="T65" s="50">
        <v>0.5</v>
      </c>
      <c r="U65" s="44">
        <v>7.386019253977989</v>
      </c>
      <c r="V65" s="50">
        <v>2.9728101284318131</v>
      </c>
      <c r="W65" s="51" t="e">
        <v>#N/A</v>
      </c>
      <c r="X65" s="45">
        <v>642</v>
      </c>
      <c r="Y65" s="45">
        <v>220</v>
      </c>
      <c r="Z65" s="51">
        <v>1831</v>
      </c>
      <c r="AA65" s="51">
        <v>486490</v>
      </c>
      <c r="AB65" s="51">
        <v>0.64245614035087717</v>
      </c>
      <c r="AC65" s="44">
        <v>6.6197223281126965</v>
      </c>
      <c r="AD65" s="44">
        <v>6.24993</v>
      </c>
      <c r="AE65" s="45" t="e">
        <v>#N/A</v>
      </c>
      <c r="AF65" s="45" t="e">
        <v>#N/A</v>
      </c>
      <c r="AG65" s="45">
        <v>4</v>
      </c>
      <c r="AH65" s="170">
        <v>668.54076576999989</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2.114803625377637</v>
      </c>
      <c r="N66" s="44">
        <v>1.7438767911357678</v>
      </c>
      <c r="O66" s="50">
        <v>62.33</v>
      </c>
      <c r="P66" s="51">
        <v>2.7747000000000002</v>
      </c>
      <c r="Q66" s="44">
        <v>1320.0583333333332</v>
      </c>
      <c r="R66" s="44">
        <v>6.2702645268685853</v>
      </c>
      <c r="S66" s="50">
        <v>2.4500000000000002</v>
      </c>
      <c r="T66" s="50">
        <v>0.5</v>
      </c>
      <c r="U66" s="44">
        <v>7.3591774587221952</v>
      </c>
      <c r="V66" s="50">
        <v>2.9522227832617984</v>
      </c>
      <c r="W66" s="51" t="e">
        <v>#N/A</v>
      </c>
      <c r="X66" s="45">
        <v>1058</v>
      </c>
      <c r="Y66" s="45">
        <v>307</v>
      </c>
      <c r="Z66" s="51">
        <v>2903</v>
      </c>
      <c r="AA66" s="51">
        <v>505459</v>
      </c>
      <c r="AB66" s="51">
        <v>0.65382882882882887</v>
      </c>
      <c r="AC66" s="44">
        <v>7.1273115571513985</v>
      </c>
      <c r="AD66" s="44">
        <v>6.6382289999999999</v>
      </c>
      <c r="AE66" s="45" t="e">
        <v>#N/A</v>
      </c>
      <c r="AF66" s="45" t="e">
        <v>#N/A</v>
      </c>
      <c r="AG66" s="45">
        <v>12</v>
      </c>
      <c r="AH66" s="170">
        <v>424.69461647000003</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v>
      </c>
      <c r="N67" s="44">
        <v>-0.90434949040625323</v>
      </c>
      <c r="O67" s="50">
        <v>61.72</v>
      </c>
      <c r="P67" s="51">
        <v>2.5594999999999999</v>
      </c>
      <c r="Q67" s="44">
        <v>1321.3</v>
      </c>
      <c r="R67" s="44">
        <v>17.96188706672892</v>
      </c>
      <c r="S67" s="50">
        <v>2.4500000000000002</v>
      </c>
      <c r="T67" s="50">
        <v>0.5</v>
      </c>
      <c r="U67" s="44">
        <v>7.4317481666247094</v>
      </c>
      <c r="V67" s="50">
        <v>2.9329729763919357</v>
      </c>
      <c r="W67" s="51" t="e">
        <v>#N/A</v>
      </c>
      <c r="X67" s="45">
        <v>1299</v>
      </c>
      <c r="Y67" s="45">
        <v>285</v>
      </c>
      <c r="Z67" s="51">
        <v>3204</v>
      </c>
      <c r="AA67" s="51">
        <v>508498</v>
      </c>
      <c r="AB67" s="51">
        <v>0.68534759358288766</v>
      </c>
      <c r="AC67" s="44">
        <v>7.5407423010619787</v>
      </c>
      <c r="AD67" s="44">
        <v>6.9402119999999998</v>
      </c>
      <c r="AE67" s="45" t="e">
        <v>#N/A</v>
      </c>
      <c r="AF67" s="45" t="e">
        <v>#N/A</v>
      </c>
      <c r="AG67" s="45">
        <v>9</v>
      </c>
      <c r="AH67" s="170">
        <v>408.6879118899999</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-3.4883720930232398</v>
      </c>
      <c r="N68" s="44">
        <v>-3.9519139904881428</v>
      </c>
      <c r="O68" s="50">
        <v>65.17</v>
      </c>
      <c r="P68" s="51">
        <v>2.7877999999999998</v>
      </c>
      <c r="Q68" s="44">
        <v>1323.15</v>
      </c>
      <c r="R68" s="44">
        <v>12.361682931129248</v>
      </c>
      <c r="S68" s="50">
        <v>2.4500000000000002</v>
      </c>
      <c r="T68" s="50">
        <v>0.5</v>
      </c>
      <c r="U68" s="44">
        <v>7.380676857972837</v>
      </c>
      <c r="V68" s="50">
        <v>2.8986337809400275</v>
      </c>
      <c r="W68" s="51" t="e">
        <v>#N/A</v>
      </c>
      <c r="X68" s="45">
        <v>1581</v>
      </c>
      <c r="Y68" s="45">
        <v>218</v>
      </c>
      <c r="Z68" s="51">
        <v>2981</v>
      </c>
      <c r="AA68" s="51">
        <v>510631</v>
      </c>
      <c r="AB68" s="51">
        <v>0.65344147303814115</v>
      </c>
      <c r="AC68" s="44">
        <v>7.3837499391501282</v>
      </c>
      <c r="AD68" s="44">
        <v>7.2204480000000002</v>
      </c>
      <c r="AE68" s="45" t="e">
        <v>#N/A</v>
      </c>
      <c r="AF68" s="45" t="e">
        <v>#N/A</v>
      </c>
      <c r="AG68" s="45">
        <v>14</v>
      </c>
      <c r="AH68" s="170">
        <v>456.21551198000009</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-5.9024807527801588</v>
      </c>
      <c r="N69" s="44">
        <v>-5.9867937258826327</v>
      </c>
      <c r="O69" s="50">
        <v>71.38</v>
      </c>
      <c r="P69" s="51">
        <v>3.0293999999999999</v>
      </c>
      <c r="Q69" s="44">
        <v>1325</v>
      </c>
      <c r="R69" s="44">
        <v>7.0740479725335925</v>
      </c>
      <c r="S69" s="50">
        <v>2.4500000000000002</v>
      </c>
      <c r="T69" s="50">
        <v>0.5</v>
      </c>
      <c r="U69" s="44">
        <v>7.4363915575450754</v>
      </c>
      <c r="V69" s="50">
        <v>2.9450167636062106</v>
      </c>
      <c r="W69" s="51" t="e">
        <v>#N/A</v>
      </c>
      <c r="X69" s="45">
        <v>1173</v>
      </c>
      <c r="Y69" s="45">
        <v>238</v>
      </c>
      <c r="Z69" s="51">
        <v>2914</v>
      </c>
      <c r="AA69" s="51">
        <v>494163</v>
      </c>
      <c r="AB69" s="51">
        <v>0.70488630865989355</v>
      </c>
      <c r="AC69" s="44">
        <v>7.2813675208323376</v>
      </c>
      <c r="AD69" s="44">
        <v>7.2203860000000004</v>
      </c>
      <c r="AE69" s="45" t="e">
        <v>#N/A</v>
      </c>
      <c r="AF69" s="45" t="e">
        <v>#N/A</v>
      </c>
      <c r="AG69" s="45">
        <v>5</v>
      </c>
      <c r="AH69" s="170">
        <v>1063.53825308</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-4.5415099797512344</v>
      </c>
      <c r="N70" s="44">
        <v>-4.6310589688175359</v>
      </c>
      <c r="O70" s="50">
        <v>72.489999999999995</v>
      </c>
      <c r="P70" s="51">
        <v>3.4216000000000002</v>
      </c>
      <c r="Q70" s="44">
        <v>1326.85</v>
      </c>
      <c r="R70" s="44">
        <v>4.947374178327224</v>
      </c>
      <c r="S70" s="50">
        <v>2.4500000000000002</v>
      </c>
      <c r="T70" s="50">
        <v>0.5</v>
      </c>
      <c r="U70" s="44">
        <v>7.3163214569739479</v>
      </c>
      <c r="V70" s="50">
        <v>2.8778032855943851</v>
      </c>
      <c r="W70" s="51" t="e">
        <v>#N/A</v>
      </c>
      <c r="X70" s="45">
        <v>1404</v>
      </c>
      <c r="Y70" s="45">
        <v>210</v>
      </c>
      <c r="Z70" s="51">
        <v>2314</v>
      </c>
      <c r="AA70" s="51">
        <v>488484</v>
      </c>
      <c r="AB70" s="51">
        <v>0.70163735597331711</v>
      </c>
      <c r="AC70" s="44">
        <v>7.2586967101608959</v>
      </c>
      <c r="AD70" s="44">
        <v>7.1673929999999997</v>
      </c>
      <c r="AE70" s="45" t="e">
        <v>#N/A</v>
      </c>
      <c r="AF70" s="45" t="e">
        <v>#N/A</v>
      </c>
      <c r="AG70" s="45">
        <v>5</v>
      </c>
      <c r="AH70" s="170">
        <v>443.22580965000003</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-3.055229142185667</v>
      </c>
      <c r="N71" s="44">
        <v>-3.5139264308379325</v>
      </c>
      <c r="O71" s="50">
        <v>67.73</v>
      </c>
      <c r="P71" s="51">
        <v>3.0287999999999999</v>
      </c>
      <c r="Q71" s="44">
        <v>1328.7</v>
      </c>
      <c r="R71" s="44">
        <v>4.5519783950373816</v>
      </c>
      <c r="S71" s="50">
        <v>2.4500000000000002</v>
      </c>
      <c r="T71" s="50">
        <v>0.5</v>
      </c>
      <c r="U71" s="44">
        <v>7.3531210789518688</v>
      </c>
      <c r="V71" s="50">
        <v>2.898147375778414</v>
      </c>
      <c r="W71" s="51" t="e">
        <v>#N/A</v>
      </c>
      <c r="X71" s="45">
        <v>1110</v>
      </c>
      <c r="Y71" s="45">
        <v>169</v>
      </c>
      <c r="Z71" s="51">
        <v>2146</v>
      </c>
      <c r="AA71" s="51">
        <v>487339</v>
      </c>
      <c r="AB71" s="51">
        <v>0.76018420120439245</v>
      </c>
      <c r="AC71" s="44">
        <v>7.3611558179170204</v>
      </c>
      <c r="AD71" s="44">
        <v>7.1707229999999997</v>
      </c>
      <c r="AE71" s="45" t="e">
        <v>#N/A</v>
      </c>
      <c r="AF71" s="45" t="e">
        <v>#N/A</v>
      </c>
      <c r="AG71" s="45">
        <v>11</v>
      </c>
      <c r="AH71" s="170">
        <v>347.15652133000003</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-1.5421115065243018</v>
      </c>
      <c r="N72" s="44">
        <v>-1.7817548305353204</v>
      </c>
      <c r="O72" s="50">
        <v>71.650000000000006</v>
      </c>
      <c r="P72" s="51">
        <v>3.4175</v>
      </c>
      <c r="Q72" s="44">
        <v>1330.55</v>
      </c>
      <c r="R72" s="44">
        <v>3.9503753638332251</v>
      </c>
      <c r="S72" s="50">
        <v>2.4500000000000002</v>
      </c>
      <c r="T72" s="50">
        <v>0.5</v>
      </c>
      <c r="U72" s="44">
        <v>7.3411141687526253</v>
      </c>
      <c r="V72" s="50">
        <v>2.9077196945069592</v>
      </c>
      <c r="W72" s="51" t="e">
        <v>#N/A</v>
      </c>
      <c r="X72" s="45">
        <v>1026</v>
      </c>
      <c r="Y72" s="45">
        <v>198</v>
      </c>
      <c r="Z72" s="51">
        <v>2157</v>
      </c>
      <c r="AA72" s="51">
        <v>474334</v>
      </c>
      <c r="AB72" s="51">
        <v>0.74200206398348811</v>
      </c>
      <c r="AC72" s="44">
        <v>7.5031745669943337</v>
      </c>
      <c r="AD72" s="44">
        <v>6.9992650000000003</v>
      </c>
      <c r="AE72" s="45" t="e">
        <v>#N/A</v>
      </c>
      <c r="AF72" s="45" t="e">
        <v>#N/A</v>
      </c>
      <c r="AG72" s="45">
        <v>5</v>
      </c>
      <c r="AH72" s="170">
        <v>359.98580918000005</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-0.29904306220094323</v>
      </c>
      <c r="N73" s="44">
        <v>-0.36449279425783132</v>
      </c>
      <c r="O73" s="50">
        <v>81.48</v>
      </c>
      <c r="P73" s="51">
        <v>4.2975000000000003</v>
      </c>
      <c r="Q73" s="44">
        <v>1332.4</v>
      </c>
      <c r="R73" s="44">
        <v>4.1505009913105573</v>
      </c>
      <c r="S73" s="50">
        <v>2.4500000000000002</v>
      </c>
      <c r="T73" s="50">
        <v>0.5</v>
      </c>
      <c r="U73" s="44">
        <v>7.6005179514528987</v>
      </c>
      <c r="V73" s="50">
        <v>3.031449926752622</v>
      </c>
      <c r="W73" s="51" t="e">
        <v>#N/A</v>
      </c>
      <c r="X73" s="45">
        <v>1255</v>
      </c>
      <c r="Y73" s="45">
        <v>199</v>
      </c>
      <c r="Z73" s="51">
        <v>2184</v>
      </c>
      <c r="AA73" s="51">
        <v>484668</v>
      </c>
      <c r="AB73" s="51">
        <v>0.87394957983193278</v>
      </c>
      <c r="AC73" s="44">
        <v>7.6061109655969252</v>
      </c>
      <c r="AD73" s="44">
        <v>7.3219669999999999</v>
      </c>
      <c r="AE73" s="45" t="e">
        <v>#N/A</v>
      </c>
      <c r="AF73" s="45" t="e">
        <v>#N/A</v>
      </c>
      <c r="AG73" s="45">
        <v>8</v>
      </c>
      <c r="AH73" s="170">
        <v>384.40236539999989</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1.8918918918918948</v>
      </c>
      <c r="N74" s="44">
        <v>2.2103522622270555</v>
      </c>
      <c r="O74" s="50">
        <v>79.150000000000006</v>
      </c>
      <c r="P74" s="51">
        <v>4.8711000000000002</v>
      </c>
      <c r="Q74" s="44">
        <v>1334.25</v>
      </c>
      <c r="R74" s="44">
        <v>3.9015592656759912</v>
      </c>
      <c r="S74" s="50">
        <v>2.4500000000000002</v>
      </c>
      <c r="T74" s="50">
        <v>0.5</v>
      </c>
      <c r="U74" s="44">
        <v>7.5863601027498992</v>
      </c>
      <c r="V74" s="50">
        <v>3.0267625829834941</v>
      </c>
      <c r="W74" s="51" t="e">
        <v>#N/A</v>
      </c>
      <c r="X74" s="45">
        <v>2192</v>
      </c>
      <c r="Y74" s="45">
        <v>242</v>
      </c>
      <c r="Z74" s="51">
        <v>2108</v>
      </c>
      <c r="AA74" s="51">
        <v>490257</v>
      </c>
      <c r="AB74" s="51">
        <v>1.055055055055055</v>
      </c>
      <c r="AC74" s="44">
        <v>8.4444375244488814</v>
      </c>
      <c r="AD74" s="44">
        <v>7.6491569999999998</v>
      </c>
      <c r="AE74" s="45" t="e">
        <v>#N/A</v>
      </c>
      <c r="AF74" s="45" t="e">
        <v>#N/A</v>
      </c>
      <c r="AG74" s="45">
        <v>4</v>
      </c>
      <c r="AH74" s="170">
        <v>399.38422390999995</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3.1918096958747366</v>
      </c>
      <c r="N75" s="44">
        <v>3.7741550825723946</v>
      </c>
      <c r="O75" s="50">
        <v>71.709999999999994</v>
      </c>
      <c r="P75" s="51">
        <v>4.2809999999999997</v>
      </c>
      <c r="Q75" s="44">
        <v>1336.1</v>
      </c>
      <c r="R75" s="44">
        <v>3.778864795905279</v>
      </c>
      <c r="S75" s="50">
        <v>2.4500000000000002</v>
      </c>
      <c r="T75" s="50">
        <v>0.5</v>
      </c>
      <c r="U75" s="44">
        <v>7.4740689301937495</v>
      </c>
      <c r="V75" s="50">
        <v>3.0253474460750978</v>
      </c>
      <c r="W75" s="51" t="e">
        <v>#N/A</v>
      </c>
      <c r="X75" s="45">
        <v>1155</v>
      </c>
      <c r="Y75" s="45">
        <v>191</v>
      </c>
      <c r="Z75" s="51">
        <v>1735</v>
      </c>
      <c r="AA75" s="51">
        <v>477351</v>
      </c>
      <c r="AB75" s="51">
        <v>1.4094232331437855</v>
      </c>
      <c r="AC75" s="44">
        <v>7.9540933283195532</v>
      </c>
      <c r="AD75" s="44">
        <v>7.8222690000000004</v>
      </c>
      <c r="AE75" s="45" t="e">
        <v>#N/A</v>
      </c>
      <c r="AF75" s="45" t="e">
        <v>#N/A</v>
      </c>
      <c r="AG75" s="45">
        <v>7</v>
      </c>
      <c r="AH75" s="170">
        <v>384.04409907000002</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2.2109351658201382</v>
      </c>
      <c r="N76" s="44">
        <v>2.1374773726402951</v>
      </c>
      <c r="O76" s="50">
        <v>83.22</v>
      </c>
      <c r="P76" s="51">
        <v>4.1727999999999996</v>
      </c>
      <c r="Q76" s="44">
        <v>1337.95</v>
      </c>
      <c r="R76" s="44">
        <v>3.0825466444029725</v>
      </c>
      <c r="S76" s="50">
        <v>2.4500000000000002</v>
      </c>
      <c r="T76" s="50">
        <v>0.5</v>
      </c>
      <c r="U76" s="44">
        <v>7.5301011777902191</v>
      </c>
      <c r="V76" s="50">
        <v>3.0624356029082125</v>
      </c>
      <c r="W76" s="51" t="e">
        <v>#N/A</v>
      </c>
      <c r="X76" s="45">
        <v>561</v>
      </c>
      <c r="Y76" s="45">
        <v>181</v>
      </c>
      <c r="Z76" s="51">
        <v>2004</v>
      </c>
      <c r="AA76" s="51">
        <v>511944</v>
      </c>
      <c r="AB76" s="51">
        <v>0.81002425222312047</v>
      </c>
      <c r="AC76" s="44">
        <v>8.5490086189738363</v>
      </c>
      <c r="AD76" s="44">
        <v>7.9443910000000004</v>
      </c>
      <c r="AE76" s="45" t="e">
        <v>#N/A</v>
      </c>
      <c r="AF76" s="45" t="e">
        <v>#N/A</v>
      </c>
      <c r="AG76" s="45">
        <v>8</v>
      </c>
      <c r="AH76" s="170">
        <v>371.53755496000008</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0.73746312684366266</v>
      </c>
      <c r="N77" s="44">
        <v>0.6087512998960154</v>
      </c>
      <c r="O77" s="50">
        <v>91.64</v>
      </c>
      <c r="P77" s="51">
        <v>4.5641999999999996</v>
      </c>
      <c r="Q77" s="44">
        <v>1339.8</v>
      </c>
      <c r="R77" s="44">
        <v>3.5035372790474861</v>
      </c>
      <c r="S77" s="50">
        <v>2.4500000000000002</v>
      </c>
      <c r="T77" s="50">
        <v>0.5</v>
      </c>
      <c r="U77" s="44">
        <v>7.5884990583093455</v>
      </c>
      <c r="V77" s="50">
        <v>3.0654187133573232</v>
      </c>
      <c r="W77" s="51" t="e">
        <v>#N/A</v>
      </c>
      <c r="X77" s="45">
        <v>1159</v>
      </c>
      <c r="Y77" s="45">
        <v>184</v>
      </c>
      <c r="Z77" s="51">
        <v>3293</v>
      </c>
      <c r="AA77" s="51">
        <v>547868</v>
      </c>
      <c r="AB77" s="51">
        <v>0.70801978069232419</v>
      </c>
      <c r="AC77" s="44">
        <v>8.4769467828012122</v>
      </c>
      <c r="AD77" s="44">
        <v>8.5980329999999991</v>
      </c>
      <c r="AE77" s="45" t="e">
        <v>#N/A</v>
      </c>
      <c r="AF77" s="45" t="e">
        <v>#N/A</v>
      </c>
      <c r="AG77" s="45">
        <v>15</v>
      </c>
      <c r="AH77" s="170">
        <v>374.40936852999999</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1.3313609467455745</v>
      </c>
      <c r="N78" s="44">
        <v>1.6142523928255326</v>
      </c>
      <c r="O78" s="50">
        <v>108.5</v>
      </c>
      <c r="P78" s="51">
        <v>4.5637999999999996</v>
      </c>
      <c r="Q78" s="44">
        <v>1341.65</v>
      </c>
      <c r="R78" s="44">
        <v>3.2250799490790127</v>
      </c>
      <c r="S78" s="50">
        <v>2.7</v>
      </c>
      <c r="T78" s="50">
        <v>0.75</v>
      </c>
      <c r="U78" s="44">
        <v>7.717336679801079</v>
      </c>
      <c r="V78" s="50">
        <v>3.1330324132508682</v>
      </c>
      <c r="W78" s="51" t="e">
        <v>#N/A</v>
      </c>
      <c r="X78" s="45">
        <v>1242</v>
      </c>
      <c r="Y78" s="45">
        <v>222</v>
      </c>
      <c r="Z78" s="51">
        <v>4091</v>
      </c>
      <c r="AA78" s="51">
        <v>537853</v>
      </c>
      <c r="AB78" s="51">
        <v>0.74490167516387473</v>
      </c>
      <c r="AC78" s="44">
        <v>8.6679680648302586</v>
      </c>
      <c r="AD78" s="44">
        <v>8.9811999999999994</v>
      </c>
      <c r="AE78" s="45" t="e">
        <v>#N/A</v>
      </c>
      <c r="AF78" s="45" t="e">
        <v>#N/A</v>
      </c>
      <c r="AG78" s="45">
        <v>11</v>
      </c>
      <c r="AH78" s="170">
        <v>601.57358849999991</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3.5311572700296612</v>
      </c>
      <c r="N79" s="44">
        <v>3.8041203927249301</v>
      </c>
      <c r="O79" s="50">
        <v>101.78</v>
      </c>
      <c r="P79" s="51">
        <v>5.5468999999999999</v>
      </c>
      <c r="Q79" s="44">
        <v>1343.5</v>
      </c>
      <c r="R79" s="44">
        <v>4.4116506914435583</v>
      </c>
      <c r="S79" s="50">
        <v>3.2</v>
      </c>
      <c r="T79" s="50">
        <v>1.25</v>
      </c>
      <c r="U79" s="44">
        <v>7.7839738331124488</v>
      </c>
      <c r="V79" s="50">
        <v>3.202060254082804</v>
      </c>
      <c r="W79" s="51" t="e">
        <v>#N/A</v>
      </c>
      <c r="X79" s="45">
        <v>1511</v>
      </c>
      <c r="Y79" s="45">
        <v>235</v>
      </c>
      <c r="Z79" s="51">
        <v>3399</v>
      </c>
      <c r="AA79" s="51">
        <v>532310</v>
      </c>
      <c r="AB79" s="51">
        <v>0.74133042529989102</v>
      </c>
      <c r="AC79" s="44">
        <v>8.8315708545121083</v>
      </c>
      <c r="AD79" s="44">
        <v>9.2690889999999992</v>
      </c>
      <c r="AE79" s="45" t="e">
        <v>#N/A</v>
      </c>
      <c r="AF79" s="45" t="e">
        <v>#N/A</v>
      </c>
      <c r="AG79" s="45">
        <v>7</v>
      </c>
      <c r="AH79" s="170">
        <v>492.96914113000003</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6.0843373493975728</v>
      </c>
      <c r="N80" s="44">
        <v>5.6717741935483845</v>
      </c>
      <c r="O80" s="50">
        <v>109.55</v>
      </c>
      <c r="P80" s="51">
        <v>6.2961</v>
      </c>
      <c r="Q80" s="44">
        <v>1347.1400619716235</v>
      </c>
      <c r="R80" s="44">
        <v>5.171245063443286</v>
      </c>
      <c r="S80" s="50">
        <v>3.2</v>
      </c>
      <c r="T80" s="50">
        <v>1.25</v>
      </c>
      <c r="U80" s="44">
        <v>8.1005752047434019</v>
      </c>
      <c r="V80" s="50">
        <v>3.3812475458188063</v>
      </c>
      <c r="W80" s="51" t="e">
        <v>#N/A</v>
      </c>
      <c r="X80" s="45">
        <v>1769</v>
      </c>
      <c r="Y80" s="45">
        <v>217</v>
      </c>
      <c r="Z80" s="51">
        <v>3063</v>
      </c>
      <c r="AA80" s="51">
        <v>519911</v>
      </c>
      <c r="AB80" s="51">
        <v>0.71282289969746349</v>
      </c>
      <c r="AC80" s="44">
        <v>8.9209059775977035</v>
      </c>
      <c r="AD80" s="44">
        <v>9.3581719999999997</v>
      </c>
      <c r="AE80" s="45" t="e">
        <v>#N/A</v>
      </c>
      <c r="AF80" s="45" t="e">
        <v>#N/A</v>
      </c>
      <c r="AG80" s="45">
        <v>12</v>
      </c>
      <c r="AH80" s="170">
        <v>486.54153051000009</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6.3636363636363713</v>
      </c>
      <c r="N81" s="44">
        <v>5.73340859608098</v>
      </c>
      <c r="O81" s="50">
        <v>114.84</v>
      </c>
      <c r="P81" s="51">
        <v>6.8601999999999999</v>
      </c>
      <c r="Q81" s="44">
        <v>1349.2520013534775</v>
      </c>
      <c r="R81" s="44">
        <v>4.597708165163894</v>
      </c>
      <c r="S81" s="50">
        <v>3.7</v>
      </c>
      <c r="T81" s="50">
        <v>1.75</v>
      </c>
      <c r="U81" s="44">
        <v>7.8444317814743085</v>
      </c>
      <c r="V81" s="50">
        <v>3.3076818717375698</v>
      </c>
      <c r="W81" s="51" t="e">
        <v>#N/A</v>
      </c>
      <c r="X81" s="45">
        <v>1883</v>
      </c>
      <c r="Y81" s="45">
        <v>188</v>
      </c>
      <c r="Z81" s="51">
        <v>2839</v>
      </c>
      <c r="AA81" s="51">
        <v>517787</v>
      </c>
      <c r="AB81" s="51">
        <v>0.70012330456226879</v>
      </c>
      <c r="AC81" s="44">
        <v>9.0345344984184184</v>
      </c>
      <c r="AD81" s="44">
        <v>9.3163719999999994</v>
      </c>
      <c r="AE81" s="45" t="e">
        <v>#N/A</v>
      </c>
      <c r="AF81" s="45" t="e">
        <v>#N/A</v>
      </c>
      <c r="AG81" s="45">
        <v>9</v>
      </c>
      <c r="AH81" s="170">
        <v>644.12381530000005</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5.4545454545454453</v>
      </c>
      <c r="N82" s="44">
        <v>6.1832308190352903</v>
      </c>
      <c r="O82" s="50">
        <v>101.62</v>
      </c>
      <c r="P82" s="51">
        <v>5.7476000000000003</v>
      </c>
      <c r="Q82" s="44">
        <v>1351.9305140504459</v>
      </c>
      <c r="R82" s="44">
        <v>4.263371737073518</v>
      </c>
      <c r="S82" s="50">
        <v>4.7</v>
      </c>
      <c r="T82" s="50">
        <v>2.75</v>
      </c>
      <c r="U82" s="44">
        <v>8.0859250567449727</v>
      </c>
      <c r="V82" s="50">
        <v>3.4721909153624515</v>
      </c>
      <c r="W82" s="51" t="e">
        <v>#N/A</v>
      </c>
      <c r="X82" s="45">
        <v>1879</v>
      </c>
      <c r="Y82" s="45">
        <v>183</v>
      </c>
      <c r="Z82" s="51">
        <v>2249</v>
      </c>
      <c r="AA82" s="51">
        <v>491452</v>
      </c>
      <c r="AB82" s="51">
        <v>0.70767778477029575</v>
      </c>
      <c r="AC82" s="44">
        <v>8.6966176244770104</v>
      </c>
      <c r="AD82" s="44">
        <v>9.1525800000000004</v>
      </c>
      <c r="AE82" s="45" t="e">
        <v>#N/A</v>
      </c>
      <c r="AF82" s="45" t="e">
        <v>#N/A</v>
      </c>
      <c r="AG82" s="45">
        <v>12</v>
      </c>
      <c r="AH82" s="170">
        <v>429.43673438999997</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4.5454545454545414</v>
      </c>
      <c r="N83" s="44">
        <v>5.9764514819325987</v>
      </c>
      <c r="O83" s="50">
        <v>93.67</v>
      </c>
      <c r="P83" s="51">
        <v>3.8338000000000001</v>
      </c>
      <c r="Q83" s="44">
        <v>1356.5719024367904</v>
      </c>
      <c r="R83" s="44">
        <v>3.8718449551727874</v>
      </c>
      <c r="S83" s="50">
        <v>4.7</v>
      </c>
      <c r="T83" s="50">
        <v>2.75</v>
      </c>
      <c r="U83" s="44">
        <v>8.0608607315619203</v>
      </c>
      <c r="V83" s="50">
        <v>3.423503474376282</v>
      </c>
      <c r="W83" s="51" t="e">
        <v>#N/A</v>
      </c>
      <c r="X83" s="45">
        <v>1182</v>
      </c>
      <c r="Y83" s="45">
        <v>181</v>
      </c>
      <c r="Z83" s="51">
        <v>2133</v>
      </c>
      <c r="AA83" s="51">
        <v>485173</v>
      </c>
      <c r="AB83" s="51">
        <v>0.78476821192052981</v>
      </c>
      <c r="AC83" s="44">
        <v>9.2408593596811439</v>
      </c>
      <c r="AD83" s="44">
        <v>8.830883</v>
      </c>
      <c r="AE83" s="45" t="e">
        <v>#N/A</v>
      </c>
      <c r="AF83" s="45" t="e">
        <v>#N/A</v>
      </c>
      <c r="AG83" s="45">
        <v>14</v>
      </c>
      <c r="AH83" s="170">
        <v>628.21785430000011</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4.5180722891566161</v>
      </c>
      <c r="N84" s="44">
        <v>6.0711118277835929</v>
      </c>
      <c r="O84" s="50">
        <v>84.26</v>
      </c>
      <c r="P84" s="51">
        <v>4.2929000000000004</v>
      </c>
      <c r="Q84" s="44">
        <v>1360.0112952018073</v>
      </c>
      <c r="R84" s="44">
        <v>3.6897029737717579</v>
      </c>
      <c r="S84" s="50">
        <v>5.45</v>
      </c>
      <c r="T84" s="50">
        <v>3.5</v>
      </c>
      <c r="U84" s="44">
        <v>7.9433220279764116</v>
      </c>
      <c r="V84" s="50">
        <v>3.3651322714423553</v>
      </c>
      <c r="W84" s="51" t="e">
        <v>#N/A</v>
      </c>
      <c r="X84" s="45">
        <v>1679</v>
      </c>
      <c r="Y84" s="45">
        <v>194</v>
      </c>
      <c r="Z84" s="51">
        <v>1894</v>
      </c>
      <c r="AA84" s="51">
        <v>498808</v>
      </c>
      <c r="AB84" s="51">
        <v>0.72124904798172129</v>
      </c>
      <c r="AC84" s="44">
        <v>9.0190230504439945</v>
      </c>
      <c r="AD84" s="44">
        <v>8.8713429999999995</v>
      </c>
      <c r="AE84" s="45" t="e">
        <v>#N/A</v>
      </c>
      <c r="AF84" s="45" t="e">
        <v>#N/A</v>
      </c>
      <c r="AG84" s="45">
        <v>8</v>
      </c>
      <c r="AH84" s="170">
        <v>545.97679126999992</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5.2789442111577545</v>
      </c>
      <c r="N85" s="44">
        <v>6.4353251431144232</v>
      </c>
      <c r="O85" s="50">
        <v>87.55</v>
      </c>
      <c r="P85" s="51">
        <v>3.8159999999999998</v>
      </c>
      <c r="Q85" s="44">
        <v>1364.9176067735757</v>
      </c>
      <c r="R85" s="44">
        <v>2.9328652315546933</v>
      </c>
      <c r="S85" s="50">
        <v>5.45</v>
      </c>
      <c r="T85" s="50">
        <v>3.5</v>
      </c>
      <c r="U85" s="44">
        <v>8.0537348740118713</v>
      </c>
      <c r="V85" s="50">
        <v>3.3958647051597461</v>
      </c>
      <c r="W85" s="51" t="e">
        <v>#N/A</v>
      </c>
      <c r="X85" s="45">
        <v>1688</v>
      </c>
      <c r="Y85" s="45">
        <v>196</v>
      </c>
      <c r="Z85" s="51">
        <v>1857</v>
      </c>
      <c r="AA85" s="51">
        <v>509598</v>
      </c>
      <c r="AB85" s="51">
        <v>0.85418583256669733</v>
      </c>
      <c r="AC85" s="44">
        <v>9.2441075610231742</v>
      </c>
      <c r="AD85" s="44">
        <v>9.6093899999999994</v>
      </c>
      <c r="AE85" s="45" t="e">
        <v>#N/A</v>
      </c>
      <c r="AF85" s="45" t="e">
        <v>#N/A</v>
      </c>
      <c r="AG85" s="45">
        <v>14</v>
      </c>
      <c r="AH85" s="170">
        <v>417.06442605999996</v>
      </c>
    </row>
    <row r="86" spans="1:34" x14ac:dyDescent="0.2">
      <c r="A86" s="43">
        <v>44866</v>
      </c>
      <c r="B86" s="50">
        <v>7.3026315789473717</v>
      </c>
      <c r="C86" s="44">
        <v>6.7961165048543881</v>
      </c>
      <c r="D86" s="44">
        <v>5.5</v>
      </c>
      <c r="E86" s="44">
        <v>4.7</v>
      </c>
      <c r="F86" s="44">
        <v>950.7</v>
      </c>
      <c r="G86" s="45">
        <v>44200</v>
      </c>
      <c r="H86" s="44">
        <v>-44.983818770226534</v>
      </c>
      <c r="I86" s="45">
        <v>13920</v>
      </c>
      <c r="J86" s="44">
        <v>-48.82352941176471</v>
      </c>
      <c r="K86" s="50">
        <v>2.9447115384615197</v>
      </c>
      <c r="L86" s="44">
        <v>2.4019041371915462</v>
      </c>
      <c r="M86" s="44">
        <v>4.9218980253463052</v>
      </c>
      <c r="N86" s="44">
        <v>5.9706108595490859</v>
      </c>
      <c r="O86" s="50">
        <v>84.37</v>
      </c>
      <c r="P86" s="51">
        <v>5.4492000000000003</v>
      </c>
      <c r="Q86" s="44">
        <v>1368.2861892000599</v>
      </c>
      <c r="R86" s="44">
        <v>2.5360449699431298</v>
      </c>
      <c r="S86" s="50">
        <v>5.95</v>
      </c>
      <c r="T86" s="50">
        <v>4</v>
      </c>
      <c r="U86" s="44">
        <v>8.0591990966175153</v>
      </c>
      <c r="V86" s="50">
        <v>3.4217776904372323</v>
      </c>
      <c r="W86" s="51" t="e">
        <v>#N/A</v>
      </c>
      <c r="X86" s="45">
        <v>1673</v>
      </c>
      <c r="Y86" s="45">
        <v>220</v>
      </c>
      <c r="Z86" s="51">
        <v>1642</v>
      </c>
      <c r="AA86" s="51">
        <v>490293</v>
      </c>
      <c r="AB86" s="51">
        <v>1.0192427063935443</v>
      </c>
      <c r="AC86" s="44">
        <v>9.2201431206156403</v>
      </c>
      <c r="AD86" s="44">
        <v>9.3532109999999999</v>
      </c>
      <c r="AE86" s="45" t="e">
        <v>#N/A</v>
      </c>
      <c r="AF86" s="45" t="e">
        <v>#N/A</v>
      </c>
      <c r="AG86" s="45">
        <v>15</v>
      </c>
      <c r="AH86" s="170">
        <v>381.11307627000014</v>
      </c>
    </row>
    <row r="87" spans="1:34" x14ac:dyDescent="0.2">
      <c r="A87" s="43">
        <v>44896</v>
      </c>
      <c r="B87" s="50">
        <v>6.6360052562417948</v>
      </c>
      <c r="C87" s="44">
        <v>6.3194444444444331</v>
      </c>
      <c r="D87" s="44">
        <v>5.7</v>
      </c>
      <c r="E87" s="44">
        <v>4.5999999999999996</v>
      </c>
      <c r="F87" s="44">
        <v>940.4</v>
      </c>
      <c r="G87" s="45">
        <v>42980</v>
      </c>
      <c r="H87" s="44">
        <v>-42.114478114478118</v>
      </c>
      <c r="I87" s="45">
        <v>13710</v>
      </c>
      <c r="J87" s="44">
        <v>-44.177524429967427</v>
      </c>
      <c r="K87" s="50">
        <v>1.7313432835820874</v>
      </c>
      <c r="L87" s="44">
        <v>2.4651320163754376</v>
      </c>
      <c r="M87" s="44">
        <v>4.4645462503647426</v>
      </c>
      <c r="N87" s="44">
        <v>5.5021682840255437</v>
      </c>
      <c r="O87" s="50">
        <v>76.44</v>
      </c>
      <c r="P87" s="51">
        <v>5.9997999999999996</v>
      </c>
      <c r="Q87" s="44">
        <v>1372.6885632301703</v>
      </c>
      <c r="R87" s="44">
        <v>2.2901748561408919</v>
      </c>
      <c r="S87" s="50">
        <v>6.45</v>
      </c>
      <c r="T87" s="50">
        <v>4.5</v>
      </c>
      <c r="U87" s="44">
        <v>8.1714003970913343</v>
      </c>
      <c r="V87" s="50">
        <v>3.4346216053707939</v>
      </c>
      <c r="W87" s="51" t="e">
        <v>#N/A</v>
      </c>
      <c r="X87" s="45">
        <v>1080</v>
      </c>
      <c r="Y87" s="45">
        <v>173</v>
      </c>
      <c r="Z87" s="51">
        <v>1201</v>
      </c>
      <c r="AA87" s="51">
        <v>495792</v>
      </c>
      <c r="AB87" s="51">
        <v>1.1637596899224807</v>
      </c>
      <c r="AC87" s="44">
        <v>9.1615170722246635</v>
      </c>
      <c r="AD87" s="44">
        <v>8.6901060000000001</v>
      </c>
      <c r="AE87" s="45" t="e">
        <v>#N/A</v>
      </c>
      <c r="AF87" s="45" t="e">
        <v>#N/A</v>
      </c>
      <c r="AG87" s="45">
        <v>8</v>
      </c>
      <c r="AH87" s="170">
        <v>355.47218429000009</v>
      </c>
    </row>
    <row r="88" spans="1:34" x14ac:dyDescent="0.2">
      <c r="A88" s="43">
        <v>44927</v>
      </c>
      <c r="B88" s="50">
        <v>5.5374592833876246</v>
      </c>
      <c r="C88" s="44">
        <v>5.9187887130075723</v>
      </c>
      <c r="D88" s="44">
        <v>6.4</v>
      </c>
      <c r="E88" s="44">
        <v>4.9000000000000004</v>
      </c>
      <c r="F88" s="44">
        <v>923.5</v>
      </c>
      <c r="G88" s="45" t="e">
        <v>#N/A</v>
      </c>
      <c r="H88" s="44" t="e">
        <v>#N/A</v>
      </c>
      <c r="I88" s="45" t="e">
        <v>#N/A</v>
      </c>
      <c r="J88" s="44" t="e">
        <v>#N/A</v>
      </c>
      <c r="K88" s="50">
        <v>2.6537997587454898</v>
      </c>
      <c r="L88" s="44" t="e">
        <v>#N/A</v>
      </c>
      <c r="M88" s="44">
        <v>7.5708857059339163</v>
      </c>
      <c r="N88" s="44">
        <v>8.7594648268440878</v>
      </c>
      <c r="O88" s="50">
        <v>78.12</v>
      </c>
      <c r="P88" s="51">
        <v>4.8849</v>
      </c>
      <c r="Q88" s="44">
        <v>1375.5305848027256</v>
      </c>
      <c r="R88" s="44" t="e">
        <v>#N/A</v>
      </c>
      <c r="S88" s="50">
        <v>6.45</v>
      </c>
      <c r="T88" s="50">
        <v>4.5</v>
      </c>
      <c r="U88" s="44" t="e">
        <v>#N/A</v>
      </c>
      <c r="V88" s="50" t="e">
        <v>#N/A</v>
      </c>
      <c r="W88" s="51" t="e">
        <v>#N/A</v>
      </c>
      <c r="X88" s="45">
        <v>1295</v>
      </c>
      <c r="Y88" s="45">
        <v>209</v>
      </c>
      <c r="Z88" s="51">
        <v>1198</v>
      </c>
      <c r="AA88" s="51">
        <v>508515</v>
      </c>
      <c r="AB88" s="51">
        <v>0.64686825053995678</v>
      </c>
      <c r="AC88" s="44">
        <v>10.186015315202653</v>
      </c>
      <c r="AD88" s="44">
        <v>9.6861660000000001</v>
      </c>
      <c r="AE88" s="45" t="e">
        <v>#N/A</v>
      </c>
      <c r="AF88" s="45" t="e">
        <v>#N/A</v>
      </c>
      <c r="AG88" s="45">
        <v>9</v>
      </c>
      <c r="AH88" s="170">
        <v>328.00821872999995</v>
      </c>
    </row>
    <row r="89" spans="1:34" x14ac:dyDescent="0.2">
      <c r="A89" s="43">
        <v>44958</v>
      </c>
      <c r="B89" s="50">
        <v>3.9253539253539138</v>
      </c>
      <c r="C89" s="44">
        <v>5.2452316076294192</v>
      </c>
      <c r="D89" s="44">
        <v>6.7</v>
      </c>
      <c r="E89" s="44">
        <v>5.0999999999999996</v>
      </c>
      <c r="F89" s="44">
        <v>914.3</v>
      </c>
      <c r="G89" s="45" t="e">
        <v>#N/A</v>
      </c>
      <c r="H89" s="44" t="e">
        <v>#N/A</v>
      </c>
      <c r="I89" s="45" t="e">
        <v>#N/A</v>
      </c>
      <c r="J89" s="44" t="e">
        <v>#N/A</v>
      </c>
      <c r="K89" s="50">
        <v>4.4330518697225818</v>
      </c>
      <c r="L89" s="44" t="e">
        <v>#N/A</v>
      </c>
      <c r="M89" s="44">
        <v>6.8814055636896132</v>
      </c>
      <c r="N89" s="44">
        <v>8.00582010161326</v>
      </c>
      <c r="O89" s="50">
        <v>76.83</v>
      </c>
      <c r="P89" s="51">
        <v>3.5417999999999998</v>
      </c>
      <c r="Q89" s="44">
        <v>1380.1083083827471</v>
      </c>
      <c r="R89" s="44" t="e">
        <v>#N/A</v>
      </c>
      <c r="S89" s="50">
        <v>6.7</v>
      </c>
      <c r="T89" s="50">
        <v>4.75</v>
      </c>
      <c r="U89" s="44" t="e">
        <v>#N/A</v>
      </c>
      <c r="V89" s="50" t="e">
        <v>#N/A</v>
      </c>
      <c r="W89" s="51" t="e">
        <v>#N/A</v>
      </c>
      <c r="X89" s="45">
        <v>1238</v>
      </c>
      <c r="Y89" s="45" t="e">
        <v>#N/A</v>
      </c>
      <c r="Z89" s="51">
        <v>1740</v>
      </c>
      <c r="AA89" s="51">
        <v>506685</v>
      </c>
      <c r="AB89" s="51">
        <v>0.7283382168271243</v>
      </c>
      <c r="AC89" s="44" t="e">
        <v>#N/A</v>
      </c>
      <c r="AD89" s="44" t="e">
        <v>#N/A</v>
      </c>
      <c r="AE89" s="45" t="e">
        <v>#N/A</v>
      </c>
      <c r="AF89" s="45" t="e">
        <v>#N/A</v>
      </c>
      <c r="AG89" s="45" t="e">
        <v>#N/A</v>
      </c>
      <c r="AH89" s="170">
        <v>374.92332605000001</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2023-03-21T17:15:28Z</dcterms:modified>
</cp:coreProperties>
</file>