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2678B6D9-7630-463B-AE04-E901E6B05E48}"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dXdata!$A$16:$AH$103</definedName>
    <definedName name="DATA" localSheetId="3">'dXdata - Annual'!$F$12:$I$46</definedName>
    <definedName name="DATA" localSheetId="2">'dXdata - Monthly'!$F$12:$CO$46</definedName>
    <definedName name="DATES" localSheetId="5">dXdata!$A$16:$A$103</definedName>
    <definedName name="DATES" localSheetId="3">'dXdata - Annual'!$F$12:$I$12</definedName>
    <definedName name="DATES" localSheetId="2">'dXdata - Monthly'!$F$12:$CO$12</definedName>
    <definedName name="IDS" localSheetId="5">dXdata!$B$7:$AH$7</definedName>
    <definedName name="IDS" localSheetId="3">'dXdata - Annual'!$B$7:$AH$7</definedName>
    <definedName name="IDS" localSheetId="2">'dXdata - Monthly'!$B$7:$AH$7</definedName>
    <definedName name="OBS" localSheetId="5">dXdata!$B$16:$AH$103</definedName>
    <definedName name="OBS" localSheetId="3">'dXdata - Annual'!$F$13:$I$46</definedName>
    <definedName name="OBS" localSheetId="2">'dXdata - Monthly'!$F$13:$CO$46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0" i="1" l="1"/>
  <c r="X5" i="1"/>
  <c r="X6" i="1"/>
  <c r="X7" i="1"/>
  <c r="X8" i="1"/>
  <c r="X9" i="1"/>
  <c r="X10" i="1"/>
  <c r="X11" i="1"/>
  <c r="X12" i="1"/>
  <c r="X14" i="1"/>
  <c r="X15" i="1"/>
  <c r="X17" i="1"/>
  <c r="X18" i="1"/>
  <c r="X19" i="1"/>
  <c r="X20" i="1"/>
  <c r="X21" i="1"/>
  <c r="X22" i="1"/>
  <c r="X24" i="1"/>
  <c r="X25" i="1"/>
  <c r="X26" i="1"/>
  <c r="X28" i="1"/>
  <c r="X29" i="1"/>
  <c r="X31" i="1"/>
  <c r="X32" i="1"/>
  <c r="X33" i="1"/>
  <c r="X34" i="1"/>
  <c r="X36" i="1"/>
  <c r="X37" i="1"/>
  <c r="X38" i="1"/>
  <c r="X39" i="1"/>
  <c r="W5" i="1"/>
  <c r="W6" i="1"/>
  <c r="W7" i="1"/>
  <c r="W8" i="1"/>
  <c r="W9" i="1"/>
  <c r="W10" i="1"/>
  <c r="W11" i="1"/>
  <c r="W12"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5" i="1"/>
  <c r="V6" i="1"/>
  <c r="V7" i="1"/>
  <c r="V8" i="1"/>
  <c r="V9" i="1"/>
  <c r="V10" i="1"/>
  <c r="V11" i="1"/>
  <c r="V1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<sst xmlns="http://schemas.openxmlformats.org/spreadsheetml/2006/main" count="655" uniqueCount="265">
  <si>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</si>
  <si>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</si>
  <si>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</si>
  <si>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</si>
  <si>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</si>
  <si>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</si>
  <si>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</si>
  <si>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</si>
  <si>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</si>
  <si>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</si>
  <si>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</si>
  <si>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</si>
  <si>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</si>
  <si>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</si>
  <si>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</si>
  <si>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</si>
  <si>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</si>
  <si>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</si>
  <si>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</si>
  <si>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</si>
  <si>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</si>
  <si>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</si>
  <si>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</si>
  <si>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</si>
  <si>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</si>
  <si>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</si>
  <si>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</si>
  <si>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</si>
  <si>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</si>
  <si>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</si>
  <si>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</si>
  <si>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</si>
  <si>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</si>
  <si>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</si>
  <si>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</si>
  <si>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</si>
  <si>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</si>
  <si>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</si>
  <si>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</si>
  <si>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</si>
  <si>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</si>
  <si>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</si>
  <si>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</si>
  <si>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</si>
  <si>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</si>
  <si>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</si>
  <si>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</si>
  <si>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</si>
  <si>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</si>
  <si>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</si>
  <si>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</si>
  <si>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</si>
  <si>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</si>
  <si>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</si>
  <si>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</si>
  <si>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</si>
  <si>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</si>
  <si>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</si>
  <si>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</si>
  <si>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</si>
  <si>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</si>
  <si>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</si>
  <si>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</si>
  <si>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</si>
  <si>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</si>
  <si>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</si>
  <si>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</si>
  <si>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</si>
  <si>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</si>
  <si>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</si>
  <si>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</si>
  <si>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</si>
  <si>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</si>
  <si>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</si>
  <si>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</si>
  <si>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</si>
  <si>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</si>
  <si>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</si>
  <si>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</si>
  <si>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</si>
  <si>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</si>
  <si>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</si>
  <si>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</si>
  <si>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</si>
  <si>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</si>
  <si>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</si>
  <si>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</si>
  <si>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</si>
  <si>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</si>
  <si>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</si>
  <si>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</si>
  <si>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</si>
  <si>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</si>
  <si>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</si>
  <si>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</si>
  <si>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</si>
  <si>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</si>
  <si>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</si>
  <si>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</si>
  <si>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</si>
  <si>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</si>
  <si>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</si>
  <si>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</si>
  <si>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</si>
  <si>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</si>
  <si>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</si>
  <si>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</si>
  <si>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</si>
  <si>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</si>
  <si>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</si>
  <si>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</si>
  <si>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</si>
  <si>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</si>
  <si>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</si>
  <si>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</si>
  <si>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</si>
  <si>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</si>
  <si>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</si>
  <si>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</si>
  <si>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</si>
  <si>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</si>
  <si>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</si>
  <si>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</si>
  <si>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</si>
  <si>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</si>
  <si>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</si>
  <si>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</si>
  <si>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</si>
  <si>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</si>
  <si>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</si>
  <si>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</si>
  <si>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</si>
  <si>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</si>
  <si>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</si>
  <si>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</si>
  <si>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</si>
  <si>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</si>
  <si>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</si>
  <si>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</si>
  <si>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</si>
  <si>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</si>
  <si>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</si>
  <si>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</si>
  <si>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</si>
  <si>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</si>
  <si>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</si>
  <si>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</si>
  <si>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</si>
  <si>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</si>
  <si>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</si>
  <si>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</si>
  <si>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</si>
  <si>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</si>
  <si>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</si>
  <si>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</si>
  <si>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</si>
  <si>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</si>
  <si>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</si>
  <si>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</si>
  <si>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</si>
  <si>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</si>
  <si>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</si>
  <si>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</si>
  <si>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</si>
  <si>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</si>
  <si>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</si>
  <si>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</si>
  <si>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</si>
  <si>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</si>
  <si>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</si>
  <si>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</si>
  <si>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</si>
  <si>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</si>
  <si>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</si>
  <si>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</si>
  <si>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</si>
  <si>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</si>
  <si>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</si>
  <si>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</si>
  <si>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</si>
  <si>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</si>
  <si>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</si>
  <si>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</si>
  <si>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</si>
  <si>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</si>
  <si>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</si>
  <si>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</si>
  <si>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</si>
  <si>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</si>
  <si>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</si>
  <si>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</si>
  <si>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</si>
  <si>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</si>
  <si>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</si>
  <si>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</si>
  <si>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</si>
  <si>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</si>
  <si>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</si>
  <si>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</si>
  <si>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</si>
  <si>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</si>
  <si>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</si>
  <si>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</si>
  <si>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</si>
  <si>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</si>
  <si>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</si>
  <si>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</si>
  <si>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</si>
  <si>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</si>
  <si>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</si>
  <si>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</si>
  <si>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</si>
  <si>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</si>
  <si>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</si>
  <si>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</si>
  <si>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</si>
  <si>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</si>
  <si>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</si>
  <si>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</si>
  <si>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</si>
  <si>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</si>
  <si>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</si>
  <si>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</si>
  <si>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</si>
  <si>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</si>
  <si>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</si>
  <si>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</si>
  <si>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</si>
  <si>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</si>
  <si>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</si>
  <si>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</si>
  <si>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</si>
  <si>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</si>
  <si>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</si>
  <si>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</si>
  <si>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</si>
  <si>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</si>
  <si>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</si>
  <si>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</si>
  <si>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</si>
  <si>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</si>
  <si>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</si>
  <si>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</si>
  <si>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</si>
  <si>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</si>
  <si>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</si>
  <si>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</si>
  <si>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</si>
  <si>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</si>
  <si>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</si>
  <si>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</si>
  <si>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</si>
  <si>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</si>
  <si>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</si>
  <si>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</si>
  <si>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</si>
  <si>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</si>
  <si>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</si>
  <si>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</si>
  <si>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</si>
  <si>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</si>
  <si>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</si>
  <si>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April 2024</t>
  </si>
  <si>
    <t xml:space="preserve">Note 6. The total values of building permits were updated to reflect the data revision provided by Business Planning &amp; Performance Measurement, The City of Calgary as of May 2, 2024. </t>
  </si>
  <si>
    <t>Updated by Corporate Economics on May 21,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</si>
</sst>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Y59"/>
  <sheetViews>
    <sheetView tabSelected="1" topLeftCell="E1" zoomScale="85" zoomScaleNormal="85" workbookViewId="0">
      <selection activeCell="N10" sqref="N10"/>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07" customWidth="1"/>
    <col min="9" max="24" width="7.85546875" style="107" customWidth="1"/>
    <col min="25" max="62" width="9.140625" style="13" customWidth="1"/>
    <col min="63" max="16384" width="9.140625" style="13"/>
  </cols>
  <sheetData>
    <row r="1" spans="1:25" ht="27" customHeight="1" x14ac:dyDescent="0.3">
      <c r="A1" s="1"/>
      <c r="B1" s="2"/>
      <c r="C1" s="3"/>
      <c r="D1" s="3"/>
      <c r="E1" s="258" t="s">
        <v>262</v>
      </c>
      <c r="F1" s="92"/>
      <c r="G1" s="92"/>
      <c r="H1" s="92"/>
      <c r="I1" s="92"/>
      <c r="J1" s="92"/>
      <c r="K1" s="92"/>
      <c r="L1" s="92"/>
      <c r="M1" s="92"/>
      <c r="N1" s="92"/>
      <c r="O1" s="92"/>
      <c r="P1" s="92"/>
      <c r="Q1" s="92"/>
      <c r="R1" s="92"/>
      <c r="S1" s="92"/>
      <c r="T1" s="92"/>
      <c r="U1" s="92"/>
      <c r="V1" s="92"/>
      <c r="W1" s="92"/>
      <c r="X1" s="92"/>
      <c r="Y1" s="8"/>
    </row>
    <row r="2" spans="1:25" ht="33.75" customHeight="1" thickBot="1" x14ac:dyDescent="0.25">
      <c r="A2" s="1"/>
      <c r="B2" s="2"/>
      <c r="C2" s="3"/>
      <c r="D2" s="3"/>
      <c r="E2" s="53" t="s">
        <v>0</v>
      </c>
      <c r="F2" s="92"/>
      <c r="G2" s="93"/>
      <c r="H2" s="93"/>
      <c r="I2" s="150"/>
      <c r="J2" s="150"/>
      <c r="K2" s="150"/>
      <c r="L2" s="150"/>
      <c r="M2" s="150"/>
      <c r="N2" s="150"/>
      <c r="O2" s="150"/>
      <c r="P2" s="150"/>
      <c r="Q2" s="150"/>
      <c r="R2" s="150"/>
      <c r="S2" s="150"/>
      <c r="T2" s="150"/>
      <c r="U2" s="150"/>
      <c r="V2" s="150"/>
      <c r="W2" s="150"/>
      <c r="X2" s="150" t="s">
        <v>264</v>
      </c>
      <c r="Y2" s="8"/>
    </row>
    <row r="3" spans="1:25" s="214" customFormat="1" ht="23.25" thickBot="1" x14ac:dyDescent="0.3">
      <c r="A3" s="4"/>
      <c r="B3" s="5" t="s">
        <v>1</v>
      </c>
      <c r="C3" s="6" t="s">
        <v>2</v>
      </c>
      <c r="D3" s="7" t="s">
        <v>3</v>
      </c>
      <c r="E3" s="55" t="s">
        <v>4</v>
      </c>
      <c r="F3" s="167">
        <v>2021</v>
      </c>
      <c r="G3" s="146">
        <v>2022</v>
      </c>
      <c r="H3" s="147">
        <v>2023</v>
      </c>
      <c r="I3" s="148">
        <v>44927</v>
      </c>
      <c r="J3" s="149">
        <v>44958</v>
      </c>
      <c r="K3" s="149">
        <v>44986</v>
      </c>
      <c r="L3" s="149">
        <v>45017</v>
      </c>
      <c r="M3" s="149">
        <v>45047</v>
      </c>
      <c r="N3" s="149">
        <v>45078</v>
      </c>
      <c r="O3" s="149">
        <v>45108</v>
      </c>
      <c r="P3" s="149">
        <v>45139</v>
      </c>
      <c r="Q3" s="149">
        <v>45170</v>
      </c>
      <c r="R3" s="149">
        <v>45200</v>
      </c>
      <c r="S3" s="149">
        <v>45231</v>
      </c>
      <c r="T3" s="149">
        <v>45261</v>
      </c>
      <c r="U3" s="148">
        <v>45292</v>
      </c>
      <c r="V3" s="149">
        <v>45323</v>
      </c>
      <c r="W3" s="149">
        <v>45352</v>
      </c>
      <c r="X3" s="227">
        <v>45383</v>
      </c>
      <c r="Y3" s="54"/>
    </row>
    <row r="4" spans="1:25" s="215" customFormat="1" ht="13.5" customHeight="1" thickBot="1" x14ac:dyDescent="0.25">
      <c r="A4" s="56"/>
      <c r="B4" s="57" t="s">
        <v>5</v>
      </c>
      <c r="C4" s="58"/>
      <c r="D4" s="59"/>
      <c r="E4" s="247" t="s">
        <v>5</v>
      </c>
      <c r="F4" s="248"/>
      <c r="G4" s="248"/>
      <c r="H4" s="249"/>
      <c r="I4" s="250"/>
      <c r="J4" s="250"/>
      <c r="K4" s="250"/>
      <c r="L4" s="250"/>
      <c r="M4" s="250"/>
      <c r="N4" s="250"/>
      <c r="O4" s="250"/>
      <c r="P4" s="250"/>
      <c r="Q4" s="250"/>
      <c r="R4" s="250"/>
      <c r="S4" s="250"/>
      <c r="T4" s="250"/>
      <c r="U4" s="250"/>
      <c r="V4" s="250"/>
      <c r="W4" s="250"/>
      <c r="X4" s="251"/>
      <c r="Y4" s="60"/>
    </row>
    <row r="5" spans="1:25" s="215" customFormat="1" ht="16.5" customHeight="1" x14ac:dyDescent="0.2">
      <c r="A5" s="108">
        <v>1</v>
      </c>
      <c r="B5" s="109" t="s">
        <v>6</v>
      </c>
      <c r="C5" s="110" t="s">
        <v>7</v>
      </c>
      <c r="D5" s="111"/>
      <c r="E5" s="120" t="s">
        <v>230</v>
      </c>
      <c r="F5" s="112">
        <f>'dXdata - Annual'!G16/100</f>
        <v>0.09</v>
      </c>
      <c r="G5" s="112">
        <f>'dXdata - Annual'!H16/100</f>
        <v>0.06</v>
      </c>
      <c r="H5" s="213">
        <f>'dXdata - Annual'!I16/100</f>
        <v>0.06</v>
      </c>
      <c r="I5" s="113">
        <f>'dXdata - Monthly'!BZ16/100</f>
        <v>6.4000000000000001E-2</v>
      </c>
      <c r="J5" s="114">
        <f>'dXdata - Monthly'!CA16/100</f>
        <v>6.7000000000000004E-2</v>
      </c>
      <c r="K5" s="114">
        <f>'dXdata - Monthly'!CB16/100</f>
        <v>7.0000000000000007E-2</v>
      </c>
      <c r="L5" s="114">
        <f>'dXdata - Monthly'!CC16/100</f>
        <v>6.4000000000000001E-2</v>
      </c>
      <c r="M5" s="114">
        <f>'dXdata - Monthly'!CD16/100</f>
        <v>0.06</v>
      </c>
      <c r="N5" s="114">
        <f>'dXdata - Monthly'!CE16/100</f>
        <v>5.7999999999999996E-2</v>
      </c>
      <c r="O5" s="114">
        <f>'dXdata - Monthly'!CF16/100</f>
        <v>6.0999999999999999E-2</v>
      </c>
      <c r="P5" s="114">
        <f>'dXdata - Monthly'!CG16/100</f>
        <v>0.06</v>
      </c>
      <c r="Q5" s="114">
        <f>'dXdata - Monthly'!CH16/100</f>
        <v>0.06</v>
      </c>
      <c r="R5" s="114">
        <f>'dXdata - Monthly'!CI16/100</f>
        <v>5.5E-2</v>
      </c>
      <c r="S5" s="114">
        <f>'dXdata - Monthly'!CJ16/100</f>
        <v>5.4000000000000006E-2</v>
      </c>
      <c r="T5" s="114">
        <f>'dXdata - Monthly'!CK16/100</f>
        <v>5.2000000000000005E-2</v>
      </c>
      <c r="U5" s="113">
        <f>'dXdata - Monthly'!CL16/100</f>
        <v>5.7000000000000002E-2</v>
      </c>
      <c r="V5" s="114">
        <f>'dXdata - Monthly'!CM16/100</f>
        <v>6.3E-2</v>
      </c>
      <c r="W5" s="114">
        <f>'dXdata - Monthly'!CN16/100</f>
        <v>7.0000000000000007E-2</v>
      </c>
      <c r="X5" s="221">
        <f>'dXdata - Monthly'!CO16/100</f>
        <v>7.9000000000000001E-2</v>
      </c>
      <c r="Y5" s="259"/>
    </row>
    <row r="6" spans="1:25" s="215" customFormat="1" ht="16.5" customHeight="1" x14ac:dyDescent="0.2">
      <c r="A6" s="62">
        <v>2</v>
      </c>
      <c r="B6" s="63" t="s">
        <v>8</v>
      </c>
      <c r="C6" s="64" t="s">
        <v>9</v>
      </c>
      <c r="D6" s="65"/>
      <c r="E6" s="74" t="s">
        <v>248</v>
      </c>
      <c r="F6" s="95">
        <f>'dXdata - Annual'!G17/100</f>
        <v>7.4999999999999997E-2</v>
      </c>
      <c r="G6" s="95">
        <f>'dXdata - Annual'!H17/100</f>
        <v>5.2999999999999999E-2</v>
      </c>
      <c r="H6" s="95">
        <f>'dXdata - Annual'!I17/100</f>
        <v>5.4000000000000006E-2</v>
      </c>
      <c r="I6" s="96">
        <f>'dXdata - Monthly'!BZ17/100</f>
        <v>4.9000000000000002E-2</v>
      </c>
      <c r="J6" s="97">
        <f>'dXdata - Monthly'!CA17/100</f>
        <v>5.0999999999999997E-2</v>
      </c>
      <c r="K6" s="97">
        <f>'dXdata - Monthly'!CB17/100</f>
        <v>5.4000000000000006E-2</v>
      </c>
      <c r="L6" s="97">
        <f>'dXdata - Monthly'!CC17/100</f>
        <v>5.2999999999999999E-2</v>
      </c>
      <c r="M6" s="97">
        <f>'dXdata - Monthly'!CD17/100</f>
        <v>5.2999999999999999E-2</v>
      </c>
      <c r="N6" s="97">
        <f>'dXdata - Monthly'!CE17/100</f>
        <v>5.2000000000000005E-2</v>
      </c>
      <c r="O6" s="97">
        <f>'dXdata - Monthly'!CF17/100</f>
        <v>5.4000000000000006E-2</v>
      </c>
      <c r="P6" s="97">
        <f>'dXdata - Monthly'!CG17/100</f>
        <v>5.7999999999999996E-2</v>
      </c>
      <c r="Q6" s="97">
        <f>'dXdata - Monthly'!CH17/100</f>
        <v>5.7999999999999996E-2</v>
      </c>
      <c r="R6" s="97">
        <f>'dXdata - Monthly'!CI17/100</f>
        <v>5.5999999999999994E-2</v>
      </c>
      <c r="S6" s="97">
        <f>'dXdata - Monthly'!CJ17/100</f>
        <v>5.2999999999999999E-2</v>
      </c>
      <c r="T6" s="97">
        <f>'dXdata - Monthly'!CK17/100</f>
        <v>5.2999999999999999E-2</v>
      </c>
      <c r="U6" s="96">
        <f>'dXdata - Monthly'!CL17/100</f>
        <v>5.5999999999999994E-2</v>
      </c>
      <c r="V6" s="97">
        <f>'dXdata - Monthly'!CM17/100</f>
        <v>5.7999999999999996E-2</v>
      </c>
      <c r="W6" s="97">
        <f>'dXdata - Monthly'!CN17/100</f>
        <v>6.2E-2</v>
      </c>
      <c r="X6" s="222">
        <f>'dXdata - Monthly'!CO17/100</f>
        <v>6.2E-2</v>
      </c>
      <c r="Y6" s="259"/>
    </row>
    <row r="7" spans="1:25" s="215" customFormat="1" ht="16.5" customHeight="1" x14ac:dyDescent="0.2">
      <c r="A7" s="108">
        <v>3</v>
      </c>
      <c r="B7" s="109" t="s">
        <v>10</v>
      </c>
      <c r="C7" s="110" t="s">
        <v>11</v>
      </c>
      <c r="D7" s="111"/>
      <c r="E7" s="120" t="s">
        <v>231</v>
      </c>
      <c r="F7" s="115">
        <f>'dXdata - Annual'!G18</f>
        <v>870.1</v>
      </c>
      <c r="G7" s="115">
        <f>'dXdata - Annual'!H18</f>
        <v>933.9</v>
      </c>
      <c r="H7" s="115">
        <f>'dXdata - Annual'!I18</f>
        <v>957.7</v>
      </c>
      <c r="I7" s="115">
        <f>'dXdata - Monthly'!BZ18</f>
        <v>923.5</v>
      </c>
      <c r="J7" s="212">
        <f>'dXdata - Monthly'!CA18</f>
        <v>914.3</v>
      </c>
      <c r="K7" s="212">
        <f>'dXdata - Monthly'!CB18</f>
        <v>916.3</v>
      </c>
      <c r="L7" s="212">
        <f>'dXdata - Monthly'!CC18</f>
        <v>931.9</v>
      </c>
      <c r="M7" s="212">
        <f>'dXdata - Monthly'!CD18</f>
        <v>946.9</v>
      </c>
      <c r="N7" s="212">
        <f>'dXdata - Monthly'!CE18</f>
        <v>966</v>
      </c>
      <c r="O7" s="212">
        <f>'dXdata - Monthly'!CF18</f>
        <v>977.5</v>
      </c>
      <c r="P7" s="212">
        <f>'dXdata - Monthly'!CG18</f>
        <v>990.7</v>
      </c>
      <c r="Q7" s="212">
        <f>'dXdata - Monthly'!CH18</f>
        <v>983.4</v>
      </c>
      <c r="R7" s="212">
        <f>'dXdata - Monthly'!CI18</f>
        <v>975.6</v>
      </c>
      <c r="S7" s="212">
        <f>'dXdata - Monthly'!CJ18</f>
        <v>965.2</v>
      </c>
      <c r="T7" s="212">
        <f>'dXdata - Monthly'!CK18</f>
        <v>965</v>
      </c>
      <c r="U7" s="115">
        <f>'dXdata - Monthly'!CL18</f>
        <v>968.5</v>
      </c>
      <c r="V7" s="212">
        <f>'dXdata - Monthly'!CM18</f>
        <v>963.6</v>
      </c>
      <c r="W7" s="212">
        <f>'dXdata - Monthly'!CN18</f>
        <v>971.2</v>
      </c>
      <c r="X7" s="223">
        <f>'dXdata - Monthly'!CO18</f>
        <v>977.3</v>
      </c>
      <c r="Y7" s="259"/>
    </row>
    <row r="8" spans="1:25" s="216" customFormat="1" ht="31.5" customHeight="1" x14ac:dyDescent="0.2">
      <c r="A8" s="62">
        <v>4</v>
      </c>
      <c r="B8" s="66" t="s">
        <v>12</v>
      </c>
      <c r="C8" s="66" t="s">
        <v>13</v>
      </c>
      <c r="D8" s="67"/>
      <c r="E8" s="74" t="s">
        <v>232</v>
      </c>
      <c r="F8" s="98">
        <f>'dXdata - Annual'!G19</f>
        <v>163443.33333333334</v>
      </c>
      <c r="G8" s="98">
        <f>'dXdata - Annual'!H19</f>
        <v>52986.666666666664</v>
      </c>
      <c r="H8" s="98">
        <f>'dXdata - Annual'!I19</f>
        <v>45234.166666666664</v>
      </c>
      <c r="I8" s="198">
        <f>'dXdata - Monthly'!BZ19</f>
        <v>42280</v>
      </c>
      <c r="J8" s="199">
        <f>'dXdata - Monthly'!CA19</f>
        <v>41010</v>
      </c>
      <c r="K8" s="199">
        <f>'dXdata - Monthly'!CB19</f>
        <v>40540</v>
      </c>
      <c r="L8" s="199">
        <f>'dXdata - Monthly'!CC19</f>
        <v>40510</v>
      </c>
      <c r="M8" s="199">
        <f>'dXdata - Monthly'!CD19</f>
        <v>41630</v>
      </c>
      <c r="N8" s="199">
        <f>'dXdata - Monthly'!CE19</f>
        <v>44790</v>
      </c>
      <c r="O8" s="199">
        <f>'dXdata - Monthly'!CF19</f>
        <v>45230</v>
      </c>
      <c r="P8" s="199">
        <f>'dXdata - Monthly'!CG19</f>
        <v>47430</v>
      </c>
      <c r="Q8" s="199">
        <f>'dXdata - Monthly'!CH19</f>
        <v>47840</v>
      </c>
      <c r="R8" s="199">
        <f>'dXdata - Monthly'!CI19</f>
        <v>48430</v>
      </c>
      <c r="S8" s="199">
        <f>'dXdata - Monthly'!CJ19</f>
        <v>50910</v>
      </c>
      <c r="T8" s="199">
        <f>'dXdata - Monthly'!CK19</f>
        <v>52210</v>
      </c>
      <c r="U8" s="198">
        <f>'dXdata - Monthly'!CL19</f>
        <v>54010</v>
      </c>
      <c r="V8" s="199">
        <f>'dXdata - Monthly'!CM19</f>
        <v>53840</v>
      </c>
      <c r="W8" s="199" t="e">
        <f>'dXdata - Monthly'!CN19</f>
        <v>#N/A</v>
      </c>
      <c r="X8" s="224" t="e">
        <f>'dXdata - Monthly'!CO19</f>
        <v>#N/A</v>
      </c>
      <c r="Y8" s="260"/>
    </row>
    <row r="9" spans="1:25" s="215" customFormat="1" ht="16.5" customHeight="1" x14ac:dyDescent="0.2">
      <c r="A9" s="108">
        <v>5</v>
      </c>
      <c r="B9" s="109" t="s">
        <v>14</v>
      </c>
      <c r="C9" s="110" t="s">
        <v>15</v>
      </c>
      <c r="D9" s="111"/>
      <c r="E9" s="120" t="s">
        <v>233</v>
      </c>
      <c r="F9" s="112">
        <f>'dXdata - Annual'!G20/100</f>
        <v>1.0177566536012264</v>
      </c>
      <c r="G9" s="112">
        <f>'dXdata - Annual'!H20/100</f>
        <v>-0.67581016866192156</v>
      </c>
      <c r="H9" s="112">
        <f>'dXdata - Annual'!I20/100</f>
        <v>-0.14631039255158529</v>
      </c>
      <c r="I9" s="200">
        <f>'dXdata - Monthly'!BZ20/100</f>
        <v>-0.38448100160139753</v>
      </c>
      <c r="J9" s="201">
        <f>'dXdata - Monthly'!CA20/100</f>
        <v>-0.35427491733585259</v>
      </c>
      <c r="K9" s="201">
        <f>'dXdata - Monthly'!CB20/100</f>
        <v>-0.30936967632027257</v>
      </c>
      <c r="L9" s="201">
        <f>'dXdata - Monthly'!CC20/100</f>
        <v>-0.26890452986825486</v>
      </c>
      <c r="M9" s="201">
        <f>'dXdata - Monthly'!CD20/100</f>
        <v>-0.21185157137447941</v>
      </c>
      <c r="N9" s="201">
        <f>'dXdata - Monthly'!CE20/100</f>
        <v>-0.14392201834862384</v>
      </c>
      <c r="O9" s="201">
        <f>'dXdata - Monthly'!CF20/100</f>
        <v>-0.10630310215372452</v>
      </c>
      <c r="P9" s="201">
        <f>'dXdata - Monthly'!CG20/100</f>
        <v>-5.7619709914563888E-2</v>
      </c>
      <c r="Q9" s="201">
        <f>'dXdata - Monthly'!CH20/100</f>
        <v>6.274837900019925E-4</v>
      </c>
      <c r="R9" s="201">
        <f>'dXdata - Monthly'!CI20/100</f>
        <v>3.7267080745341685E-2</v>
      </c>
      <c r="S9" s="201">
        <f>'dXdata - Monthly'!CJ20/100</f>
        <v>0.13233985765124556</v>
      </c>
      <c r="T9" s="201">
        <f>'dXdata - Monthly'!CK20/100</f>
        <v>0.18686065014776077</v>
      </c>
      <c r="U9" s="200">
        <f>'dXdata - Monthly'!CL20/100</f>
        <v>0.27743614001892158</v>
      </c>
      <c r="V9" s="201">
        <f>'dXdata - Monthly'!CM20/100</f>
        <v>0.31285052426237514</v>
      </c>
      <c r="W9" s="201" t="e">
        <f>'dXdata - Monthly'!CN20/100</f>
        <v>#N/A</v>
      </c>
      <c r="X9" s="225" t="e">
        <f>'dXdata - Monthly'!CO20/100</f>
        <v>#N/A</v>
      </c>
      <c r="Y9" s="259"/>
    </row>
    <row r="10" spans="1:25" s="215" customFormat="1" ht="31.5" customHeight="1" x14ac:dyDescent="0.2">
      <c r="A10" s="62">
        <v>6</v>
      </c>
      <c r="B10" s="63" t="s">
        <v>16</v>
      </c>
      <c r="C10" s="64" t="s">
        <v>13</v>
      </c>
      <c r="D10" s="65"/>
      <c r="E10" s="74" t="s">
        <v>234</v>
      </c>
      <c r="F10" s="98">
        <f>'dXdata - Annual'!G21</f>
        <v>56817.5</v>
      </c>
      <c r="G10" s="98">
        <f>'dXdata - Annual'!H21</f>
        <v>16504.166666666668</v>
      </c>
      <c r="H10" s="98">
        <f>'dXdata - Annual'!I21</f>
        <v>14210</v>
      </c>
      <c r="I10" s="198">
        <f>'dXdata - Monthly'!BZ21</f>
        <v>13090</v>
      </c>
      <c r="J10" s="199">
        <f>'dXdata - Monthly'!CA21</f>
        <v>12870</v>
      </c>
      <c r="K10" s="199">
        <f>'dXdata - Monthly'!CB21</f>
        <v>12750</v>
      </c>
      <c r="L10" s="199">
        <f>'dXdata - Monthly'!CC21</f>
        <v>12770</v>
      </c>
      <c r="M10" s="199">
        <f>'dXdata - Monthly'!CD21</f>
        <v>13180</v>
      </c>
      <c r="N10" s="199">
        <f>'dXdata - Monthly'!CE21</f>
        <v>13190</v>
      </c>
      <c r="O10" s="199">
        <f>'dXdata - Monthly'!CF21</f>
        <v>14120</v>
      </c>
      <c r="P10" s="199">
        <f>'dXdata - Monthly'!CG21</f>
        <v>14700</v>
      </c>
      <c r="Q10" s="199">
        <f>'dXdata - Monthly'!CH21</f>
        <v>15430</v>
      </c>
      <c r="R10" s="199">
        <f>'dXdata - Monthly'!CI21</f>
        <v>16040</v>
      </c>
      <c r="S10" s="199">
        <f>'dXdata - Monthly'!CJ21</f>
        <v>15990</v>
      </c>
      <c r="T10" s="199">
        <f>'dXdata - Monthly'!CK21</f>
        <v>16390</v>
      </c>
      <c r="U10" s="198">
        <f>'dXdata - Monthly'!CL21</f>
        <v>17190</v>
      </c>
      <c r="V10" s="199">
        <f>'dXdata - Monthly'!CM21</f>
        <v>16870</v>
      </c>
      <c r="W10" s="199" t="e">
        <f>'dXdata - Monthly'!CN21</f>
        <v>#N/A</v>
      </c>
      <c r="X10" s="224" t="e">
        <f>'dXdata - Monthly'!CO21</f>
        <v>#N/A</v>
      </c>
      <c r="Y10" s="259"/>
    </row>
    <row r="11" spans="1:25" s="217" customFormat="1" ht="16.5" customHeight="1" x14ac:dyDescent="0.2">
      <c r="A11" s="108">
        <v>7</v>
      </c>
      <c r="B11" s="109" t="s">
        <v>17</v>
      </c>
      <c r="C11" s="110" t="s">
        <v>15</v>
      </c>
      <c r="D11" s="111"/>
      <c r="E11" s="120" t="s">
        <v>233</v>
      </c>
      <c r="F11" s="112">
        <f>'dXdata - Annual'!G22/100</f>
        <v>1.072811844465388</v>
      </c>
      <c r="G11" s="112">
        <f>'dXdata - Annual'!H22/100</f>
        <v>-0.70952318094483802</v>
      </c>
      <c r="H11" s="112">
        <f>'dXdata - Annual'!I22/100</f>
        <v>-0.13900530169149206</v>
      </c>
      <c r="I11" s="200">
        <f>'dXdata - Monthly'!BZ22/100</f>
        <v>-0.41614629794826052</v>
      </c>
      <c r="J11" s="201">
        <f>'dXdata - Monthly'!CA22/100</f>
        <v>-0.34470468431771889</v>
      </c>
      <c r="K11" s="201">
        <f>'dXdata - Monthly'!CB22/100</f>
        <v>-0.29867986798679869</v>
      </c>
      <c r="L11" s="201">
        <f>'dXdata - Monthly'!CC22/100</f>
        <v>-0.23715651135005977</v>
      </c>
      <c r="M11" s="201">
        <f>'dXdata - Monthly'!CD22/100</f>
        <v>-0.20983213429256597</v>
      </c>
      <c r="N11" s="201">
        <f>'dXdata - Monthly'!CE22/100</f>
        <v>-0.17768079800498746</v>
      </c>
      <c r="O11" s="201">
        <f>'dXdata - Monthly'!CF22/100</f>
        <v>-8.7855297157622747E-2</v>
      </c>
      <c r="P11" s="201">
        <f>'dXdata - Monthly'!CG22/100</f>
        <v>-3.0343007915567322E-2</v>
      </c>
      <c r="Q11" s="201">
        <f>'dXdata - Monthly'!CH22/100</f>
        <v>4.397834912043308E-2</v>
      </c>
      <c r="R11" s="201">
        <f>'dXdata - Monthly'!CI22/100</f>
        <v>0.10392291810048171</v>
      </c>
      <c r="S11" s="201">
        <f>'dXdata - Monthly'!CJ22/100</f>
        <v>0.11974789915966388</v>
      </c>
      <c r="T11" s="201">
        <f>'dXdata - Monthly'!CK22/100</f>
        <v>0.16076487252124649</v>
      </c>
      <c r="U11" s="200">
        <f>'dXdata - Monthly'!CL22/100</f>
        <v>0.31321619556913682</v>
      </c>
      <c r="V11" s="201">
        <f>'dXdata - Monthly'!CM22/100</f>
        <v>0.31080031080031079</v>
      </c>
      <c r="W11" s="201" t="e">
        <f>'dXdata - Monthly'!CN22/100</f>
        <v>#N/A</v>
      </c>
      <c r="X11" s="225" t="e">
        <f>'dXdata - Monthly'!CO22/100</f>
        <v>#N/A</v>
      </c>
      <c r="Y11" s="261"/>
    </row>
    <row r="12" spans="1:25" s="215" customFormat="1" ht="16.5" customHeight="1" thickBot="1" x14ac:dyDescent="0.25">
      <c r="A12" s="62">
        <v>8</v>
      </c>
      <c r="B12" s="68" t="s">
        <v>18</v>
      </c>
      <c r="C12" s="69" t="s">
        <v>11</v>
      </c>
      <c r="D12" s="70"/>
      <c r="E12" s="193" t="s">
        <v>235</v>
      </c>
      <c r="F12" s="99">
        <f>'dXdata - Annual'!G29</f>
        <v>1321.6</v>
      </c>
      <c r="G12" s="99">
        <f>'dXdata - Annual'!H29</f>
        <v>1348.6</v>
      </c>
      <c r="H12" s="99">
        <f>'dXdata - Annual'!I29</f>
        <v>1389.2</v>
      </c>
      <c r="I12" s="202">
        <f>'dXdata - Monthly'!BZ29</f>
        <v>1379.05</v>
      </c>
      <c r="J12" s="203">
        <f>'dXdata - Monthly'!CA29</f>
        <v>1382.4333333333332</v>
      </c>
      <c r="K12" s="203">
        <f>'dXdata - Monthly'!CB29</f>
        <v>1385.8166666666668</v>
      </c>
      <c r="L12" s="203">
        <f>'dXdata - Monthly'!CC29</f>
        <v>1389.2</v>
      </c>
      <c r="M12" s="203">
        <f>'dXdata - Monthly'!CD29</f>
        <v>1394.8613681006327</v>
      </c>
      <c r="N12" s="203">
        <f>'dXdata - Monthly'!CE29</f>
        <v>1400.3468160680457</v>
      </c>
      <c r="O12" s="203">
        <f>'dXdata - Monthly'!CF29</f>
        <v>1407.7345794163741</v>
      </c>
      <c r="P12" s="203">
        <f>'dXdata - Monthly'!CG29</f>
        <v>1413.9730328919927</v>
      </c>
      <c r="Q12" s="203">
        <f>'dXdata - Monthly'!CH29</f>
        <v>1420.2634486260933</v>
      </c>
      <c r="R12" s="203">
        <f>'dXdata - Monthly'!CI29</f>
        <v>1425.5848027060188</v>
      </c>
      <c r="S12" s="203">
        <f>'dXdata - Monthly'!CJ29</f>
        <v>1430.8577519836188</v>
      </c>
      <c r="T12" s="203">
        <f>'dXdata - Monthly'!CK29</f>
        <v>1436.8707066790346</v>
      </c>
      <c r="U12" s="202">
        <f>'dXdata - Monthly'!CL29</f>
        <v>1442.4711905109375</v>
      </c>
      <c r="V12" s="203">
        <f>'dXdata - Monthly'!CM29</f>
        <v>1448.7478926643419</v>
      </c>
      <c r="W12" s="203">
        <f>'dXdata - Monthly'!CN29</f>
        <v>1454.921420321986</v>
      </c>
      <c r="X12" s="226">
        <f>'dXdata - Monthly'!CO29</f>
        <v>1459.5856512846919</v>
      </c>
      <c r="Y12" s="259"/>
    </row>
    <row r="13" spans="1:25" s="215" customFormat="1" ht="16.5" customHeight="1" thickBot="1" x14ac:dyDescent="0.25">
      <c r="A13" s="61"/>
      <c r="B13" s="57" t="s">
        <v>19</v>
      </c>
      <c r="C13" s="58"/>
      <c r="D13" s="59"/>
      <c r="E13" s="252" t="s">
        <v>19</v>
      </c>
      <c r="F13" s="253"/>
      <c r="G13" s="253"/>
      <c r="H13" s="254"/>
      <c r="I13" s="255"/>
      <c r="J13" s="255"/>
      <c r="K13" s="255"/>
      <c r="L13" s="255"/>
      <c r="M13" s="255"/>
      <c r="N13" s="255"/>
      <c r="O13" s="255"/>
      <c r="P13" s="255"/>
      <c r="Q13" s="255"/>
      <c r="R13" s="255"/>
      <c r="S13" s="255"/>
      <c r="T13" s="255"/>
      <c r="U13" s="255"/>
      <c r="V13" s="255"/>
      <c r="W13" s="255"/>
      <c r="X13" s="256"/>
      <c r="Y13" s="259"/>
    </row>
    <row r="14" spans="1:25" s="215" customFormat="1" ht="16.5" customHeight="1" x14ac:dyDescent="0.2">
      <c r="A14" s="108">
        <v>10</v>
      </c>
      <c r="B14" s="118" t="s">
        <v>20</v>
      </c>
      <c r="C14" s="110" t="s">
        <v>21</v>
      </c>
      <c r="D14" s="111"/>
      <c r="E14" s="120" t="s">
        <v>22</v>
      </c>
      <c r="F14" s="195">
        <f>'dXdata - Annual'!G27</f>
        <v>67.987499999999997</v>
      </c>
      <c r="G14" s="195">
        <f>'dXdata - Annual'!H27</f>
        <v>94.786666666666676</v>
      </c>
      <c r="H14" s="195">
        <f>'dXdata - Annual'!I27</f>
        <v>77.635833333333309</v>
      </c>
      <c r="I14" s="172">
        <f>'dXdata - Monthly'!BZ27</f>
        <v>78.12</v>
      </c>
      <c r="J14" s="204">
        <f>'dXdata - Monthly'!CA27</f>
        <v>76.83</v>
      </c>
      <c r="K14" s="204">
        <f>'dXdata - Monthly'!CB27</f>
        <v>73.28</v>
      </c>
      <c r="L14" s="204">
        <f>'dXdata - Monthly'!CC27</f>
        <v>79.45</v>
      </c>
      <c r="M14" s="204">
        <f>'dXdata - Monthly'!CD27</f>
        <v>71.58</v>
      </c>
      <c r="N14" s="204">
        <f>'dXdata - Monthly'!CE27</f>
        <v>70.25</v>
      </c>
      <c r="O14" s="204">
        <f>'dXdata - Monthly'!CF27</f>
        <v>76.069999999999993</v>
      </c>
      <c r="P14" s="204">
        <f>'dXdata - Monthly'!CG27</f>
        <v>81.39</v>
      </c>
      <c r="Q14" s="204">
        <f>'dXdata - Monthly'!CH27</f>
        <v>89.43</v>
      </c>
      <c r="R14" s="204">
        <f>'dXdata - Monthly'!CI27</f>
        <v>85.64</v>
      </c>
      <c r="S14" s="204">
        <f>'dXdata - Monthly'!CJ27</f>
        <v>77.69</v>
      </c>
      <c r="T14" s="204">
        <f>'dXdata - Monthly'!CK27</f>
        <v>71.900000000000006</v>
      </c>
      <c r="U14" s="172">
        <f>'dXdata - Monthly'!CL27</f>
        <v>74.150000000000006</v>
      </c>
      <c r="V14" s="204">
        <f>'dXdata - Monthly'!CM27</f>
        <v>77.25</v>
      </c>
      <c r="W14" s="204">
        <f>'dXdata - Monthly'!CN27</f>
        <v>81.28</v>
      </c>
      <c r="X14" s="228">
        <f>'dXdata - Monthly'!CO27</f>
        <v>85.35</v>
      </c>
      <c r="Y14" s="259"/>
    </row>
    <row r="15" spans="1:25" s="218" customFormat="1" ht="16.5" customHeight="1" thickBot="1" x14ac:dyDescent="0.25">
      <c r="A15" s="62">
        <v>12</v>
      </c>
      <c r="B15" s="71" t="s">
        <v>23</v>
      </c>
      <c r="C15" s="69" t="s">
        <v>21</v>
      </c>
      <c r="D15" s="72"/>
      <c r="E15" s="74" t="s">
        <v>224</v>
      </c>
      <c r="F15" s="196">
        <f>'dXdata - Annual'!G28</f>
        <v>3.3620073760000002</v>
      </c>
      <c r="G15" s="196">
        <f>'dXdata - Annual'!H28</f>
        <v>5.0895984319999998</v>
      </c>
      <c r="H15" s="196">
        <f>'dXdata - Annual'!I28</f>
        <v>2.7254886250000001</v>
      </c>
      <c r="I15" s="173">
        <f>'dXdata - Monthly'!BZ28</f>
        <v>4.8849</v>
      </c>
      <c r="J15" s="205">
        <f>'dXdata - Monthly'!CA28</f>
        <v>3.5417999999999998</v>
      </c>
      <c r="K15" s="205">
        <f>'dXdata - Monthly'!CB28</f>
        <v>3.0135999999999998</v>
      </c>
      <c r="L15" s="205">
        <f>'dXdata - Monthly'!CC28</f>
        <v>2.5186999999999999</v>
      </c>
      <c r="M15" s="205">
        <f>'dXdata - Monthly'!CD28</f>
        <v>2.2677999999999998</v>
      </c>
      <c r="N15" s="205">
        <f>'dXdata - Monthly'!CE28</f>
        <v>2.2038000000000002</v>
      </c>
      <c r="O15" s="205">
        <f>'dXdata - Monthly'!CF28</f>
        <v>2.1972999999999998</v>
      </c>
      <c r="P15" s="205">
        <f>'dXdata - Monthly'!CG28</f>
        <v>2.5137</v>
      </c>
      <c r="Q15" s="205">
        <f>'dXdata - Monthly'!CH28</f>
        <v>2.5160999999999998</v>
      </c>
      <c r="R15" s="205">
        <f>'dXdata - Monthly'!CI28</f>
        <v>2.3439999999999999</v>
      </c>
      <c r="S15" s="205">
        <f>'dXdata - Monthly'!CJ28</f>
        <v>2.5798000000000001</v>
      </c>
      <c r="T15" s="205">
        <f>'dXdata - Monthly'!CK28</f>
        <v>2.3090000000000002</v>
      </c>
      <c r="U15" s="173">
        <f>'dXdata - Monthly'!CL28</f>
        <v>2.9460000000000002</v>
      </c>
      <c r="V15" s="205">
        <f>'dXdata - Monthly'!CM28</f>
        <v>2.0139999999999998</v>
      </c>
      <c r="W15" s="205">
        <f>'dXdata - Monthly'!CN28</f>
        <v>1.7601</v>
      </c>
      <c r="X15" s="229">
        <f>'dXdata - Monthly'!CO28</f>
        <v>1.5331999999999999</v>
      </c>
      <c r="Y15" s="262"/>
    </row>
    <row r="16" spans="1:25" s="215" customFormat="1" ht="16.5" customHeight="1" thickBot="1" x14ac:dyDescent="0.25">
      <c r="A16" s="61"/>
      <c r="B16" s="57" t="s">
        <v>24</v>
      </c>
      <c r="C16" s="58"/>
      <c r="D16" s="59"/>
      <c r="E16" s="244" t="s">
        <v>24</v>
      </c>
      <c r="F16" s="245"/>
      <c r="G16" s="245"/>
      <c r="H16" s="245"/>
      <c r="I16" s="246"/>
      <c r="J16" s="246"/>
      <c r="K16" s="246"/>
      <c r="L16" s="246"/>
      <c r="M16" s="246"/>
      <c r="N16" s="246"/>
      <c r="O16" s="246"/>
      <c r="P16" s="246"/>
      <c r="Q16" s="246"/>
      <c r="R16" s="246"/>
      <c r="S16" s="246"/>
      <c r="T16" s="246"/>
      <c r="U16" s="246"/>
      <c r="V16" s="246"/>
      <c r="W16" s="246"/>
      <c r="X16" s="257"/>
      <c r="Y16" s="259"/>
    </row>
    <row r="17" spans="1:25" s="215" customFormat="1" ht="16.5" customHeight="1" x14ac:dyDescent="0.2">
      <c r="A17" s="108">
        <v>14</v>
      </c>
      <c r="B17" s="119" t="s">
        <v>25</v>
      </c>
      <c r="C17" s="110" t="s">
        <v>26</v>
      </c>
      <c r="D17" s="111"/>
      <c r="E17" s="169" t="s">
        <v>237</v>
      </c>
      <c r="F17" s="121">
        <f>'dXdata - Annual'!G14/100</f>
        <v>3.1789910158949608E-2</v>
      </c>
      <c r="G17" s="121">
        <f>'dXdata - Annual'!H14/100</f>
        <v>7.233757535164087E-2</v>
      </c>
      <c r="H17" s="121">
        <f>'dXdata - Annual'!I14/100</f>
        <v>3.8101186758276118E-2</v>
      </c>
      <c r="I17" s="113">
        <f>'dXdata - Monthly'!BZ14/100</f>
        <v>5.5374592833876246E-2</v>
      </c>
      <c r="J17" s="114">
        <f>'dXdata - Monthly'!CA14/100</f>
        <v>3.9253539253539138E-2</v>
      </c>
      <c r="K17" s="114">
        <f>'dXdata - Monthly'!CB14/100</f>
        <v>3.6872218690400471E-2</v>
      </c>
      <c r="L17" s="114">
        <f>'dXdata - Monthly'!CC14/100</f>
        <v>4.8765041165294454E-2</v>
      </c>
      <c r="M17" s="114">
        <f>'dXdata - Monthly'!CD14/100</f>
        <v>3.4934497816593746E-2</v>
      </c>
      <c r="N17" s="114">
        <f>'dXdata - Monthly'!CE14/100</f>
        <v>2.0270270270270174E-2</v>
      </c>
      <c r="O17" s="114">
        <f>'dXdata - Monthly'!CF14/100</f>
        <v>3.3783783783783772E-2</v>
      </c>
      <c r="P17" s="114">
        <f>'dXdata - Monthly'!CG14/100</f>
        <v>4.8327137546468224E-2</v>
      </c>
      <c r="Q17" s="114">
        <f>'dXdata - Monthly'!CH14/100</f>
        <v>4.3990086741016121E-2</v>
      </c>
      <c r="R17" s="114">
        <f>'dXdata - Monthly'!CI14/100</f>
        <v>2.7607361963190247E-2</v>
      </c>
      <c r="S17" s="114">
        <f>'dXdata - Monthly'!CJ14/100</f>
        <v>2.9429797670140978E-2</v>
      </c>
      <c r="T17" s="114">
        <f>'dXdata - Monthly'!CK14/100</f>
        <v>3.8817005545286332E-2</v>
      </c>
      <c r="U17" s="113">
        <f>'dXdata - Monthly'!CL14/100</f>
        <v>4.1358024691357853E-2</v>
      </c>
      <c r="V17" s="114">
        <f>'dXdata - Monthly'!CM14/100</f>
        <v>5.139318885448918E-2</v>
      </c>
      <c r="W17" s="114">
        <f>'dXdata - Monthly'!CN14/100</f>
        <v>4.2305334150827711E-2</v>
      </c>
      <c r="X17" s="221">
        <f>'dXdata - Monthly'!CO14/100</f>
        <v>3.5628019323671545E-2</v>
      </c>
      <c r="Y17" s="259"/>
    </row>
    <row r="18" spans="1:25" s="215" customFormat="1" ht="16.5" customHeight="1" x14ac:dyDescent="0.2">
      <c r="A18" s="62">
        <v>15</v>
      </c>
      <c r="B18" s="63" t="s">
        <v>27</v>
      </c>
      <c r="C18" s="64" t="s">
        <v>15</v>
      </c>
      <c r="D18" s="65"/>
      <c r="E18" s="168" t="s">
        <v>236</v>
      </c>
      <c r="F18" s="100">
        <f>'dXdata - Annual'!G15/100</f>
        <v>3.3576642335766405E-2</v>
      </c>
      <c r="G18" s="100">
        <f>'dXdata - Annual'!H15/100</f>
        <v>6.7796610169491567E-2</v>
      </c>
      <c r="H18" s="100">
        <f>'dXdata - Annual'!I15/100</f>
        <v>3.9021164021163957E-2</v>
      </c>
      <c r="I18" s="96">
        <f>'dXdata - Monthly'!BZ15/100</f>
        <v>5.9187887130075723E-2</v>
      </c>
      <c r="J18" s="97">
        <f>'dXdata - Monthly'!CA15/100</f>
        <v>5.2452316076294192E-2</v>
      </c>
      <c r="K18" s="97">
        <f>'dXdata - Monthly'!CB15/100</f>
        <v>4.2981867024848963E-2</v>
      </c>
      <c r="L18" s="97">
        <f>'dXdata - Monthly'!CC15/100</f>
        <v>4.4058744993324295E-2</v>
      </c>
      <c r="M18" s="97">
        <f>'dXdata - Monthly'!CD15/100</f>
        <v>3.3574720210664877E-2</v>
      </c>
      <c r="N18" s="97">
        <f>'dXdata - Monthly'!CE15/100</f>
        <v>2.8122956180510084E-2</v>
      </c>
      <c r="O18" s="97">
        <f>'dXdata - Monthly'!CF15/100</f>
        <v>3.2658393207054104E-2</v>
      </c>
      <c r="P18" s="97">
        <f>'dXdata - Monthly'!CG15/100</f>
        <v>3.997378768020976E-2</v>
      </c>
      <c r="Q18" s="97">
        <f>'dXdata - Monthly'!CH15/100</f>
        <v>3.7982973149967236E-2</v>
      </c>
      <c r="R18" s="97">
        <f>'dXdata - Monthly'!CI15/100</f>
        <v>3.1209362808842567E-2</v>
      </c>
      <c r="S18" s="97">
        <f>'dXdata - Monthly'!CJ15/100</f>
        <v>3.1168831168831179E-2</v>
      </c>
      <c r="T18" s="97">
        <f>'dXdata - Monthly'!CK15/100</f>
        <v>3.3964728935336419E-2</v>
      </c>
      <c r="U18" s="96">
        <f>'dXdata - Monthly'!CL15/100</f>
        <v>2.8589993502274202E-2</v>
      </c>
      <c r="V18" s="97">
        <f>'dXdata - Monthly'!CM15/100</f>
        <v>2.7831715210355989E-2</v>
      </c>
      <c r="W18" s="97">
        <f>'dXdata - Monthly'!CN15/100</f>
        <v>2.8976175144880933E-2</v>
      </c>
      <c r="X18" s="222">
        <f>'dXdata - Monthly'!CO15/100</f>
        <v>2.6854219948849067E-2</v>
      </c>
      <c r="Y18" s="259"/>
    </row>
    <row r="19" spans="1:25" s="215" customFormat="1" ht="16.5" customHeight="1" x14ac:dyDescent="0.2">
      <c r="A19" s="108">
        <v>16</v>
      </c>
      <c r="B19" s="119" t="s">
        <v>28</v>
      </c>
      <c r="C19" s="110" t="s">
        <v>15</v>
      </c>
      <c r="D19" s="111"/>
      <c r="E19" s="169" t="s">
        <v>29</v>
      </c>
      <c r="F19" s="121">
        <f>'dXdata - Annual'!G23/100</f>
        <v>-1.0610013666293994E-2</v>
      </c>
      <c r="G19" s="121">
        <f>'dXdata - Annual'!H23/100</f>
        <v>1.2506906424230468E-2</v>
      </c>
      <c r="H19" s="121">
        <f>'dXdata - Annual'!I23/100</f>
        <v>3.948804444885412E-2</v>
      </c>
      <c r="I19" s="116">
        <f>'dXdata - Monthly'!BZ23/100</f>
        <v>2.6537997587454898E-2</v>
      </c>
      <c r="J19" s="117">
        <f>'dXdata - Monthly'!CA23/100</f>
        <v>4.4330518697225818E-2</v>
      </c>
      <c r="K19" s="117">
        <f>'dXdata - Monthly'!CB23/100</f>
        <v>2.5282569898869678E-2</v>
      </c>
      <c r="L19" s="117">
        <f>'dXdata - Monthly'!CC23/100</f>
        <v>3.0918727915194344E-2</v>
      </c>
      <c r="M19" s="117">
        <f>'dXdata - Monthly'!CD23/100</f>
        <v>2.9123328380386448E-2</v>
      </c>
      <c r="N19" s="117">
        <f>'dXdata - Monthly'!CE23/100</f>
        <v>3.8277511961722466E-2</v>
      </c>
      <c r="O19" s="117">
        <f>'dXdata - Monthly'!CF23/100</f>
        <v>6.0476481368356705E-2</v>
      </c>
      <c r="P19" s="117">
        <f>'dXdata - Monthly'!CG23/100</f>
        <v>4.5590881823635243E-2</v>
      </c>
      <c r="Q19" s="117">
        <f>'dXdata - Monthly'!CH23/100</f>
        <v>5.7304038004750479E-2</v>
      </c>
      <c r="R19" s="117">
        <f>'dXdata - Monthly'!CI23/100</f>
        <v>2.8177282066333964E-2</v>
      </c>
      <c r="S19" s="117">
        <f>'dXdata - Monthly'!CJ23/100</f>
        <v>4.1739638061879747E-2</v>
      </c>
      <c r="T19" s="117">
        <f>'dXdata - Monthly'!CK23/100</f>
        <v>4.6654929577464976E-2</v>
      </c>
      <c r="U19" s="116">
        <f>'dXdata - Monthly'!CL23/100</f>
        <v>4.1128084606345539E-2</v>
      </c>
      <c r="V19" s="117">
        <f>'dXdata - Monthly'!CM23/100</f>
        <v>3.6673404562517886E-2</v>
      </c>
      <c r="W19" s="117">
        <f>'dXdata - Monthly'!CN23/100</f>
        <v>4.5836959675079836E-2</v>
      </c>
      <c r="X19" s="230">
        <f>'dXdata - Monthly'!CO23/100</f>
        <v>4.4844330191373905E-2</v>
      </c>
      <c r="Y19" s="259"/>
    </row>
    <row r="20" spans="1:25" s="215" customFormat="1" ht="17.25" customHeight="1" x14ac:dyDescent="0.2">
      <c r="A20" s="62">
        <v>17</v>
      </c>
      <c r="B20" s="66" t="s">
        <v>30</v>
      </c>
      <c r="C20" s="64" t="s">
        <v>15</v>
      </c>
      <c r="D20" s="65"/>
      <c r="E20" s="168" t="s">
        <v>31</v>
      </c>
      <c r="F20" s="100">
        <f>'dXdata - Annual'!G24/100</f>
        <v>1.4366312590434749E-2</v>
      </c>
      <c r="G20" s="100">
        <f>'dXdata - Annual'!H24/100</f>
        <v>2.0066788908761124E-2</v>
      </c>
      <c r="H20" s="100">
        <f>'dXdata - Annual'!I24/100</f>
        <v>2.2854519746560165E-2</v>
      </c>
      <c r="I20" s="96">
        <f>'dXdata - Monthly'!BZ24/100</f>
        <v>1.9285037503466551E-2</v>
      </c>
      <c r="J20" s="97">
        <f>'dXdata - Monthly'!CA24/100</f>
        <v>1.5724470715354322E-2</v>
      </c>
      <c r="K20" s="97">
        <f>'dXdata - Monthly'!CB24/100</f>
        <v>1.7082807463389305E-2</v>
      </c>
      <c r="L20" s="97">
        <f>'dXdata - Monthly'!CC24/100</f>
        <v>3.4181104831087827E-2</v>
      </c>
      <c r="M20" s="97">
        <f>'dXdata - Monthly'!CD24/100</f>
        <v>3.5233752614203029E-2</v>
      </c>
      <c r="N20" s="97">
        <f>'dXdata - Monthly'!CE24/100</f>
        <v>2.3858576054743175E-2</v>
      </c>
      <c r="O20" s="97">
        <f>'dXdata - Monthly'!CF24/100</f>
        <v>4.2872073248358955E-2</v>
      </c>
      <c r="P20" s="97">
        <f>'dXdata - Monthly'!CG24/100</f>
        <v>8.3646663243501784E-3</v>
      </c>
      <c r="Q20" s="97">
        <f>'dXdata - Monthly'!CH24/100</f>
        <v>2.8786129102442048E-2</v>
      </c>
      <c r="R20" s="97">
        <f>'dXdata - Monthly'!CI24/100</f>
        <v>2.5379146777327222E-2</v>
      </c>
      <c r="S20" s="97">
        <f>'dXdata - Monthly'!CJ24/100</f>
        <v>1.1659006654550552E-2</v>
      </c>
      <c r="T20" s="97">
        <f>'dXdata - Monthly'!CK24/100</f>
        <v>1.2807515824019955E-2</v>
      </c>
      <c r="U20" s="96">
        <f>'dXdata - Monthly'!CL24/100</f>
        <v>2.0140637153370555E-2</v>
      </c>
      <c r="V20" s="97">
        <f>'dXdata - Monthly'!CM24/100</f>
        <v>1.3658165341668749E-2</v>
      </c>
      <c r="W20" s="97" t="e">
        <f>'dXdata - Monthly'!CN24/100</f>
        <v>#N/A</v>
      </c>
      <c r="X20" s="222" t="e">
        <f>'dXdata - Monthly'!CO24/100</f>
        <v>#N/A</v>
      </c>
      <c r="Y20" s="259"/>
    </row>
    <row r="21" spans="1:25" s="215" customFormat="1" ht="16.5" customHeight="1" x14ac:dyDescent="0.2">
      <c r="A21" s="108">
        <v>18</v>
      </c>
      <c r="B21" s="118" t="s">
        <v>32</v>
      </c>
      <c r="C21" s="110"/>
      <c r="D21" s="111"/>
      <c r="E21" s="169" t="s">
        <v>33</v>
      </c>
      <c r="F21" s="121">
        <f>'dXdata - Annual'!G25/100</f>
        <v>-2.3992322456815041E-3</v>
      </c>
      <c r="G21" s="121">
        <f>'dXdata - Annual'!H25/100</f>
        <v>3.5113035113035096E-2</v>
      </c>
      <c r="H21" s="121">
        <f>'dXdata - Annual'!I25/100</f>
        <v>1.7890334572490785E-2</v>
      </c>
      <c r="I21" s="116">
        <f>'dXdata - Monthly'!BZ25/100</f>
        <v>4.5454545454545192E-2</v>
      </c>
      <c r="J21" s="117">
        <f>'dXdata - Monthly'!CA25/100</f>
        <v>3.9886039886039892E-2</v>
      </c>
      <c r="K21" s="117">
        <f>'dXdata - Monthly'!CB25/100</f>
        <v>2.5495750708215414E-2</v>
      </c>
      <c r="L21" s="117">
        <f>'dXdata - Monthly'!CC25/100</f>
        <v>1.9662921348314377E-2</v>
      </c>
      <c r="M21" s="117">
        <f>'dXdata - Monthly'!CD25/100</f>
        <v>0</v>
      </c>
      <c r="N21" s="117">
        <f>'dXdata - Monthly'!CE25/100</f>
        <v>2.7855153203342198E-3</v>
      </c>
      <c r="O21" s="117">
        <f>'dXdata - Monthly'!CF25/100</f>
        <v>5.6338028169014009E-3</v>
      </c>
      <c r="P21" s="117">
        <f>'dXdata - Monthly'!CG25/100</f>
        <v>1.9774011299435124E-2</v>
      </c>
      <c r="Q21" s="117">
        <f>'dXdata - Monthly'!CH25/100</f>
        <v>2.7932960893854775E-2</v>
      </c>
      <c r="R21" s="117">
        <f>'dXdata - Monthly'!CI25/100</f>
        <v>2.1917808219177992E-2</v>
      </c>
      <c r="S21" s="117">
        <f>'dXdata - Monthly'!CJ25/100</f>
        <v>1.3550135501354976E-2</v>
      </c>
      <c r="T21" s="117">
        <f>'dXdata - Monthly'!CK25/100</f>
        <v>-5.3908355795149188E-3</v>
      </c>
      <c r="U21" s="116">
        <f>'dXdata - Monthly'!CL25/100</f>
        <v>2.7173913043478937E-3</v>
      </c>
      <c r="V21" s="117">
        <f>'dXdata - Monthly'!CM25/100</f>
        <v>1.3698630136986356E-2</v>
      </c>
      <c r="W21" s="117">
        <f>'dXdata - Monthly'!CN25/100</f>
        <v>3.8674033149171283E-2</v>
      </c>
      <c r="X21" s="230">
        <f>'dXdata - Monthly'!CO25/100</f>
        <v>4.9586776859504189E-2</v>
      </c>
      <c r="Y21" s="259"/>
    </row>
    <row r="22" spans="1:25" s="215" customFormat="1" ht="16.5" customHeight="1" thickBot="1" x14ac:dyDescent="0.25">
      <c r="A22" s="62">
        <v>19</v>
      </c>
      <c r="B22" s="73" t="s">
        <v>34</v>
      </c>
      <c r="C22" s="69"/>
      <c r="D22" s="72"/>
      <c r="E22" s="170" t="s">
        <v>35</v>
      </c>
      <c r="F22" s="101">
        <f>'dXdata - Annual'!G26/100</f>
        <v>-7.545472074040882E-3</v>
      </c>
      <c r="G22" s="101">
        <f>'dXdata - Annual'!H26/100</f>
        <v>4.2424360169930564E-2</v>
      </c>
      <c r="H22" s="101">
        <f>'dXdata - Annual'!I26/100</f>
        <v>1.8419924580814762E-2</v>
      </c>
      <c r="I22" s="103">
        <f>'dXdata - Monthly'!BZ26/100</f>
        <v>5.5679287305122394E-2</v>
      </c>
      <c r="J22" s="102">
        <f>'dXdata - Monthly'!CA26/100</f>
        <v>4.7097818546211423E-2</v>
      </c>
      <c r="K22" s="102">
        <f>'dXdata - Monthly'!CB26/100</f>
        <v>2.9332719035552568E-2</v>
      </c>
      <c r="L22" s="102">
        <f>'dXdata - Monthly'!CC26/100</f>
        <v>2.4908869987849247E-2</v>
      </c>
      <c r="M22" s="102">
        <f>'dXdata - Monthly'!CD26/100</f>
        <v>3.123373243102634E-3</v>
      </c>
      <c r="N22" s="102">
        <f>'dXdata - Monthly'!CE26/100</f>
        <v>1.1340744609415809E-2</v>
      </c>
      <c r="O22" s="102">
        <f>'dXdata - Monthly'!CF26/100</f>
        <v>4.0268456375840422E-3</v>
      </c>
      <c r="P22" s="102">
        <f>'dXdata - Monthly'!CG26/100</f>
        <v>1.5612161051766549E-2</v>
      </c>
      <c r="Q22" s="102">
        <f>'dXdata - Monthly'!CH26/100</f>
        <v>1.7471433837080719E-2</v>
      </c>
      <c r="R22" s="102">
        <f>'dXdata - Monthly'!CI26/100</f>
        <v>1.5460550192349487E-2</v>
      </c>
      <c r="S22" s="102">
        <f>'dXdata - Monthly'!CJ26/100</f>
        <v>7.5675675675674903E-3</v>
      </c>
      <c r="T22" s="102">
        <f>'dXdata - Monthly'!CK26/100</f>
        <v>-6.6819945394452906E-3</v>
      </c>
      <c r="U22" s="103">
        <f>'dXdata - Monthly'!CL26/100</f>
        <v>1.7459624618070269E-3</v>
      </c>
      <c r="V22" s="102">
        <f>'dXdata - Monthly'!CM26/100</f>
        <v>1.3913427561837333E-2</v>
      </c>
      <c r="W22" s="102">
        <f>'dXdata - Monthly'!CN26/100</f>
        <v>3.8567698619917934E-2</v>
      </c>
      <c r="X22" s="231">
        <f>'dXdata - Monthly'!CO26/100</f>
        <v>5.1348547717842363E-2</v>
      </c>
      <c r="Y22" s="259"/>
    </row>
    <row r="23" spans="1:25" s="215" customFormat="1" ht="16.5" customHeight="1" thickBot="1" x14ac:dyDescent="0.25">
      <c r="A23" s="61"/>
      <c r="B23" s="57" t="s">
        <v>36</v>
      </c>
      <c r="C23" s="58"/>
      <c r="D23" s="59"/>
      <c r="E23" s="244" t="s">
        <v>36</v>
      </c>
      <c r="F23" s="245"/>
      <c r="G23" s="245"/>
      <c r="H23" s="245"/>
      <c r="I23" s="246"/>
      <c r="J23" s="246"/>
      <c r="K23" s="246"/>
      <c r="L23" s="246"/>
      <c r="M23" s="246"/>
      <c r="N23" s="246"/>
      <c r="O23" s="246"/>
      <c r="P23" s="246"/>
      <c r="Q23" s="246"/>
      <c r="R23" s="246"/>
      <c r="S23" s="246"/>
      <c r="T23" s="246"/>
      <c r="U23" s="246"/>
      <c r="V23" s="246"/>
      <c r="W23" s="246"/>
      <c r="X23" s="257"/>
      <c r="Y23" s="259"/>
    </row>
    <row r="24" spans="1:25" s="218" customFormat="1" ht="16.5" customHeight="1" x14ac:dyDescent="0.2">
      <c r="A24" s="108">
        <v>21</v>
      </c>
      <c r="B24" s="119" t="s">
        <v>37</v>
      </c>
      <c r="C24" s="110" t="s">
        <v>15</v>
      </c>
      <c r="D24" s="111"/>
      <c r="E24" s="120" t="s">
        <v>216</v>
      </c>
      <c r="F24" s="112">
        <f>'dXdata - Annual'!G30/100</f>
        <v>5.3251048055909633E-2</v>
      </c>
      <c r="G24" s="112">
        <f>'dXdata - Annual'!H30/100</f>
        <v>3.8700068144515987E-2</v>
      </c>
      <c r="H24" s="121">
        <f>'dXdata - Annual'!I30/100</f>
        <v>1.2410043277305771E-2</v>
      </c>
      <c r="I24" s="113">
        <f>'dXdata - Monthly'!BZ30/100</f>
        <v>2.740818228538533E-2</v>
      </c>
      <c r="J24" s="114">
        <f>'dXdata - Monthly'!CA30/100</f>
        <v>2.1427984660217669E-2</v>
      </c>
      <c r="K24" s="114">
        <f>'dXdata - Monthly'!CB30/100</f>
        <v>1.5391565084918346E-2</v>
      </c>
      <c r="L24" s="114">
        <f>'dXdata - Monthly'!CC30/100</f>
        <v>1.5121693585399942E-2</v>
      </c>
      <c r="M24" s="114">
        <f>'dXdata - Monthly'!CD30/100</f>
        <v>1.514771668755821E-2</v>
      </c>
      <c r="N24" s="114">
        <f>'dXdata - Monthly'!CE30/100</f>
        <v>1.0528392705147605E-2</v>
      </c>
      <c r="O24" s="114">
        <f>'dXdata - Monthly'!CF30/100</f>
        <v>8.8137116446269648E-3</v>
      </c>
      <c r="P24" s="114">
        <f>'dXdata - Monthly'!CG30/100</f>
        <v>6.0956989070348744E-3</v>
      </c>
      <c r="Q24" s="114">
        <f>'dXdata - Monthly'!CH30/100</f>
        <v>3.8394029967874221E-3</v>
      </c>
      <c r="R24" s="114">
        <f>'dXdata - Monthly'!CI30/100</f>
        <v>6.50686841188719E-3</v>
      </c>
      <c r="S24" s="114">
        <f>'dXdata - Monthly'!CJ30/100</f>
        <v>8.8260135907172188E-3</v>
      </c>
      <c r="T24" s="114">
        <f>'dXdata - Monthly'!CK30/100</f>
        <v>1.0345752177709278E-2</v>
      </c>
      <c r="U24" s="113">
        <f>'dXdata - Monthly'!CL30/100</f>
        <v>9.3047071996212871E-3</v>
      </c>
      <c r="V24" s="114">
        <f>'dXdata - Monthly'!CM30/100</f>
        <v>7.9719960069593032E-3</v>
      </c>
      <c r="W24" s="114" t="e">
        <f>'dXdata - Monthly'!CN30/100</f>
        <v>#N/A</v>
      </c>
      <c r="X24" s="221" t="e">
        <f>'dXdata - Monthly'!CO30/100</f>
        <v>#N/A</v>
      </c>
      <c r="Y24" s="262"/>
    </row>
    <row r="25" spans="1:25" s="215" customFormat="1" ht="16.5" customHeight="1" x14ac:dyDescent="0.2">
      <c r="A25" s="62">
        <v>22</v>
      </c>
      <c r="B25" s="73" t="s">
        <v>38</v>
      </c>
      <c r="C25" s="69" t="s">
        <v>15</v>
      </c>
      <c r="D25" s="72"/>
      <c r="E25" s="74" t="s">
        <v>39</v>
      </c>
      <c r="F25" s="162">
        <f>'dXdata - Annual'!G31/100</f>
        <v>2.4499999999999997E-2</v>
      </c>
      <c r="G25" s="162">
        <f>'dXdata - Annual'!H31/100</f>
        <v>4.2000000000000003E-2</v>
      </c>
      <c r="H25" s="163">
        <f>'dXdata - Annual'!I31/100</f>
        <v>6.950000000000002E-2</v>
      </c>
      <c r="I25" s="165">
        <f>'dXdata - Monthly'!BZ31/100</f>
        <v>6.4500000000000002E-2</v>
      </c>
      <c r="J25" s="164">
        <f>'dXdata - Monthly'!CA31/100</f>
        <v>6.7000000000000004E-2</v>
      </c>
      <c r="K25" s="164">
        <f>'dXdata - Monthly'!CB31/100</f>
        <v>6.7000000000000004E-2</v>
      </c>
      <c r="L25" s="164">
        <f>'dXdata - Monthly'!CC31/100</f>
        <v>6.7000000000000004E-2</v>
      </c>
      <c r="M25" s="164">
        <f>'dXdata - Monthly'!CD31/100</f>
        <v>6.7000000000000004E-2</v>
      </c>
      <c r="N25" s="164">
        <f>'dXdata - Monthly'!CE31/100</f>
        <v>6.9500000000000006E-2</v>
      </c>
      <c r="O25" s="164">
        <f>'dXdata - Monthly'!CF31/100</f>
        <v>7.2000000000000008E-2</v>
      </c>
      <c r="P25" s="164">
        <f>'dXdata - Monthly'!CG31/100</f>
        <v>7.2000000000000008E-2</v>
      </c>
      <c r="Q25" s="164">
        <f>'dXdata - Monthly'!CH31/100</f>
        <v>7.2000000000000008E-2</v>
      </c>
      <c r="R25" s="164">
        <f>'dXdata - Monthly'!CI31/100</f>
        <v>7.2000000000000008E-2</v>
      </c>
      <c r="S25" s="164">
        <f>'dXdata - Monthly'!CJ31/100</f>
        <v>7.2000000000000008E-2</v>
      </c>
      <c r="T25" s="164">
        <f>'dXdata - Monthly'!CK31/100</f>
        <v>7.2000000000000008E-2</v>
      </c>
      <c r="U25" s="165">
        <f>'dXdata - Monthly'!CL31/100</f>
        <v>7.2000000000000008E-2</v>
      </c>
      <c r="V25" s="164">
        <f>'dXdata - Monthly'!CM31/100</f>
        <v>7.2000000000000008E-2</v>
      </c>
      <c r="W25" s="164">
        <f>'dXdata - Monthly'!CN31/100</f>
        <v>7.2000000000000008E-2</v>
      </c>
      <c r="X25" s="232">
        <f>'dXdata - Monthly'!CO31/100</f>
        <v>7.2000000000000008E-2</v>
      </c>
      <c r="Y25" s="259"/>
    </row>
    <row r="26" spans="1:25" s="215" customFormat="1" ht="16.5" customHeight="1" thickBot="1" x14ac:dyDescent="0.25">
      <c r="A26" s="108">
        <v>23</v>
      </c>
      <c r="B26" s="122" t="s">
        <v>40</v>
      </c>
      <c r="C26" s="123"/>
      <c r="D26" s="124"/>
      <c r="E26" s="125" t="s">
        <v>41</v>
      </c>
      <c r="F26" s="134">
        <f>'dXdata - Annual'!G32/100</f>
        <v>5.0000000000000001E-3</v>
      </c>
      <c r="G26" s="134">
        <f>'dXdata - Annual'!H32/100</f>
        <v>2.2499999999999999E-2</v>
      </c>
      <c r="H26" s="135">
        <f>'dXdata - Annual'!I32/100</f>
        <v>0.05</v>
      </c>
      <c r="I26" s="127">
        <f>'dXdata - Monthly'!BZ32/100</f>
        <v>4.4999999999999998E-2</v>
      </c>
      <c r="J26" s="126">
        <f>'dXdata - Monthly'!CA32/100</f>
        <v>4.7500000000000001E-2</v>
      </c>
      <c r="K26" s="126">
        <f>'dXdata - Monthly'!CB32/100</f>
        <v>4.7500000000000001E-2</v>
      </c>
      <c r="L26" s="126">
        <f>'dXdata - Monthly'!CC32/100</f>
        <v>4.7500000000000001E-2</v>
      </c>
      <c r="M26" s="126">
        <f>'dXdata - Monthly'!CD32/100</f>
        <v>4.7500000000000001E-2</v>
      </c>
      <c r="N26" s="126">
        <f>'dXdata - Monthly'!CE32/100</f>
        <v>0.05</v>
      </c>
      <c r="O26" s="126">
        <f>'dXdata - Monthly'!CF32/100</f>
        <v>5.2499999999999998E-2</v>
      </c>
      <c r="P26" s="126">
        <f>'dXdata - Monthly'!CG32/100</f>
        <v>5.2499999999999998E-2</v>
      </c>
      <c r="Q26" s="126">
        <f>'dXdata - Monthly'!CH32/100</f>
        <v>5.2499999999999998E-2</v>
      </c>
      <c r="R26" s="126">
        <f>'dXdata - Monthly'!CI32/100</f>
        <v>5.2499999999999998E-2</v>
      </c>
      <c r="S26" s="126">
        <f>'dXdata - Monthly'!CJ32/100</f>
        <v>5.2499999999999998E-2</v>
      </c>
      <c r="T26" s="126">
        <f>'dXdata - Monthly'!CK32/100</f>
        <v>5.2499999999999998E-2</v>
      </c>
      <c r="U26" s="127">
        <f>'dXdata - Monthly'!CL32/100</f>
        <v>5.2499999999999998E-2</v>
      </c>
      <c r="V26" s="126">
        <f>'dXdata - Monthly'!CM32/100</f>
        <v>5.2499999999999998E-2</v>
      </c>
      <c r="W26" s="126">
        <f>'dXdata - Monthly'!CN32/100</f>
        <v>5.2499999999999998E-2</v>
      </c>
      <c r="X26" s="233">
        <f>'dXdata - Monthly'!CO32/100</f>
        <v>5.2499999999999998E-2</v>
      </c>
      <c r="Y26" s="259"/>
    </row>
    <row r="27" spans="1:25" s="215" customFormat="1" ht="16.5" customHeight="1" thickBot="1" x14ac:dyDescent="0.25">
      <c r="A27" s="61"/>
      <c r="B27" s="57" t="s">
        <v>42</v>
      </c>
      <c r="C27" s="58"/>
      <c r="D27" s="59"/>
      <c r="E27" s="244" t="s">
        <v>42</v>
      </c>
      <c r="F27" s="245"/>
      <c r="G27" s="245"/>
      <c r="H27" s="245"/>
      <c r="I27" s="246"/>
      <c r="J27" s="246"/>
      <c r="K27" s="246"/>
      <c r="L27" s="246"/>
      <c r="M27" s="246"/>
      <c r="N27" s="246"/>
      <c r="O27" s="246"/>
      <c r="P27" s="246"/>
      <c r="Q27" s="246"/>
      <c r="R27" s="246"/>
      <c r="S27" s="246"/>
      <c r="T27" s="246"/>
      <c r="U27" s="246"/>
      <c r="V27" s="246"/>
      <c r="W27" s="246"/>
      <c r="X27" s="257"/>
      <c r="Y27" s="259"/>
    </row>
    <row r="28" spans="1:25" s="215" customFormat="1" ht="16.5" customHeight="1" x14ac:dyDescent="0.2">
      <c r="A28" s="108">
        <v>25</v>
      </c>
      <c r="B28" s="119" t="s">
        <v>43</v>
      </c>
      <c r="C28" s="110" t="s">
        <v>44</v>
      </c>
      <c r="D28" s="111"/>
      <c r="E28" s="120" t="s">
        <v>251</v>
      </c>
      <c r="F28" s="115">
        <f>'dXdata - Annual'!G33</f>
        <v>91.533650999999992</v>
      </c>
      <c r="G28" s="115">
        <f>'dXdata - Annual'!H33</f>
        <v>97.807406</v>
      </c>
      <c r="H28" s="197">
        <f>'dXdata - Annual'!I33</f>
        <v>102.047555</v>
      </c>
      <c r="I28" s="171">
        <f>'dXdata - Monthly'!BZ33</f>
        <v>8.6639130000000009</v>
      </c>
      <c r="J28" s="206">
        <f>'dXdata - Monthly'!CA33</f>
        <v>8.4881630000000001</v>
      </c>
      <c r="K28" s="206">
        <f>'dXdata - Monthly'!CB33</f>
        <v>8.3840500000000002</v>
      </c>
      <c r="L28" s="206">
        <f>'dXdata - Monthly'!CC33</f>
        <v>8.4422289999999993</v>
      </c>
      <c r="M28" s="206">
        <f>'dXdata - Monthly'!CD33</f>
        <v>8.5706670000000003</v>
      </c>
      <c r="N28" s="206">
        <f>'dXdata - Monthly'!CE33</f>
        <v>8.4469550000000009</v>
      </c>
      <c r="O28" s="206">
        <f>'dXdata - Monthly'!CF33</f>
        <v>8.4147449999999999</v>
      </c>
      <c r="P28" s="206">
        <f>'dXdata - Monthly'!CG33</f>
        <v>8.4731360000000002</v>
      </c>
      <c r="Q28" s="206">
        <f>'dXdata - Monthly'!CH33</f>
        <v>8.5323720000000005</v>
      </c>
      <c r="R28" s="206">
        <f>'dXdata - Monthly'!CI33</f>
        <v>8.4984059999999992</v>
      </c>
      <c r="S28" s="206">
        <f>'dXdata - Monthly'!CJ33</f>
        <v>8.5380640000000003</v>
      </c>
      <c r="T28" s="206">
        <f>'dXdata - Monthly'!CK33</f>
        <v>8.5948550000000008</v>
      </c>
      <c r="U28" s="171">
        <f>'dXdata - Monthly'!CL33</f>
        <v>8.5456249999999994</v>
      </c>
      <c r="V28" s="206" t="e">
        <f>'dXdata - Monthly'!CM33</f>
        <v>#N/A</v>
      </c>
      <c r="W28" s="206" t="e">
        <f>'dXdata - Monthly'!CN33</f>
        <v>#N/A</v>
      </c>
      <c r="X28" s="234" t="e">
        <f>'dXdata - Monthly'!CO33</f>
        <v>#N/A</v>
      </c>
      <c r="Y28" s="259"/>
    </row>
    <row r="29" spans="1:25" s="215" customFormat="1" ht="16.5" customHeight="1" x14ac:dyDescent="0.2">
      <c r="A29" s="62">
        <v>26</v>
      </c>
      <c r="B29" s="75" t="s">
        <v>45</v>
      </c>
      <c r="C29" s="64" t="s">
        <v>46</v>
      </c>
      <c r="D29" s="65"/>
      <c r="E29" s="74" t="s">
        <v>252</v>
      </c>
      <c r="F29" s="104">
        <f>'dXdata - Annual'!G34</f>
        <v>36.891369254362417</v>
      </c>
      <c r="G29" s="104">
        <f>'dXdata - Annual'!H34</f>
        <v>41.035511692937064</v>
      </c>
      <c r="H29" s="105">
        <f>'dXdata - Annual'!I34</f>
        <v>41.505453226130768</v>
      </c>
      <c r="I29" s="176">
        <f>'dXdata - Monthly'!BZ34</f>
        <v>3.6185840910941054</v>
      </c>
      <c r="J29" s="177">
        <f>'dXdata - Monthly'!CA34</f>
        <v>3.4187922051680957</v>
      </c>
      <c r="K29" s="177">
        <f>'dXdata - Monthly'!CB34</f>
        <v>3.3588130375711951</v>
      </c>
      <c r="L29" s="177">
        <f>'dXdata - Monthly'!CC34</f>
        <v>3.3809412972360726</v>
      </c>
      <c r="M29" s="177">
        <f>'dXdata - Monthly'!CD34</f>
        <v>3.4661013211092202</v>
      </c>
      <c r="N29" s="177">
        <f>'dXdata - Monthly'!CE34</f>
        <v>3.4310309099994898</v>
      </c>
      <c r="O29" s="177">
        <f>'dXdata - Monthly'!CF34</f>
        <v>3.3951194891920076</v>
      </c>
      <c r="P29" s="177">
        <f>'dXdata - Monthly'!CG34</f>
        <v>3.4753646250905357</v>
      </c>
      <c r="Q29" s="177">
        <f>'dXdata - Monthly'!CH34</f>
        <v>3.4814038883747793</v>
      </c>
      <c r="R29" s="177">
        <f>'dXdata - Monthly'!CI34</f>
        <v>3.5457939822541054</v>
      </c>
      <c r="S29" s="177">
        <f>'dXdata - Monthly'!CJ34</f>
        <v>3.4817498062114729</v>
      </c>
      <c r="T29" s="177">
        <f>'dXdata - Monthly'!CK34</f>
        <v>3.4517585728296898</v>
      </c>
      <c r="U29" s="176">
        <f>'dXdata - Monthly'!CL34</f>
        <v>3.4755977890008931</v>
      </c>
      <c r="V29" s="177" t="e">
        <f>'dXdata - Monthly'!CM34</f>
        <v>#N/A</v>
      </c>
      <c r="W29" s="177" t="e">
        <f>'dXdata - Monthly'!CN34</f>
        <v>#N/A</v>
      </c>
      <c r="X29" s="235" t="e">
        <f>'dXdata - Monthly'!CO34</f>
        <v>#N/A</v>
      </c>
      <c r="Y29" s="259"/>
    </row>
    <row r="30" spans="1:25" s="219" customFormat="1" ht="16.5" customHeight="1" x14ac:dyDescent="0.2">
      <c r="A30" s="108">
        <v>28</v>
      </c>
      <c r="B30" s="119" t="s">
        <v>47</v>
      </c>
      <c r="C30" s="110" t="s">
        <v>48</v>
      </c>
      <c r="D30" s="111"/>
      <c r="E30" s="187" t="s">
        <v>49</v>
      </c>
      <c r="F30" s="130">
        <f>'dXdata - Annual'!G36</f>
        <v>15017</v>
      </c>
      <c r="G30" s="130">
        <f>'dXdata - Annual'!H36</f>
        <v>17306</v>
      </c>
      <c r="H30" s="131">
        <f>'dXdata - Annual'!I36</f>
        <v>19579</v>
      </c>
      <c r="I30" s="185">
        <f>'dXdata - Monthly'!BZ36</f>
        <v>1295</v>
      </c>
      <c r="J30" s="186">
        <f>'dXdata - Monthly'!CA36</f>
        <v>1238</v>
      </c>
      <c r="K30" s="186">
        <f>'dXdata - Monthly'!CB36</f>
        <v>1094</v>
      </c>
      <c r="L30" s="186">
        <f>'dXdata - Monthly'!CC36</f>
        <v>1164</v>
      </c>
      <c r="M30" s="186">
        <f>'dXdata - Monthly'!CD36</f>
        <v>2076</v>
      </c>
      <c r="N30" s="186">
        <f>'dXdata - Monthly'!CE36</f>
        <v>1239</v>
      </c>
      <c r="O30" s="186">
        <f>'dXdata - Monthly'!CF36</f>
        <v>1621</v>
      </c>
      <c r="P30" s="186">
        <f>'dXdata - Monthly'!CG36</f>
        <v>1680</v>
      </c>
      <c r="Q30" s="186">
        <f>'dXdata - Monthly'!CH36</f>
        <v>2734</v>
      </c>
      <c r="R30" s="186">
        <f>'dXdata - Monthly'!CI36</f>
        <v>2137</v>
      </c>
      <c r="S30" s="186">
        <f>'dXdata - Monthly'!CJ36</f>
        <v>1808</v>
      </c>
      <c r="T30" s="186">
        <f>'dXdata - Monthly'!CK36</f>
        <v>1493</v>
      </c>
      <c r="U30" s="185">
        <f>'dXdata - Monthly'!CL36</f>
        <v>1951</v>
      </c>
      <c r="V30" s="186">
        <f>'dXdata - Monthly'!CM36</f>
        <v>1674</v>
      </c>
      <c r="W30" s="186">
        <f>'dXdata - Monthly'!CN36</f>
        <v>1760</v>
      </c>
      <c r="X30" s="236">
        <f>'dXdata - Monthly'!CO36</f>
        <v>1831</v>
      </c>
      <c r="Y30" s="263"/>
    </row>
    <row r="31" spans="1:25" s="215" customFormat="1" ht="16.5" customHeight="1" x14ac:dyDescent="0.2">
      <c r="A31" s="62">
        <v>29</v>
      </c>
      <c r="B31" s="75" t="s">
        <v>50</v>
      </c>
      <c r="C31" s="64" t="s">
        <v>51</v>
      </c>
      <c r="D31" s="65"/>
      <c r="E31" s="74" t="s">
        <v>222</v>
      </c>
      <c r="F31" s="98">
        <f>'dXdata - Annual'!G37</f>
        <v>2731</v>
      </c>
      <c r="G31" s="98">
        <f>'dXdata - Annual'!H37</f>
        <v>2374</v>
      </c>
      <c r="H31" s="106">
        <f>'dXdata - Annual'!I37</f>
        <v>2572</v>
      </c>
      <c r="I31" s="174">
        <f>'dXdata - Monthly'!BZ37</f>
        <v>209</v>
      </c>
      <c r="J31" s="175">
        <f>'dXdata - Monthly'!CA37</f>
        <v>202</v>
      </c>
      <c r="K31" s="175">
        <f>'dXdata - Monthly'!CB37</f>
        <v>244</v>
      </c>
      <c r="L31" s="175">
        <f>'dXdata - Monthly'!CC37</f>
        <v>211</v>
      </c>
      <c r="M31" s="175">
        <f>'dXdata - Monthly'!CD37</f>
        <v>256</v>
      </c>
      <c r="N31" s="175">
        <f>'dXdata - Monthly'!CE37</f>
        <v>200</v>
      </c>
      <c r="O31" s="175">
        <f>'dXdata - Monthly'!CF37</f>
        <v>173</v>
      </c>
      <c r="P31" s="175">
        <f>'dXdata - Monthly'!CG37</f>
        <v>220</v>
      </c>
      <c r="Q31" s="175">
        <f>'dXdata - Monthly'!CH37</f>
        <v>234</v>
      </c>
      <c r="R31" s="175">
        <f>'dXdata - Monthly'!CI37</f>
        <v>212</v>
      </c>
      <c r="S31" s="175">
        <f>'dXdata - Monthly'!CJ37</f>
        <v>237</v>
      </c>
      <c r="T31" s="175">
        <f>'dXdata - Monthly'!CK37</f>
        <v>174</v>
      </c>
      <c r="U31" s="174">
        <f>'dXdata - Monthly'!CL37</f>
        <v>192</v>
      </c>
      <c r="V31" s="175">
        <f>'dXdata - Monthly'!CM37</f>
        <v>203</v>
      </c>
      <c r="W31" s="175">
        <f>'dXdata - Monthly'!CN37</f>
        <v>224</v>
      </c>
      <c r="X31" s="237" t="e">
        <f>'dXdata - Monthly'!CO37</f>
        <v>#N/A</v>
      </c>
      <c r="Y31" s="259"/>
    </row>
    <row r="32" spans="1:25" s="215" customFormat="1" ht="16.5" customHeight="1" x14ac:dyDescent="0.2">
      <c r="A32" s="108">
        <v>31</v>
      </c>
      <c r="B32" s="119" t="s">
        <v>53</v>
      </c>
      <c r="C32" s="110" t="s">
        <v>52</v>
      </c>
      <c r="D32" s="111"/>
      <c r="E32" s="120" t="s">
        <v>254</v>
      </c>
      <c r="F32" s="130">
        <f>'dXdata - Annual'!G38</f>
        <v>27684</v>
      </c>
      <c r="G32" s="130">
        <f>'dXdata - Annual'!H38</f>
        <v>29659</v>
      </c>
      <c r="H32" s="131">
        <f>'dXdata - Annual'!I38</f>
        <v>27410</v>
      </c>
      <c r="I32" s="185">
        <f>'dXdata - Monthly'!BZ38</f>
        <v>1198</v>
      </c>
      <c r="J32" s="186">
        <f>'dXdata - Monthly'!CA38</f>
        <v>1738</v>
      </c>
      <c r="K32" s="186">
        <f>'dXdata - Monthly'!CB38</f>
        <v>2424</v>
      </c>
      <c r="L32" s="186">
        <f>'dXdata - Monthly'!CC38</f>
        <v>2686</v>
      </c>
      <c r="M32" s="186">
        <f>'dXdata - Monthly'!CD38</f>
        <v>3117</v>
      </c>
      <c r="N32" s="186">
        <f>'dXdata - Monthly'!CE38</f>
        <v>3140</v>
      </c>
      <c r="O32" s="186">
        <f>'dXdata - Monthly'!CF38</f>
        <v>2644</v>
      </c>
      <c r="P32" s="186">
        <f>'dXdata - Monthly'!CG38</f>
        <v>2716</v>
      </c>
      <c r="Q32" s="186">
        <f>'dXdata - Monthly'!CH38</f>
        <v>2430</v>
      </c>
      <c r="R32" s="186">
        <f>'dXdata - Monthly'!CI38</f>
        <v>2169</v>
      </c>
      <c r="S32" s="186">
        <f>'dXdata - Monthly'!CJ38</f>
        <v>1783</v>
      </c>
      <c r="T32" s="186">
        <f>'dXdata - Monthly'!CK38</f>
        <v>1365</v>
      </c>
      <c r="U32" s="185">
        <f>'dXdata - Monthly'!CL38</f>
        <v>1649</v>
      </c>
      <c r="V32" s="186">
        <f>'dXdata - Monthly'!CM38</f>
        <v>2135</v>
      </c>
      <c r="W32" s="186">
        <f>'dXdata - Monthly'!CN38</f>
        <v>2664</v>
      </c>
      <c r="X32" s="236">
        <f>'dXdata - Monthly'!CO38</f>
        <v>2881</v>
      </c>
      <c r="Y32" s="259"/>
    </row>
    <row r="33" spans="1:25" s="215" customFormat="1" ht="16.5" customHeight="1" x14ac:dyDescent="0.2">
      <c r="A33" s="62">
        <v>32</v>
      </c>
      <c r="B33" s="75" t="s">
        <v>54</v>
      </c>
      <c r="C33" s="64" t="s">
        <v>51</v>
      </c>
      <c r="D33" s="65"/>
      <c r="E33" s="74" t="s">
        <v>253</v>
      </c>
      <c r="F33" s="189">
        <f>'dXdata - Annual'!G40</f>
        <v>73.496694719515759</v>
      </c>
      <c r="G33" s="189">
        <f>'dXdata - Annual'!H40</f>
        <v>76.273627362736278</v>
      </c>
      <c r="H33" s="190">
        <f>'dXdata - Annual'!I40</f>
        <v>80.637665813700394</v>
      </c>
      <c r="I33" s="192">
        <f>'dXdata - Monthly'!BZ40*100</f>
        <v>64.686825053995676</v>
      </c>
      <c r="J33" s="191">
        <f>'dXdata - Monthly'!CA40*100</f>
        <v>72.841575859178548</v>
      </c>
      <c r="K33" s="191">
        <f>'dXdata - Monthly'!CB40*100</f>
        <v>73.144236572118288</v>
      </c>
      <c r="L33" s="191">
        <f>'dXdata - Monthly'!CC40*100</f>
        <v>85.759897828863345</v>
      </c>
      <c r="M33" s="191">
        <f>'dXdata - Monthly'!CD40*100</f>
        <v>85.397260273972591</v>
      </c>
      <c r="N33" s="191">
        <f>'dXdata - Monthly'!CE40*100</f>
        <v>79.715663874079709</v>
      </c>
      <c r="O33" s="191">
        <f>'dXdata - Monthly'!CF40*100</f>
        <v>81.429011395133969</v>
      </c>
      <c r="P33" s="191">
        <f>'dXdata - Monthly'!CG40*100</f>
        <v>86.800894854586133</v>
      </c>
      <c r="Q33" s="191">
        <f>'dXdata - Monthly'!CH40*100</f>
        <v>76.151676590410531</v>
      </c>
      <c r="R33" s="191">
        <f>'dXdata - Monthly'!CI40*100</f>
        <v>80.782122905027933</v>
      </c>
      <c r="S33" s="191">
        <f>'dXdata - Monthly'!CJ40*100</f>
        <v>80.062864840592724</v>
      </c>
      <c r="T33" s="191">
        <f>'dXdata - Monthly'!CK40*100</f>
        <v>109.375</v>
      </c>
      <c r="U33" s="192">
        <f>'dXdata - Monthly'!CL40*100</f>
        <v>77.164248947122132</v>
      </c>
      <c r="V33" s="191">
        <f>'dXdata - Monthly'!CM40*100</f>
        <v>78.753227591294731</v>
      </c>
      <c r="W33" s="191">
        <f>'dXdata - Monthly'!CN40*100</f>
        <v>83.984867591424972</v>
      </c>
      <c r="X33" s="238">
        <f>'dXdata - Monthly'!CO40*100</f>
        <v>82.526496705814949</v>
      </c>
      <c r="Y33" s="259"/>
    </row>
    <row r="34" spans="1:25" s="215" customFormat="1" ht="16.5" customHeight="1" thickBot="1" x14ac:dyDescent="0.25">
      <c r="A34" s="108">
        <v>33</v>
      </c>
      <c r="B34" s="122" t="s">
        <v>55</v>
      </c>
      <c r="C34" s="110" t="s">
        <v>44</v>
      </c>
      <c r="D34" s="124"/>
      <c r="E34" s="125" t="s">
        <v>255</v>
      </c>
      <c r="F34" s="151">
        <f>'dXdata - Annual'!G39</f>
        <v>489.97449999999998</v>
      </c>
      <c r="G34" s="151">
        <f>'dXdata - Annual'!H39</f>
        <v>511.47158333333334</v>
      </c>
      <c r="H34" s="152">
        <f>'dXdata - Annual'!I39</f>
        <v>536.82041666666657</v>
      </c>
      <c r="I34" s="154">
        <f>'dXdata - Monthly'!BZ39/1000</f>
        <v>508.51499999999999</v>
      </c>
      <c r="J34" s="153">
        <f>'dXdata - Monthly'!CA39/1000</f>
        <v>506.82299999999998</v>
      </c>
      <c r="K34" s="153">
        <f>'dXdata - Monthly'!CB39/1000</f>
        <v>535.90300000000002</v>
      </c>
      <c r="L34" s="153">
        <f>'dXdata - Monthly'!CC39/1000</f>
        <v>548.58500000000004</v>
      </c>
      <c r="M34" s="153">
        <f>'dXdata - Monthly'!CD39/1000</f>
        <v>552.41200000000003</v>
      </c>
      <c r="N34" s="153">
        <f>'dXdata - Monthly'!CE39/1000</f>
        <v>552.12199999999996</v>
      </c>
      <c r="O34" s="153">
        <f>'dXdata - Monthly'!CF39/1000</f>
        <v>539.73</v>
      </c>
      <c r="P34" s="153">
        <f>'dXdata - Monthly'!CG39/1000</f>
        <v>522.75</v>
      </c>
      <c r="Q34" s="153">
        <f>'dXdata - Monthly'!CH39/1000</f>
        <v>548.68700000000001</v>
      </c>
      <c r="R34" s="153">
        <f>'dXdata - Monthly'!CI39/1000</f>
        <v>546.08500000000004</v>
      </c>
      <c r="S34" s="153">
        <f>'dXdata - Monthly'!CJ39/1000</f>
        <v>539.88699999999994</v>
      </c>
      <c r="T34" s="153">
        <f>'dXdata - Monthly'!CK39/1000</f>
        <v>540.346</v>
      </c>
      <c r="U34" s="154">
        <f>'dXdata - Monthly'!CL39/1000</f>
        <v>569.38900000000001</v>
      </c>
      <c r="V34" s="153">
        <f>'dXdata - Monthly'!CM39/1000</f>
        <v>583.25199999999995</v>
      </c>
      <c r="W34" s="153">
        <f>'dXdata - Monthly'!CN39/1000</f>
        <v>596.19299999999998</v>
      </c>
      <c r="X34" s="239">
        <f>'dXdata - Monthly'!CO39/1000</f>
        <v>608.41499999999996</v>
      </c>
      <c r="Y34" s="259"/>
    </row>
    <row r="35" spans="1:25" s="215" customFormat="1" ht="16.5" customHeight="1" thickBot="1" x14ac:dyDescent="0.25">
      <c r="A35" s="108"/>
      <c r="B35" s="155" t="s">
        <v>56</v>
      </c>
      <c r="C35" s="156"/>
      <c r="D35" s="157"/>
      <c r="E35" s="244" t="s">
        <v>56</v>
      </c>
      <c r="F35" s="245"/>
      <c r="G35" s="245"/>
      <c r="H35" s="245"/>
      <c r="I35" s="246"/>
      <c r="J35" s="246"/>
      <c r="K35" s="246"/>
      <c r="L35" s="246"/>
      <c r="M35" s="246"/>
      <c r="N35" s="246"/>
      <c r="O35" s="246"/>
      <c r="P35" s="246"/>
      <c r="Q35" s="246"/>
      <c r="R35" s="246"/>
      <c r="S35" s="246"/>
      <c r="T35" s="246"/>
      <c r="U35" s="246"/>
      <c r="V35" s="246"/>
      <c r="W35" s="246"/>
      <c r="X35" s="257"/>
      <c r="Y35" s="259"/>
    </row>
    <row r="36" spans="1:25" s="220" customFormat="1" ht="16.5" customHeight="1" x14ac:dyDescent="0.2">
      <c r="A36" s="77">
        <v>35</v>
      </c>
      <c r="B36" s="160" t="s">
        <v>57</v>
      </c>
      <c r="C36" s="160" t="s">
        <v>46</v>
      </c>
      <c r="D36" s="161"/>
      <c r="E36" s="79" t="s">
        <v>260</v>
      </c>
      <c r="F36" s="189">
        <f>'dXdata - Annual'!G41</f>
        <v>88.929502555535578</v>
      </c>
      <c r="G36" s="189">
        <f>'dXdata - Annual'!H41</f>
        <v>107.20479247926475</v>
      </c>
      <c r="H36" s="190">
        <f>'dXdata - Annual'!I41</f>
        <v>400.61625460451711</v>
      </c>
      <c r="I36" s="180">
        <f>'dXdata - Monthly'!BZ41</f>
        <v>10.123479114528244</v>
      </c>
      <c r="J36" s="207">
        <f>'dXdata - Monthly'!CA41</f>
        <v>10.186011278916425</v>
      </c>
      <c r="K36" s="207">
        <f>'dXdata - Monthly'!CB41</f>
        <v>40.050084406332672</v>
      </c>
      <c r="L36" s="207">
        <f>'dXdata - Monthly'!CC41</f>
        <v>46.333335860045167</v>
      </c>
      <c r="M36" s="207">
        <f>'dXdata - Monthly'!CD41</f>
        <v>38.695339242318141</v>
      </c>
      <c r="N36" s="207">
        <f>'dXdata - Monthly'!CE41</f>
        <v>32.766673515597383</v>
      </c>
      <c r="O36" s="207">
        <f>'dXdata - Monthly'!CF41</f>
        <v>36.139467949985821</v>
      </c>
      <c r="P36" s="207">
        <f>'dXdata - Monthly'!CG41</f>
        <v>39.333881741739937</v>
      </c>
      <c r="Q36" s="207">
        <f>'dXdata - Monthly'!CH41</f>
        <v>39.528530636016448</v>
      </c>
      <c r="R36" s="207">
        <f>'dXdata - Monthly'!CI41</f>
        <v>39.185402916554615</v>
      </c>
      <c r="S36" s="207">
        <f>'dXdata - Monthly'!CJ41</f>
        <v>35.772855099106039</v>
      </c>
      <c r="T36" s="207">
        <f>'dXdata - Monthly'!CK41</f>
        <v>32.501192843376245</v>
      </c>
      <c r="U36" s="180">
        <f>'dXdata - Monthly'!CL41</f>
        <v>33.60679924903549</v>
      </c>
      <c r="V36" s="207">
        <f>'dXdata - Monthly'!CM41</f>
        <v>36.236007843988503</v>
      </c>
      <c r="W36" s="207">
        <f>'dXdata - Monthly'!CN41</f>
        <v>33.148097518791026</v>
      </c>
      <c r="X36" s="240" t="e">
        <f>'dXdata - Monthly'!CO41</f>
        <v>#N/A</v>
      </c>
      <c r="Y36" s="264"/>
    </row>
    <row r="37" spans="1:25" s="220" customFormat="1" ht="16.5" customHeight="1" x14ac:dyDescent="0.2">
      <c r="A37" s="76">
        <v>36</v>
      </c>
      <c r="B37" s="119" t="s">
        <v>58</v>
      </c>
      <c r="C37" s="119" t="s">
        <v>46</v>
      </c>
      <c r="D37" s="132"/>
      <c r="E37" s="133" t="s">
        <v>217</v>
      </c>
      <c r="F37" s="128">
        <f>'dXdata - Annual'!G42</f>
        <v>86.790747999999994</v>
      </c>
      <c r="G37" s="128">
        <f>'dXdata - Annual'!H42</f>
        <v>108.54391600000002</v>
      </c>
      <c r="H37" s="129">
        <f>'dXdata - Annual'!I42</f>
        <v>104.25468999999998</v>
      </c>
      <c r="I37" s="181">
        <f>'dXdata - Monthly'!BZ42</f>
        <v>9.7279599999999995</v>
      </c>
      <c r="J37" s="182">
        <f>'dXdata - Monthly'!CA42</f>
        <v>8.7417739999999995</v>
      </c>
      <c r="K37" s="182">
        <f>'dXdata - Monthly'!CB42</f>
        <v>9.0854149999999994</v>
      </c>
      <c r="L37" s="182">
        <f>'dXdata - Monthly'!CC42</f>
        <v>8.1608669999999996</v>
      </c>
      <c r="M37" s="182">
        <f>'dXdata - Monthly'!CD42</f>
        <v>8.4667589999999997</v>
      </c>
      <c r="N37" s="182">
        <f>'dXdata - Monthly'!CE42</f>
        <v>7.8825880000000002</v>
      </c>
      <c r="O37" s="182">
        <f>'dXdata - Monthly'!CF42</f>
        <v>8.1974490000000007</v>
      </c>
      <c r="P37" s="182">
        <f>'dXdata - Monthly'!CG42</f>
        <v>8.7108489999999996</v>
      </c>
      <c r="Q37" s="182">
        <f>'dXdata - Monthly'!CH42</f>
        <v>9.1721869999999992</v>
      </c>
      <c r="R37" s="182">
        <f>'dXdata - Monthly'!CI42</f>
        <v>8.6753049999999998</v>
      </c>
      <c r="S37" s="182">
        <f>'dXdata - Monthly'!CJ42</f>
        <v>8.7202450000000002</v>
      </c>
      <c r="T37" s="182">
        <f>'dXdata - Monthly'!CK42</f>
        <v>8.7132919999999991</v>
      </c>
      <c r="U37" s="181">
        <f>'dXdata - Monthly'!CL42</f>
        <v>8.3506859999999996</v>
      </c>
      <c r="V37" s="182">
        <f>'dXdata - Monthly'!CM42</f>
        <v>8.8079219999999996</v>
      </c>
      <c r="W37" s="182">
        <f>'dXdata - Monthly'!CN42</f>
        <v>8.3448189999999993</v>
      </c>
      <c r="X37" s="241" t="e">
        <f>'dXdata - Monthly'!CO42</f>
        <v>#N/A</v>
      </c>
      <c r="Y37" s="264"/>
    </row>
    <row r="38" spans="1:25" s="220" customFormat="1" ht="16.5" customHeight="1" x14ac:dyDescent="0.2">
      <c r="A38" s="77">
        <v>39</v>
      </c>
      <c r="B38" s="75" t="s">
        <v>59</v>
      </c>
      <c r="C38" s="75" t="s">
        <v>48</v>
      </c>
      <c r="D38" s="78"/>
      <c r="E38" s="79" t="s">
        <v>218</v>
      </c>
      <c r="F38" s="98">
        <f>'dXdata - Annual'!G45</f>
        <v>88</v>
      </c>
      <c r="G38" s="98">
        <f>'dXdata - Annual'!H45</f>
        <v>133</v>
      </c>
      <c r="H38" s="106">
        <f>'dXdata - Annual'!I45</f>
        <v>142</v>
      </c>
      <c r="I38" s="178">
        <f>'dXdata - Monthly'!BZ45</f>
        <v>9</v>
      </c>
      <c r="J38" s="179">
        <f>'dXdata - Monthly'!CA45</f>
        <v>16</v>
      </c>
      <c r="K38" s="179">
        <f>'dXdata - Monthly'!CB45</f>
        <v>14</v>
      </c>
      <c r="L38" s="179">
        <f>'dXdata - Monthly'!CC45</f>
        <v>10</v>
      </c>
      <c r="M38" s="179">
        <f>'dXdata - Monthly'!CD45</f>
        <v>12</v>
      </c>
      <c r="N38" s="179">
        <f>'dXdata - Monthly'!CE45</f>
        <v>11</v>
      </c>
      <c r="O38" s="179">
        <f>'dXdata - Monthly'!CF45</f>
        <v>12</v>
      </c>
      <c r="P38" s="179">
        <f>'dXdata - Monthly'!CG45</f>
        <v>8</v>
      </c>
      <c r="Q38" s="179">
        <f>'dXdata - Monthly'!CH45</f>
        <v>10</v>
      </c>
      <c r="R38" s="179">
        <f>'dXdata - Monthly'!CI45</f>
        <v>12</v>
      </c>
      <c r="S38" s="179">
        <f>'dXdata - Monthly'!CJ45</f>
        <v>16</v>
      </c>
      <c r="T38" s="179">
        <f>'dXdata - Monthly'!CK45</f>
        <v>12</v>
      </c>
      <c r="U38" s="178">
        <f>'dXdata - Monthly'!CL45</f>
        <v>17</v>
      </c>
      <c r="V38" s="179">
        <f>'dXdata - Monthly'!CM45</f>
        <v>21</v>
      </c>
      <c r="W38" s="179">
        <f>'dXdata - Monthly'!CN45</f>
        <v>15</v>
      </c>
      <c r="X38" s="242" t="e">
        <f>'dXdata - Monthly'!CO45</f>
        <v>#N/A</v>
      </c>
      <c r="Y38" s="264"/>
    </row>
    <row r="39" spans="1:25" s="220" customFormat="1" ht="16.5" customHeight="1" thickBot="1" x14ac:dyDescent="0.25">
      <c r="A39" s="76">
        <v>41</v>
      </c>
      <c r="B39" s="158" t="s">
        <v>60</v>
      </c>
      <c r="C39" s="158" t="s">
        <v>52</v>
      </c>
      <c r="D39" s="159"/>
      <c r="E39" s="159" t="s">
        <v>261</v>
      </c>
      <c r="F39" s="151">
        <f>'dXdata - Annual'!G46</f>
        <v>5621.4368739399997</v>
      </c>
      <c r="G39" s="151">
        <f>'dXdata - Annual'!H46</f>
        <v>5699.7719948699996</v>
      </c>
      <c r="H39" s="152">
        <f>'dXdata - Annual'!I46</f>
        <v>5977.1940538899999</v>
      </c>
      <c r="I39" s="183">
        <f>'dXdata - Monthly'!BZ46</f>
        <v>324.32084199000002</v>
      </c>
      <c r="J39" s="184">
        <f>'dXdata - Monthly'!CA46</f>
        <v>399.24400833000004</v>
      </c>
      <c r="K39" s="184">
        <f>'dXdata - Monthly'!CB46</f>
        <v>482.65013915999998</v>
      </c>
      <c r="L39" s="184">
        <f>'dXdata - Monthly'!CC46</f>
        <v>522.60897854999996</v>
      </c>
      <c r="M39" s="184">
        <f>'dXdata - Monthly'!CD46</f>
        <v>590.32490079000002</v>
      </c>
      <c r="N39" s="184">
        <f>'dXdata - Monthly'!CE46</f>
        <v>479.30543232999986</v>
      </c>
      <c r="O39" s="184">
        <f>'dXdata - Monthly'!CF46</f>
        <v>456.03538421999997</v>
      </c>
      <c r="P39" s="184">
        <f>'dXdata - Monthly'!CG46</f>
        <v>773.64027934000012</v>
      </c>
      <c r="Q39" s="184">
        <f>'dXdata - Monthly'!CH46</f>
        <v>529.07912408000004</v>
      </c>
      <c r="R39" s="184">
        <f>'dXdata - Monthly'!CI46</f>
        <v>460.69862746000001</v>
      </c>
      <c r="S39" s="184">
        <f>'dXdata - Monthly'!CJ46</f>
        <v>516.70457297999997</v>
      </c>
      <c r="T39" s="184">
        <f>'dXdata - Monthly'!CK46</f>
        <v>442.58176465999998</v>
      </c>
      <c r="U39" s="183">
        <f>'dXdata - Monthly'!CL46</f>
        <v>446.00968360999997</v>
      </c>
      <c r="V39" s="184">
        <f>'dXdata - Monthly'!CM46</f>
        <v>659.1712676300001</v>
      </c>
      <c r="W39" s="184">
        <f>'dXdata - Monthly'!CN46</f>
        <v>806.86283821999996</v>
      </c>
      <c r="X39" s="243">
        <f>'dXdata - Monthly'!CO46</f>
        <v>1155.27384807</v>
      </c>
      <c r="Y39" s="264"/>
    </row>
    <row r="40" spans="1:25" s="214" customFormat="1" ht="27.75" customHeight="1" x14ac:dyDescent="0.2">
      <c r="A40" s="4"/>
      <c r="B40" s="208"/>
      <c r="C40" s="209"/>
      <c r="D40" s="209"/>
      <c r="E40" s="266" t="s">
        <v>250</v>
      </c>
      <c r="F40" s="266"/>
      <c r="G40" s="266"/>
      <c r="H40" s="266"/>
      <c r="I40" s="266"/>
      <c r="J40" s="266"/>
      <c r="K40" s="266"/>
      <c r="L40" s="266"/>
      <c r="M40" s="266"/>
      <c r="N40" s="266"/>
      <c r="O40" s="266"/>
      <c r="P40" s="266"/>
      <c r="Q40" s="266"/>
      <c r="R40" s="266"/>
      <c r="S40" s="266"/>
      <c r="T40" s="266"/>
      <c r="U40" s="266"/>
      <c r="V40" s="266"/>
      <c r="W40" s="266"/>
      <c r="X40" s="266"/>
      <c r="Y40" s="54"/>
    </row>
    <row r="41" spans="1:25" s="214" customFormat="1" ht="12.75" customHeight="1" x14ac:dyDescent="0.25">
      <c r="A41" s="4"/>
      <c r="B41" s="208"/>
      <c r="C41" s="209"/>
      <c r="D41" s="209"/>
      <c r="E41" s="54" t="s">
        <v>258</v>
      </c>
      <c r="F41" s="94"/>
      <c r="G41" s="94"/>
      <c r="H41" s="94"/>
      <c r="I41" s="94"/>
      <c r="J41" s="94"/>
      <c r="K41" s="94"/>
      <c r="L41" s="94"/>
      <c r="M41" s="94"/>
      <c r="N41" s="94"/>
      <c r="O41" s="94"/>
      <c r="P41" s="94"/>
      <c r="Q41" s="94"/>
      <c r="R41" s="94"/>
      <c r="S41" s="94"/>
      <c r="T41" s="94"/>
      <c r="U41" s="94"/>
      <c r="V41" s="94"/>
      <c r="W41" s="94"/>
      <c r="X41" s="94"/>
      <c r="Y41" s="54"/>
    </row>
    <row r="42" spans="1:25" s="214" customFormat="1" x14ac:dyDescent="0.25">
      <c r="A42" s="4"/>
      <c r="B42" s="208"/>
      <c r="C42" s="209"/>
      <c r="D42" s="209"/>
      <c r="E42" s="54" t="s">
        <v>221</v>
      </c>
      <c r="F42" s="94"/>
      <c r="G42" s="94"/>
      <c r="H42" s="94"/>
      <c r="I42" s="94"/>
      <c r="J42" s="94"/>
      <c r="K42" s="94"/>
      <c r="L42" s="94"/>
      <c r="M42" s="94"/>
      <c r="N42" s="94"/>
      <c r="O42" s="94"/>
      <c r="P42" s="94"/>
      <c r="Q42" s="94"/>
      <c r="R42" s="94"/>
      <c r="S42" s="94"/>
      <c r="T42" s="94"/>
      <c r="U42" s="94"/>
      <c r="V42" s="94"/>
      <c r="W42" s="94"/>
      <c r="X42" s="94"/>
      <c r="Y42" s="54"/>
    </row>
    <row r="43" spans="1:25" s="214" customFormat="1" x14ac:dyDescent="0.25">
      <c r="A43" s="4"/>
      <c r="B43" s="208"/>
      <c r="C43" s="209"/>
      <c r="D43" s="209"/>
      <c r="E43" s="54" t="s">
        <v>61</v>
      </c>
      <c r="F43" s="94"/>
      <c r="G43" s="94"/>
      <c r="H43" s="94"/>
      <c r="I43" s="94"/>
      <c r="J43" s="94"/>
      <c r="K43" s="94"/>
      <c r="L43" s="94"/>
      <c r="M43" s="94"/>
      <c r="N43" s="94"/>
      <c r="O43" s="94"/>
      <c r="P43" s="94"/>
      <c r="Q43" s="94"/>
      <c r="R43" s="94"/>
      <c r="S43" s="94"/>
      <c r="T43" s="94"/>
      <c r="U43" s="94"/>
      <c r="V43" s="94"/>
      <c r="W43" s="94"/>
      <c r="X43" s="94"/>
      <c r="Y43" s="54"/>
    </row>
    <row r="44" spans="1:25" s="214" customFormat="1" x14ac:dyDescent="0.25">
      <c r="A44" s="4"/>
      <c r="B44" s="208"/>
      <c r="C44" s="209"/>
      <c r="D44" s="209"/>
      <c r="E44" s="210" t="s">
        <v>223</v>
      </c>
      <c r="F44" s="211"/>
      <c r="G44" s="211"/>
      <c r="H44" s="211"/>
      <c r="I44" s="94"/>
      <c r="J44" s="94"/>
      <c r="K44" s="94"/>
      <c r="L44" s="94"/>
      <c r="M44" s="94"/>
      <c r="N44" s="94"/>
      <c r="O44" s="94"/>
      <c r="P44" s="94"/>
      <c r="Q44" s="94"/>
      <c r="R44" s="94"/>
      <c r="S44" s="94"/>
      <c r="T44" s="94"/>
      <c r="U44" s="94"/>
      <c r="V44" s="94"/>
      <c r="W44" s="94"/>
      <c r="X44" s="94"/>
      <c r="Y44" s="54"/>
    </row>
    <row r="45" spans="1:25" s="214" customFormat="1" x14ac:dyDescent="0.25">
      <c r="A45" s="4"/>
      <c r="B45" s="208"/>
      <c r="C45" s="209"/>
      <c r="D45" s="209"/>
      <c r="E45" s="210" t="s">
        <v>225</v>
      </c>
      <c r="F45" s="211"/>
      <c r="G45" s="211"/>
      <c r="H45" s="211"/>
      <c r="I45" s="94"/>
      <c r="J45" s="94"/>
      <c r="K45" s="94"/>
      <c r="L45" s="94"/>
      <c r="M45" s="94"/>
      <c r="N45" s="94"/>
      <c r="O45" s="94"/>
      <c r="P45" s="94"/>
      <c r="Q45" s="94"/>
      <c r="R45" s="94"/>
      <c r="S45" s="94"/>
      <c r="T45" s="94"/>
      <c r="U45" s="94"/>
      <c r="V45" s="94"/>
      <c r="W45" s="94"/>
      <c r="X45" s="94"/>
      <c r="Y45" s="54"/>
    </row>
    <row r="46" spans="1:25" s="214" customFormat="1" ht="24" customHeight="1" x14ac:dyDescent="0.25">
      <c r="A46" s="4"/>
      <c r="B46" s="208"/>
      <c r="C46" s="209"/>
      <c r="D46" s="209"/>
      <c r="E46" s="265" t="s">
        <v>229</v>
      </c>
      <c r="F46" s="265"/>
      <c r="G46" s="265"/>
      <c r="H46" s="265"/>
      <c r="I46" s="265"/>
      <c r="J46" s="265"/>
      <c r="K46" s="265"/>
      <c r="L46" s="265"/>
      <c r="M46" s="265"/>
      <c r="N46" s="265"/>
      <c r="O46" s="265"/>
      <c r="P46" s="265"/>
      <c r="Q46" s="265"/>
      <c r="R46" s="265"/>
      <c r="S46" s="265"/>
      <c r="T46" s="265"/>
      <c r="U46" s="265"/>
      <c r="V46" s="265"/>
      <c r="W46" s="265"/>
      <c r="X46" s="265"/>
      <c r="Y46" s="54"/>
    </row>
    <row r="47" spans="1:25" s="214" customFormat="1" ht="12" customHeight="1" x14ac:dyDescent="0.25">
      <c r="A47" s="4"/>
      <c r="B47" s="208"/>
      <c r="C47" s="209"/>
      <c r="D47" s="209"/>
      <c r="E47" s="265" t="s">
        <v>238</v>
      </c>
      <c r="F47" s="265"/>
      <c r="G47" s="265"/>
      <c r="H47" s="265"/>
      <c r="I47" s="194"/>
      <c r="J47" s="194"/>
      <c r="K47" s="194"/>
      <c r="L47" s="194"/>
      <c r="M47" s="194"/>
      <c r="N47" s="194"/>
      <c r="O47" s="194"/>
      <c r="P47" s="194"/>
      <c r="Q47" s="194"/>
      <c r="R47" s="194"/>
      <c r="S47" s="194"/>
      <c r="T47" s="194"/>
      <c r="U47" s="194"/>
      <c r="V47" s="194"/>
      <c r="W47" s="194"/>
      <c r="X47" s="194"/>
      <c r="Y47" s="54"/>
    </row>
    <row r="48" spans="1:25" s="214" customFormat="1" ht="19.5" customHeight="1" x14ac:dyDescent="0.25">
      <c r="A48" s="4"/>
      <c r="B48" s="208"/>
      <c r="C48" s="209"/>
      <c r="D48" s="209"/>
      <c r="E48" s="265" t="s">
        <v>257</v>
      </c>
      <c r="F48" s="265"/>
      <c r="G48" s="265"/>
      <c r="H48" s="265"/>
      <c r="I48" s="265"/>
      <c r="J48" s="265"/>
      <c r="K48" s="265"/>
      <c r="L48" s="265"/>
      <c r="M48" s="265"/>
      <c r="N48" s="265"/>
      <c r="O48" s="265"/>
      <c r="P48" s="265"/>
      <c r="Q48" s="265"/>
      <c r="R48" s="265"/>
      <c r="S48" s="265"/>
      <c r="T48" s="265"/>
      <c r="U48" s="265"/>
      <c r="V48" s="265"/>
      <c r="W48" s="265"/>
      <c r="X48" s="265"/>
      <c r="Y48" s="54"/>
    </row>
    <row r="49" spans="1:25" s="214" customFormat="1" x14ac:dyDescent="0.25">
      <c r="A49" s="4"/>
      <c r="B49" s="208"/>
      <c r="C49" s="209"/>
      <c r="D49" s="209"/>
      <c r="E49" s="265" t="s">
        <v>256</v>
      </c>
      <c r="F49" s="265"/>
      <c r="G49" s="265"/>
      <c r="H49" s="265"/>
      <c r="I49" s="194"/>
      <c r="J49" s="194"/>
      <c r="K49" s="194"/>
      <c r="L49" s="194"/>
      <c r="M49" s="194"/>
      <c r="N49" s="194"/>
      <c r="O49" s="194"/>
      <c r="P49" s="194"/>
      <c r="Q49" s="194"/>
      <c r="R49" s="194"/>
      <c r="S49" s="194"/>
      <c r="T49" s="194"/>
      <c r="U49" s="194"/>
      <c r="V49" s="194"/>
      <c r="W49" s="194"/>
      <c r="X49" s="194"/>
      <c r="Y49" s="54"/>
    </row>
    <row r="50" spans="1:25" s="214" customFormat="1" x14ac:dyDescent="0.25">
      <c r="A50" s="4"/>
      <c r="B50" s="208"/>
      <c r="C50" s="209"/>
      <c r="D50" s="209"/>
      <c r="E50" s="265" t="s">
        <v>259</v>
      </c>
      <c r="F50" s="265"/>
      <c r="G50" s="265"/>
      <c r="H50" s="265"/>
      <c r="I50" s="265"/>
      <c r="J50" s="265"/>
      <c r="K50" s="265"/>
      <c r="L50" s="265"/>
      <c r="M50" s="265"/>
      <c r="N50" s="265"/>
      <c r="O50" s="265"/>
      <c r="P50" s="265"/>
      <c r="Q50" s="265"/>
      <c r="R50" s="265"/>
      <c r="S50" s="265"/>
      <c r="T50" s="265"/>
      <c r="U50" s="265"/>
      <c r="V50" s="265"/>
      <c r="W50" s="265"/>
      <c r="X50" s="265"/>
      <c r="Y50" s="54"/>
    </row>
    <row r="51" spans="1:25" s="214" customFormat="1" x14ac:dyDescent="0.25">
      <c r="A51" s="4"/>
      <c r="B51" s="208"/>
      <c r="C51" s="209"/>
      <c r="D51" s="209"/>
      <c r="E51" s="265" t="s">
        <v>263</v>
      </c>
      <c r="F51" s="265"/>
      <c r="G51" s="265"/>
      <c r="H51" s="265"/>
      <c r="I51" s="265"/>
      <c r="J51" s="265"/>
      <c r="K51" s="265"/>
      <c r="L51" s="265"/>
      <c r="M51" s="265"/>
      <c r="N51" s="265"/>
      <c r="O51" s="265"/>
      <c r="P51" s="265"/>
      <c r="Q51" s="265"/>
      <c r="R51" s="265"/>
      <c r="S51" s="265"/>
      <c r="T51" s="265"/>
      <c r="U51" s="265"/>
      <c r="V51" s="265"/>
      <c r="W51" s="265"/>
      <c r="X51" s="265"/>
      <c r="Y51" s="54"/>
    </row>
    <row r="52" spans="1:25" s="214" customFormat="1" x14ac:dyDescent="0.25">
      <c r="A52" s="4"/>
      <c r="B52" s="208"/>
      <c r="C52" s="209"/>
      <c r="D52" s="209"/>
      <c r="E52" s="54" t="s">
        <v>247</v>
      </c>
      <c r="F52" s="94"/>
      <c r="G52" s="94"/>
      <c r="H52" s="94"/>
      <c r="I52" s="94"/>
      <c r="J52" s="94"/>
      <c r="K52" s="94"/>
      <c r="L52" s="94"/>
      <c r="M52" s="94"/>
      <c r="N52" s="94"/>
      <c r="O52" s="94"/>
      <c r="P52" s="94"/>
      <c r="Q52" s="94"/>
      <c r="R52" s="94"/>
      <c r="S52" s="94"/>
      <c r="T52" s="94"/>
      <c r="U52" s="94"/>
      <c r="V52" s="94"/>
      <c r="W52" s="94"/>
      <c r="X52" s="94"/>
      <c r="Y52" s="54"/>
    </row>
    <row r="59" spans="1:25" x14ac:dyDescent="0.2">
      <c r="E59" s="13"/>
    </row>
  </sheetData>
  <sheetProtection algorithmName="SHA-512" hashValue="z/PTdYt0bh0R7p/QlDRbJIJ78jvNleLxFelLnYFZzRF2HwgIKx6NEs4R4zmJih2IzgSDYY3nigBK0WWRf3rA8Q==" saltValue="+guXb36ZzFYAwStqgFqG+w==" spinCount="100000" sheet="1" objects="1" scenarios="1"/>
  <mergeCells count="7">
    <mergeCell ref="E51:X51"/>
    <mergeCell ref="E49:H49"/>
    <mergeCell ref="E40:X40"/>
    <mergeCell ref="E46:X46"/>
    <mergeCell ref="E47:H47"/>
    <mergeCell ref="E48:X48"/>
    <mergeCell ref="E50:X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6" customWidth="1"/>
    <col min="2" max="26" width="10.7109375" style="136" customWidth="1"/>
    <col min="27" max="27" width="6.7109375" style="136" customWidth="1"/>
    <col min="28" max="28" width="5.140625" style="136" customWidth="1"/>
    <col min="29" max="29" width="4.140625" style="136" customWidth="1"/>
    <col min="30" max="128" width="0" style="138" hidden="1" customWidth="1"/>
    <col min="129" max="16384" width="10.7109375" style="136" hidden="1"/>
  </cols>
  <sheetData>
    <row r="1" spans="1:128" ht="33.75" x14ac:dyDescent="0.5">
      <c r="A1" s="267" t="str">
        <f ca="1">TEXT(TODAY()-30,"MMMM yyyy")</f>
        <v>April 2024</v>
      </c>
      <c r="B1" s="267"/>
      <c r="C1" s="267"/>
      <c r="D1" s="267"/>
      <c r="E1" s="267"/>
      <c r="S1" s="137" t="e">
        <f>Table!#REF!</f>
        <v>#REF!</v>
      </c>
    </row>
    <row r="2" spans="1:128" ht="61.5" x14ac:dyDescent="0.9">
      <c r="A2" s="139" t="s">
        <v>0</v>
      </c>
    </row>
    <row r="3" spans="1:128" s="142" customFormat="1" ht="36" x14ac:dyDescent="0.55000000000000004">
      <c r="A3" s="140" t="s">
        <v>5</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2" customFormat="1" ht="36" x14ac:dyDescent="0.55000000000000004">
      <c r="A68" s="140" t="s">
        <v>19</v>
      </c>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D68" s="138"/>
      <c r="AE68" s="138"/>
      <c r="AF68" s="138"/>
      <c r="AG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c r="BN68" s="138"/>
      <c r="BO68" s="138"/>
      <c r="BP68" s="138"/>
      <c r="BQ68" s="138"/>
      <c r="BR68" s="138"/>
      <c r="BS68" s="138"/>
      <c r="BT68" s="138"/>
      <c r="BU68" s="138"/>
      <c r="BV68" s="138"/>
      <c r="BW68" s="138"/>
      <c r="BX68" s="138"/>
      <c r="BY68" s="138"/>
      <c r="BZ68" s="138"/>
      <c r="CA68" s="138"/>
      <c r="CB68" s="138"/>
      <c r="CC68" s="138"/>
      <c r="CD68" s="138"/>
      <c r="CE68" s="138"/>
      <c r="CF68" s="138"/>
      <c r="CG68" s="138"/>
      <c r="CH68" s="138"/>
      <c r="CI68" s="138"/>
      <c r="CJ68" s="138"/>
      <c r="CK68" s="138"/>
      <c r="CL68" s="138"/>
      <c r="CM68" s="138"/>
      <c r="CN68" s="138"/>
      <c r="CO68" s="138"/>
      <c r="CP68" s="138"/>
      <c r="CQ68" s="138"/>
      <c r="CR68" s="138"/>
      <c r="CS68" s="138"/>
      <c r="CT68" s="138"/>
      <c r="CU68" s="138"/>
      <c r="CV68" s="138"/>
      <c r="CW68" s="138"/>
      <c r="CX68" s="138"/>
      <c r="CY68" s="138"/>
      <c r="CZ68" s="138"/>
      <c r="DA68" s="138"/>
      <c r="DB68" s="138"/>
      <c r="DC68" s="138"/>
      <c r="DD68" s="138"/>
      <c r="DE68" s="138"/>
      <c r="DF68" s="138"/>
      <c r="DG68" s="138"/>
      <c r="DH68" s="138"/>
      <c r="DI68" s="138"/>
      <c r="DJ68" s="138"/>
      <c r="DK68" s="138"/>
      <c r="DL68" s="138"/>
      <c r="DM68" s="138"/>
      <c r="DN68" s="138"/>
      <c r="DO68" s="138"/>
      <c r="DP68" s="138"/>
      <c r="DQ68" s="138"/>
      <c r="DR68" s="138"/>
      <c r="DS68" s="138"/>
      <c r="DT68" s="138"/>
      <c r="DU68" s="138"/>
      <c r="DV68" s="138"/>
      <c r="DW68" s="138"/>
      <c r="DX68" s="138"/>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2" customFormat="1" ht="36" x14ac:dyDescent="0.55000000000000004">
      <c r="A112" s="140" t="s">
        <v>24</v>
      </c>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D112" s="138"/>
      <c r="AE112" s="138"/>
      <c r="AF112" s="138"/>
      <c r="AG112" s="138"/>
      <c r="AH112" s="138"/>
      <c r="AI112" s="138"/>
      <c r="AJ112" s="138"/>
      <c r="AK112" s="138"/>
      <c r="AL112" s="138"/>
      <c r="AM112" s="138"/>
      <c r="AN112" s="138"/>
      <c r="AO112" s="138"/>
      <c r="AP112" s="138"/>
      <c r="AQ112" s="138"/>
      <c r="AR112" s="138"/>
      <c r="AS112" s="138"/>
      <c r="AT112" s="138"/>
      <c r="AU112" s="138"/>
      <c r="AV112" s="138"/>
      <c r="AW112" s="138"/>
      <c r="AX112" s="138"/>
      <c r="AY112" s="138"/>
      <c r="AZ112" s="138"/>
      <c r="BA112" s="138"/>
      <c r="BB112" s="138"/>
      <c r="BC112" s="138"/>
      <c r="BD112" s="138"/>
      <c r="BE112" s="138"/>
      <c r="BF112" s="138"/>
      <c r="BG112" s="138"/>
      <c r="BH112" s="138"/>
      <c r="BI112" s="138"/>
      <c r="BJ112" s="138"/>
      <c r="BK112" s="138"/>
      <c r="BL112" s="138"/>
      <c r="BM112" s="138"/>
      <c r="BN112" s="138"/>
      <c r="BO112" s="138"/>
      <c r="BP112" s="138"/>
      <c r="BQ112" s="138"/>
      <c r="BR112" s="138"/>
      <c r="BS112" s="138"/>
      <c r="BT112" s="138"/>
      <c r="BU112" s="138"/>
      <c r="BV112" s="138"/>
      <c r="BW112" s="138"/>
      <c r="BX112" s="138"/>
      <c r="BY112" s="138"/>
      <c r="BZ112" s="138"/>
      <c r="CA112" s="138"/>
      <c r="CB112" s="138"/>
      <c r="CC112" s="138"/>
      <c r="CD112" s="138"/>
      <c r="CE112" s="138"/>
      <c r="CF112" s="138"/>
      <c r="CG112" s="138"/>
      <c r="CH112" s="138"/>
      <c r="CI112" s="138"/>
      <c r="CJ112" s="138"/>
      <c r="CK112" s="138"/>
      <c r="CL112" s="138"/>
      <c r="CM112" s="138"/>
      <c r="CN112" s="138"/>
      <c r="CO112" s="138"/>
      <c r="CP112" s="138"/>
      <c r="CQ112" s="138"/>
      <c r="CR112" s="138"/>
      <c r="CS112" s="138"/>
      <c r="CT112" s="138"/>
      <c r="CU112" s="138"/>
      <c r="CV112" s="138"/>
      <c r="CW112" s="138"/>
      <c r="CX112" s="138"/>
      <c r="CY112" s="138"/>
      <c r="CZ112" s="138"/>
      <c r="DA112" s="138"/>
      <c r="DB112" s="138"/>
      <c r="DC112" s="138"/>
      <c r="DD112" s="138"/>
      <c r="DE112" s="138"/>
      <c r="DF112" s="138"/>
      <c r="DG112" s="138"/>
      <c r="DH112" s="138"/>
      <c r="DI112" s="138"/>
      <c r="DJ112" s="138"/>
      <c r="DK112" s="138"/>
      <c r="DL112" s="138"/>
      <c r="DM112" s="138"/>
      <c r="DN112" s="138"/>
      <c r="DO112" s="138"/>
      <c r="DP112" s="138"/>
      <c r="DQ112" s="138"/>
      <c r="DR112" s="138"/>
      <c r="DS112" s="138"/>
      <c r="DT112" s="138"/>
      <c r="DU112" s="138"/>
      <c r="DV112" s="138"/>
      <c r="DW112" s="138"/>
      <c r="DX112" s="138"/>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2" customFormat="1" ht="36" x14ac:dyDescent="0.55000000000000004">
      <c r="A157" s="140" t="s">
        <v>36</v>
      </c>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c r="AD157" s="138"/>
      <c r="AE157" s="138"/>
      <c r="AF157" s="138"/>
      <c r="AG157" s="138"/>
      <c r="AH157" s="138"/>
      <c r="AI157" s="138"/>
      <c r="AJ157" s="138"/>
      <c r="AK157" s="138"/>
      <c r="AL157" s="138"/>
      <c r="AM157" s="138"/>
      <c r="AN157" s="138"/>
      <c r="AO157" s="138"/>
      <c r="AP157" s="138"/>
      <c r="AQ157" s="138"/>
      <c r="AR157" s="138"/>
      <c r="AS157" s="138"/>
      <c r="AT157" s="138"/>
      <c r="AU157" s="138"/>
      <c r="AV157" s="138"/>
      <c r="AW157" s="138"/>
      <c r="AX157" s="138"/>
      <c r="AY157" s="138"/>
      <c r="AZ157" s="138"/>
      <c r="BA157" s="138"/>
      <c r="BB157" s="138"/>
      <c r="BC157" s="138"/>
      <c r="BD157" s="138"/>
      <c r="BE157" s="138"/>
      <c r="BF157" s="138"/>
      <c r="BG157" s="138"/>
      <c r="BH157" s="138"/>
      <c r="BI157" s="138"/>
      <c r="BJ157" s="138"/>
      <c r="BK157" s="138"/>
      <c r="BL157" s="138"/>
      <c r="BM157" s="138"/>
      <c r="BN157" s="138"/>
      <c r="BO157" s="138"/>
      <c r="BP157" s="138"/>
      <c r="BQ157" s="138"/>
      <c r="BR157" s="138"/>
      <c r="BS157" s="138"/>
      <c r="BT157" s="138"/>
      <c r="BU157" s="138"/>
      <c r="BV157" s="138"/>
      <c r="BW157" s="138"/>
      <c r="BX157" s="138"/>
      <c r="BY157" s="138"/>
      <c r="BZ157" s="138"/>
      <c r="CA157" s="138"/>
      <c r="CB157" s="138"/>
      <c r="CC157" s="138"/>
      <c r="CD157" s="138"/>
      <c r="CE157" s="138"/>
      <c r="CF157" s="138"/>
      <c r="CG157" s="138"/>
      <c r="CH157" s="138"/>
      <c r="CI157" s="138"/>
      <c r="CJ157" s="138"/>
      <c r="CK157" s="138"/>
      <c r="CL157" s="138"/>
      <c r="CM157" s="138"/>
      <c r="CN157" s="138"/>
      <c r="CO157" s="138"/>
      <c r="CP157" s="138"/>
      <c r="CQ157" s="138"/>
      <c r="CR157" s="138"/>
      <c r="CS157" s="138"/>
      <c r="CT157" s="138"/>
      <c r="CU157" s="138"/>
      <c r="CV157" s="138"/>
      <c r="CW157" s="138"/>
      <c r="CX157" s="138"/>
      <c r="CY157" s="138"/>
      <c r="CZ157" s="138"/>
      <c r="DA157" s="138"/>
      <c r="DB157" s="138"/>
      <c r="DC157" s="138"/>
      <c r="DD157" s="138"/>
      <c r="DE157" s="138"/>
      <c r="DF157" s="138"/>
      <c r="DG157" s="138"/>
      <c r="DH157" s="138"/>
      <c r="DI157" s="138"/>
      <c r="DJ157" s="138"/>
      <c r="DK157" s="138"/>
      <c r="DL157" s="138"/>
      <c r="DM157" s="138"/>
      <c r="DN157" s="138"/>
      <c r="DO157" s="138"/>
      <c r="DP157" s="138"/>
      <c r="DQ157" s="138"/>
      <c r="DR157" s="138"/>
      <c r="DS157" s="138"/>
      <c r="DT157" s="138"/>
      <c r="DU157" s="138"/>
      <c r="DV157" s="138"/>
      <c r="DW157" s="138"/>
      <c r="DX157" s="138"/>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2" customFormat="1" ht="36" x14ac:dyDescent="0.55000000000000004">
      <c r="A200" s="140" t="s">
        <v>42</v>
      </c>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D200" s="138"/>
      <c r="AE200" s="138"/>
      <c r="AF200" s="138"/>
      <c r="AG200" s="138"/>
      <c r="AH200" s="138"/>
      <c r="AI200" s="138"/>
      <c r="AJ200" s="138"/>
      <c r="AK200" s="138"/>
      <c r="AL200" s="138"/>
      <c r="AM200" s="138"/>
      <c r="AN200" s="138"/>
      <c r="AO200" s="138"/>
      <c r="AP200" s="138"/>
      <c r="AQ200" s="138"/>
      <c r="AR200" s="138"/>
      <c r="AS200" s="138"/>
      <c r="AT200" s="138"/>
      <c r="AU200" s="138"/>
      <c r="AV200" s="138"/>
      <c r="AW200" s="138"/>
      <c r="AX200" s="138"/>
      <c r="AY200" s="138"/>
      <c r="AZ200" s="138"/>
      <c r="BA200" s="138"/>
      <c r="BB200" s="138"/>
      <c r="BC200" s="138"/>
      <c r="BD200" s="138"/>
      <c r="BE200" s="138"/>
      <c r="BF200" s="138"/>
      <c r="BG200" s="138"/>
      <c r="BH200" s="138"/>
      <c r="BI200" s="138"/>
      <c r="BJ200" s="138"/>
      <c r="BK200" s="138"/>
      <c r="BL200" s="138"/>
      <c r="BM200" s="138"/>
      <c r="BN200" s="138"/>
      <c r="BO200" s="138"/>
      <c r="BP200" s="138"/>
      <c r="BQ200" s="138"/>
      <c r="BR200" s="138"/>
      <c r="BS200" s="138"/>
      <c r="BT200" s="138"/>
      <c r="BU200" s="138"/>
      <c r="BV200" s="138"/>
      <c r="BW200" s="138"/>
      <c r="BX200" s="138"/>
      <c r="BY200" s="138"/>
      <c r="BZ200" s="138"/>
      <c r="CA200" s="138"/>
      <c r="CB200" s="138"/>
      <c r="CC200" s="138"/>
      <c r="CD200" s="138"/>
      <c r="CE200" s="138"/>
      <c r="CF200" s="138"/>
      <c r="CG200" s="138"/>
      <c r="CH200" s="138"/>
      <c r="CI200" s="138"/>
      <c r="CJ200" s="138"/>
      <c r="CK200" s="138"/>
      <c r="CL200" s="138"/>
      <c r="CM200" s="138"/>
      <c r="CN200" s="138"/>
      <c r="CO200" s="138"/>
      <c r="CP200" s="138"/>
      <c r="CQ200" s="138"/>
      <c r="CR200" s="138"/>
      <c r="CS200" s="138"/>
      <c r="CT200" s="138"/>
      <c r="CU200" s="138"/>
      <c r="CV200" s="138"/>
      <c r="CW200" s="138"/>
      <c r="CX200" s="138"/>
      <c r="CY200" s="138"/>
      <c r="CZ200" s="138"/>
      <c r="DA200" s="138"/>
      <c r="DB200" s="138"/>
      <c r="DC200" s="138"/>
      <c r="DD200" s="138"/>
      <c r="DE200" s="138"/>
      <c r="DF200" s="138"/>
      <c r="DG200" s="138"/>
      <c r="DH200" s="138"/>
      <c r="DI200" s="138"/>
      <c r="DJ200" s="138"/>
      <c r="DK200" s="138"/>
      <c r="DL200" s="138"/>
      <c r="DM200" s="138"/>
      <c r="DN200" s="138"/>
      <c r="DO200" s="138"/>
      <c r="DP200" s="138"/>
      <c r="DQ200" s="138"/>
      <c r="DR200" s="138"/>
      <c r="DS200" s="138"/>
      <c r="DT200" s="138"/>
      <c r="DU200" s="138"/>
      <c r="DV200" s="138"/>
      <c r="DW200" s="138"/>
      <c r="DX200" s="138"/>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2" customFormat="1" ht="36" x14ac:dyDescent="0.55000000000000004">
      <c r="A262" s="140" t="s">
        <v>56</v>
      </c>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D262" s="138"/>
      <c r="AE262" s="138"/>
      <c r="AF262" s="138"/>
      <c r="AG262" s="138"/>
      <c r="AH262" s="138"/>
      <c r="AI262" s="138"/>
      <c r="AJ262" s="138"/>
      <c r="AK262" s="138"/>
      <c r="AL262" s="138"/>
      <c r="AM262" s="138"/>
      <c r="AN262" s="138"/>
      <c r="AO262" s="138"/>
      <c r="AP262" s="138"/>
      <c r="AQ262" s="138"/>
      <c r="AR262" s="138"/>
      <c r="AS262" s="138"/>
      <c r="AT262" s="138"/>
      <c r="AU262" s="138"/>
      <c r="AV262" s="138"/>
      <c r="AW262" s="138"/>
      <c r="AX262" s="138"/>
      <c r="AY262" s="138"/>
      <c r="AZ262" s="138"/>
      <c r="BA262" s="138"/>
      <c r="BB262" s="138"/>
      <c r="BC262" s="138"/>
      <c r="BD262" s="138"/>
      <c r="BE262" s="138"/>
      <c r="BF262" s="138"/>
      <c r="BG262" s="138"/>
      <c r="BH262" s="138"/>
      <c r="BI262" s="138"/>
      <c r="BJ262" s="138"/>
      <c r="BK262" s="138"/>
      <c r="BL262" s="138"/>
      <c r="BM262" s="138"/>
      <c r="BN262" s="138"/>
      <c r="BO262" s="138"/>
      <c r="BP262" s="138"/>
      <c r="BQ262" s="138"/>
      <c r="BR262" s="138"/>
      <c r="BS262" s="138"/>
      <c r="BT262" s="138"/>
      <c r="BU262" s="138"/>
      <c r="BV262" s="138"/>
      <c r="BW262" s="138"/>
      <c r="BX262" s="138"/>
      <c r="BY262" s="138"/>
      <c r="BZ262" s="138"/>
      <c r="CA262" s="138"/>
      <c r="CB262" s="138"/>
      <c r="CC262" s="138"/>
      <c r="CD262" s="138"/>
      <c r="CE262" s="138"/>
      <c r="CF262" s="138"/>
      <c r="CG262" s="138"/>
      <c r="CH262" s="138"/>
      <c r="CI262" s="138"/>
      <c r="CJ262" s="138"/>
      <c r="CK262" s="138"/>
      <c r="CL262" s="138"/>
      <c r="CM262" s="138"/>
      <c r="CN262" s="138"/>
      <c r="CO262" s="138"/>
      <c r="CP262" s="138"/>
      <c r="CQ262" s="138"/>
      <c r="CR262" s="138"/>
      <c r="CS262" s="138"/>
      <c r="CT262" s="138"/>
      <c r="CU262" s="138"/>
      <c r="CV262" s="138"/>
      <c r="CW262" s="138"/>
      <c r="CX262" s="138"/>
      <c r="CY262" s="138"/>
      <c r="CZ262" s="138"/>
      <c r="DA262" s="138"/>
      <c r="DB262" s="138"/>
      <c r="DC262" s="138"/>
      <c r="DD262" s="138"/>
      <c r="DE262" s="138"/>
      <c r="DF262" s="138"/>
      <c r="DG262" s="138"/>
      <c r="DH262" s="138"/>
      <c r="DI262" s="138"/>
      <c r="DJ262" s="138"/>
      <c r="DK262" s="138"/>
      <c r="DL262" s="138"/>
      <c r="DM262" s="138"/>
      <c r="DN262" s="138"/>
      <c r="DO262" s="138"/>
      <c r="DP262" s="138"/>
      <c r="DQ262" s="138"/>
      <c r="DR262" s="138"/>
      <c r="DS262" s="138"/>
      <c r="DT262" s="138"/>
      <c r="DU262" s="138"/>
      <c r="DV262" s="138"/>
      <c r="DW262" s="138"/>
      <c r="DX262" s="138"/>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2" customFormat="1" ht="21" x14ac:dyDescent="0.35">
      <c r="A330" s="143" t="s">
        <v>215</v>
      </c>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c r="AD330" s="138"/>
      <c r="AE330" s="138"/>
      <c r="AF330" s="138"/>
      <c r="AG330" s="138"/>
      <c r="AH330" s="138"/>
      <c r="AI330" s="138"/>
      <c r="AJ330" s="138"/>
      <c r="AK330" s="138"/>
      <c r="AL330" s="138"/>
      <c r="AM330" s="138"/>
      <c r="AN330" s="138"/>
      <c r="AO330" s="138"/>
      <c r="AP330" s="138"/>
      <c r="AQ330" s="138"/>
      <c r="AR330" s="138"/>
      <c r="AS330" s="138"/>
      <c r="AT330" s="138"/>
      <c r="AU330" s="138"/>
      <c r="AV330" s="138"/>
      <c r="AW330" s="138"/>
      <c r="AX330" s="138"/>
      <c r="AY330" s="138"/>
      <c r="AZ330" s="138"/>
      <c r="BA330" s="138"/>
      <c r="BB330" s="138"/>
      <c r="BC330" s="138"/>
      <c r="BD330" s="138"/>
      <c r="BE330" s="138"/>
      <c r="BF330" s="138"/>
      <c r="BG330" s="138"/>
      <c r="BH330" s="138"/>
      <c r="BI330" s="138"/>
      <c r="BJ330" s="138"/>
      <c r="BK330" s="138"/>
      <c r="BL330" s="138"/>
      <c r="BM330" s="138"/>
      <c r="BN330" s="138"/>
      <c r="BO330" s="138"/>
      <c r="BP330" s="138"/>
      <c r="BQ330" s="138"/>
      <c r="BR330" s="138"/>
      <c r="BS330" s="138"/>
      <c r="BT330" s="138"/>
      <c r="BU330" s="138"/>
      <c r="BV330" s="138"/>
      <c r="BW330" s="138"/>
      <c r="BX330" s="138"/>
      <c r="BY330" s="138"/>
      <c r="BZ330" s="138"/>
      <c r="CA330" s="138"/>
      <c r="CB330" s="138"/>
      <c r="CC330" s="138"/>
      <c r="CD330" s="138"/>
      <c r="CE330" s="138"/>
      <c r="CF330" s="138"/>
      <c r="CG330" s="138"/>
      <c r="CH330" s="138"/>
      <c r="CI330" s="138"/>
      <c r="CJ330" s="138"/>
      <c r="CK330" s="138"/>
      <c r="CL330" s="138"/>
      <c r="CM330" s="138"/>
      <c r="CN330" s="138"/>
      <c r="CO330" s="138"/>
      <c r="CP330" s="138"/>
      <c r="CQ330" s="138"/>
      <c r="CR330" s="138"/>
      <c r="CS330" s="138"/>
      <c r="CT330" s="138"/>
      <c r="CU330" s="138"/>
      <c r="CV330" s="138"/>
      <c r="CW330" s="138"/>
      <c r="CX330" s="138"/>
      <c r="CY330" s="138"/>
      <c r="CZ330" s="138"/>
      <c r="DA330" s="138"/>
      <c r="DB330" s="138"/>
      <c r="DC330" s="138"/>
      <c r="DD330" s="138"/>
      <c r="DE330" s="138"/>
      <c r="DF330" s="138"/>
      <c r="DG330" s="138"/>
      <c r="DH330" s="138"/>
      <c r="DI330" s="138"/>
      <c r="DJ330" s="138"/>
      <c r="DK330" s="138"/>
      <c r="DL330" s="138"/>
      <c r="DM330" s="138"/>
      <c r="DN330" s="138"/>
      <c r="DO330" s="138"/>
      <c r="DP330" s="138"/>
      <c r="DQ330" s="138"/>
      <c r="DR330" s="138"/>
      <c r="DS330" s="138"/>
      <c r="DT330" s="138"/>
      <c r="DU330" s="138"/>
      <c r="DV330" s="138"/>
      <c r="DW330" s="138"/>
      <c r="DX330" s="138"/>
    </row>
    <row r="331" spans="1:128" s="142" customFormat="1" ht="21" x14ac:dyDescent="0.35">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c r="AD331" s="138"/>
      <c r="AE331" s="138"/>
      <c r="AF331" s="138"/>
      <c r="AG331" s="138"/>
      <c r="AH331" s="138"/>
      <c r="AI331" s="138"/>
      <c r="AJ331" s="138"/>
      <c r="AK331" s="138"/>
      <c r="AL331" s="138"/>
      <c r="AM331" s="138"/>
      <c r="AN331" s="138"/>
      <c r="AO331" s="138"/>
      <c r="AP331" s="138"/>
      <c r="AQ331" s="138"/>
      <c r="AR331" s="138"/>
      <c r="AS331" s="138"/>
      <c r="AT331" s="138"/>
      <c r="AU331" s="138"/>
      <c r="AV331" s="138"/>
      <c r="AW331" s="138"/>
      <c r="AX331" s="138"/>
      <c r="AY331" s="138"/>
      <c r="AZ331" s="138"/>
      <c r="BA331" s="138"/>
      <c r="BB331" s="138"/>
      <c r="BC331" s="138"/>
      <c r="BD331" s="138"/>
      <c r="BE331" s="138"/>
      <c r="BF331" s="138"/>
      <c r="BG331" s="138"/>
      <c r="BH331" s="138"/>
      <c r="BI331" s="138"/>
      <c r="BJ331" s="138"/>
      <c r="BK331" s="138"/>
      <c r="BL331" s="138"/>
      <c r="BM331" s="138"/>
      <c r="BN331" s="138"/>
      <c r="BO331" s="138"/>
      <c r="BP331" s="138"/>
      <c r="BQ331" s="138"/>
      <c r="BR331" s="138"/>
      <c r="BS331" s="138"/>
      <c r="BT331" s="138"/>
      <c r="BU331" s="138"/>
      <c r="BV331" s="138"/>
      <c r="BW331" s="138"/>
      <c r="BX331" s="138"/>
      <c r="BY331" s="138"/>
      <c r="BZ331" s="138"/>
      <c r="CA331" s="138"/>
      <c r="CB331" s="138"/>
      <c r="CC331" s="138"/>
      <c r="CD331" s="138"/>
      <c r="CE331" s="138"/>
      <c r="CF331" s="138"/>
      <c r="CG331" s="138"/>
      <c r="CH331" s="138"/>
      <c r="CI331" s="138"/>
      <c r="CJ331" s="138"/>
      <c r="CK331" s="138"/>
      <c r="CL331" s="138"/>
      <c r="CM331" s="138"/>
      <c r="CN331" s="138"/>
      <c r="CO331" s="138"/>
      <c r="CP331" s="138"/>
      <c r="CQ331" s="138"/>
      <c r="CR331" s="138"/>
      <c r="CS331" s="138"/>
      <c r="CT331" s="138"/>
      <c r="CU331" s="138"/>
      <c r="CV331" s="138"/>
      <c r="CW331" s="138"/>
      <c r="CX331" s="138"/>
      <c r="CY331" s="138"/>
      <c r="CZ331" s="138"/>
      <c r="DA331" s="138"/>
      <c r="DB331" s="138"/>
      <c r="DC331" s="138"/>
      <c r="DD331" s="138"/>
      <c r="DE331" s="138"/>
      <c r="DF331" s="138"/>
      <c r="DG331" s="138"/>
      <c r="DH331" s="138"/>
      <c r="DI331" s="138"/>
      <c r="DJ331" s="138"/>
      <c r="DK331" s="138"/>
      <c r="DL331" s="138"/>
      <c r="DM331" s="138"/>
      <c r="DN331" s="138"/>
      <c r="DO331" s="138"/>
      <c r="DP331" s="138"/>
      <c r="DQ331" s="138"/>
      <c r="DR331" s="138"/>
      <c r="DS331" s="138"/>
      <c r="DT331" s="138"/>
      <c r="DU331" s="138"/>
      <c r="DV331" s="138"/>
      <c r="DW331" s="138"/>
      <c r="DX331" s="138"/>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0" customFormat="1" x14ac:dyDescent="0.2">
      <c r="A12" s="81" t="s">
        <v>148</v>
      </c>
      <c r="B12" s="81"/>
      <c r="C12" s="81" t="s">
        <v>51</v>
      </c>
      <c r="D12" s="81" t="s">
        <v>149</v>
      </c>
      <c r="E12" s="82" t="s">
        <v>150</v>
      </c>
      <c r="F12" s="86">
        <v>42736</v>
      </c>
      <c r="G12" s="86">
        <v>42767</v>
      </c>
      <c r="H12" s="86">
        <v>42795</v>
      </c>
      <c r="I12" s="86">
        <v>42826</v>
      </c>
      <c r="J12" s="86">
        <v>42856</v>
      </c>
      <c r="K12" s="86">
        <v>42887</v>
      </c>
      <c r="L12" s="86">
        <v>42917</v>
      </c>
      <c r="M12" s="86">
        <v>42948</v>
      </c>
      <c r="N12" s="86">
        <v>42979</v>
      </c>
      <c r="O12" s="86">
        <v>43009</v>
      </c>
      <c r="P12" s="86">
        <v>43040</v>
      </c>
      <c r="Q12" s="86">
        <v>43070</v>
      </c>
      <c r="R12" s="86">
        <v>43101</v>
      </c>
      <c r="S12" s="86">
        <v>43132</v>
      </c>
      <c r="T12" s="86">
        <v>43160</v>
      </c>
      <c r="U12" s="86">
        <v>43191</v>
      </c>
      <c r="V12" s="86">
        <v>43221</v>
      </c>
      <c r="W12" s="86">
        <v>43252</v>
      </c>
      <c r="X12" s="86">
        <v>43282</v>
      </c>
      <c r="Y12" s="86">
        <v>43313</v>
      </c>
      <c r="Z12" s="86">
        <v>43344</v>
      </c>
      <c r="AA12" s="86">
        <v>43374</v>
      </c>
      <c r="AB12" s="86">
        <v>43405</v>
      </c>
      <c r="AC12" s="86">
        <v>43435</v>
      </c>
      <c r="AD12" s="86">
        <v>43466</v>
      </c>
      <c r="AE12" s="86">
        <v>43497</v>
      </c>
      <c r="AF12" s="86">
        <v>43525</v>
      </c>
      <c r="AG12" s="86">
        <v>43556</v>
      </c>
      <c r="AH12" s="86">
        <v>43586</v>
      </c>
      <c r="AI12" s="86">
        <v>43617</v>
      </c>
      <c r="AJ12" s="86">
        <v>43647</v>
      </c>
      <c r="AK12" s="86">
        <v>43678</v>
      </c>
      <c r="AL12" s="86">
        <v>43709</v>
      </c>
      <c r="AM12" s="86">
        <v>43739</v>
      </c>
      <c r="AN12" s="86">
        <v>43770</v>
      </c>
      <c r="AO12" s="86">
        <v>43800</v>
      </c>
      <c r="AP12" s="86">
        <v>43831</v>
      </c>
      <c r="AQ12" s="86">
        <v>43862</v>
      </c>
      <c r="AR12" s="86">
        <v>43891</v>
      </c>
      <c r="AS12" s="86">
        <v>43922</v>
      </c>
      <c r="AT12" s="86">
        <v>43952</v>
      </c>
      <c r="AU12" s="86">
        <v>43983</v>
      </c>
      <c r="AV12" s="86">
        <v>44013</v>
      </c>
      <c r="AW12" s="86">
        <v>44044</v>
      </c>
      <c r="AX12" s="86">
        <v>44075</v>
      </c>
      <c r="AY12" s="86">
        <v>44105</v>
      </c>
      <c r="AZ12" s="86">
        <v>44136</v>
      </c>
      <c r="BA12" s="86">
        <v>44166</v>
      </c>
      <c r="BB12" s="86">
        <v>44197</v>
      </c>
      <c r="BC12" s="86">
        <v>44228</v>
      </c>
      <c r="BD12" s="86">
        <v>44256</v>
      </c>
      <c r="BE12" s="86">
        <v>44287</v>
      </c>
      <c r="BF12" s="86">
        <v>44317</v>
      </c>
      <c r="BG12" s="86">
        <v>44348</v>
      </c>
      <c r="BH12" s="86">
        <v>44378</v>
      </c>
      <c r="BI12" s="86">
        <v>44409</v>
      </c>
      <c r="BJ12" s="86">
        <v>44440</v>
      </c>
      <c r="BK12" s="86">
        <v>44470</v>
      </c>
      <c r="BL12" s="86">
        <v>44501</v>
      </c>
      <c r="BM12" s="86">
        <v>44531</v>
      </c>
      <c r="BN12" s="86">
        <v>44562</v>
      </c>
      <c r="BO12" s="86">
        <v>44593</v>
      </c>
      <c r="BP12" s="86">
        <v>44621</v>
      </c>
      <c r="BQ12" s="86">
        <v>44652</v>
      </c>
      <c r="BR12" s="86">
        <v>44682</v>
      </c>
      <c r="BS12" s="86">
        <v>44713</v>
      </c>
      <c r="BT12" s="86">
        <v>44743</v>
      </c>
      <c r="BU12" s="86">
        <v>44774</v>
      </c>
      <c r="BV12" s="86">
        <v>44805</v>
      </c>
      <c r="BW12" s="86">
        <v>44835</v>
      </c>
      <c r="BX12" s="86">
        <v>44866</v>
      </c>
      <c r="BY12" s="86">
        <v>44896</v>
      </c>
      <c r="BZ12" s="86">
        <v>44927</v>
      </c>
      <c r="CA12" s="86">
        <v>44958</v>
      </c>
      <c r="CB12" s="86">
        <v>44986</v>
      </c>
      <c r="CC12" s="86">
        <v>45017</v>
      </c>
      <c r="CD12" s="86">
        <v>45047</v>
      </c>
      <c r="CE12" s="86">
        <v>45078</v>
      </c>
      <c r="CF12" s="86">
        <v>45108</v>
      </c>
      <c r="CG12" s="86">
        <v>45139</v>
      </c>
      <c r="CH12" s="86">
        <v>45170</v>
      </c>
      <c r="CI12" s="86">
        <v>45200</v>
      </c>
      <c r="CJ12" s="86">
        <v>45231</v>
      </c>
      <c r="CK12" s="86">
        <v>45261</v>
      </c>
      <c r="CL12" s="86">
        <v>45292</v>
      </c>
      <c r="CM12" s="86">
        <v>45323</v>
      </c>
      <c r="CN12" s="86">
        <v>45352</v>
      </c>
      <c r="CO12" s="86">
        <v>45383</v>
      </c>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c r="AMM12" s="86"/>
      <c r="AMN12" s="86"/>
      <c r="AMO12" s="86"/>
      <c r="AMP12" s="86"/>
      <c r="AMQ12" s="86"/>
      <c r="AMR12" s="86"/>
      <c r="AMS12" s="86"/>
      <c r="AMT12" s="86"/>
      <c r="AMU12" s="86"/>
      <c r="AMV12" s="86"/>
      <c r="AMW12" s="86"/>
      <c r="AMX12" s="86"/>
      <c r="AMY12" s="86"/>
      <c r="AMZ12" s="86"/>
      <c r="ANA12" s="86"/>
      <c r="ANB12" s="86"/>
      <c r="ANC12" s="86"/>
      <c r="AND12" s="86"/>
      <c r="ANE12" s="86"/>
      <c r="ANF12" s="86"/>
      <c r="ANG12" s="86"/>
      <c r="ANH12" s="86"/>
      <c r="ANI12" s="86"/>
      <c r="ANJ12" s="86"/>
      <c r="ANK12" s="86"/>
      <c r="ANL12" s="86"/>
      <c r="ANM12" s="86"/>
      <c r="ANN12" s="86"/>
      <c r="ANO12" s="86"/>
      <c r="ANP12" s="86"/>
      <c r="ANQ12" s="86"/>
      <c r="ANR12" s="86"/>
      <c r="ANS12" s="86"/>
      <c r="ANT12" s="86"/>
      <c r="ANU12" s="86"/>
      <c r="ANV12" s="86"/>
      <c r="ANW12" s="86"/>
      <c r="ANX12" s="86"/>
      <c r="ANY12" s="86"/>
      <c r="ANZ12" s="86"/>
      <c r="AOA12" s="86"/>
      <c r="AOB12" s="86"/>
      <c r="AOC12" s="86"/>
      <c r="AOD12" s="86"/>
      <c r="AOE12" s="86"/>
      <c r="AOF12" s="86"/>
      <c r="AOG12" s="86"/>
      <c r="AOH12" s="86"/>
      <c r="AOI12" s="86"/>
      <c r="AOJ12" s="86"/>
      <c r="AOK12" s="86"/>
      <c r="AOL12" s="86"/>
      <c r="AOM12" s="86"/>
      <c r="AON12" s="86"/>
      <c r="AOO12" s="86"/>
      <c r="AOP12" s="86"/>
      <c r="AOQ12" s="86"/>
      <c r="AOR12" s="86"/>
      <c r="AOS12" s="86"/>
      <c r="AOT12" s="86"/>
      <c r="AOU12" s="86"/>
      <c r="AOV12" s="86"/>
      <c r="AOW12" s="86"/>
      <c r="AOX12" s="86"/>
      <c r="AOY12" s="86"/>
      <c r="AOZ12" s="86"/>
      <c r="APA12" s="86"/>
      <c r="APB12" s="86"/>
      <c r="APC12" s="86"/>
      <c r="APD12" s="86"/>
      <c r="APE12" s="86"/>
      <c r="APF12" s="86"/>
      <c r="APG12" s="86"/>
      <c r="APH12" s="86"/>
      <c r="API12" s="86"/>
      <c r="APJ12" s="86"/>
      <c r="APK12" s="86"/>
      <c r="APL12" s="86"/>
      <c r="APM12" s="86"/>
      <c r="APN12" s="86"/>
      <c r="APO12" s="86"/>
      <c r="APP12" s="86"/>
      <c r="APQ12" s="86"/>
      <c r="APR12" s="86"/>
      <c r="APS12" s="86"/>
      <c r="APT12" s="86"/>
      <c r="APU12" s="86"/>
      <c r="APV12" s="86"/>
      <c r="APW12" s="86"/>
      <c r="APX12" s="86"/>
      <c r="APY12" s="86"/>
      <c r="APZ12" s="86"/>
      <c r="AQA12" s="86"/>
      <c r="AQB12" s="86"/>
      <c r="AQC12" s="86"/>
      <c r="AQD12" s="86"/>
      <c r="AQE12" s="86"/>
      <c r="AQF12" s="86"/>
      <c r="AQG12" s="86"/>
      <c r="AQH12" s="86"/>
      <c r="AQI12" s="86"/>
      <c r="AQJ12" s="86"/>
      <c r="AQK12" s="86"/>
      <c r="AQL12" s="86"/>
      <c r="AQM12" s="86"/>
      <c r="AQN12" s="86"/>
      <c r="AQO12" s="86"/>
      <c r="AQP12" s="86"/>
      <c r="AQQ12" s="86"/>
      <c r="AQR12" s="86"/>
      <c r="AQS12" s="86"/>
      <c r="AQT12" s="86"/>
      <c r="AQU12" s="86"/>
      <c r="AQV12" s="86"/>
      <c r="AQW12" s="86"/>
      <c r="AQX12" s="86"/>
      <c r="AQY12" s="86"/>
      <c r="AQZ12" s="86"/>
      <c r="ARA12" s="86"/>
      <c r="ARB12" s="86"/>
      <c r="ARC12" s="86"/>
      <c r="ARD12" s="86"/>
      <c r="ARE12" s="86"/>
      <c r="ARF12" s="86"/>
      <c r="ARG12" s="86"/>
      <c r="ARH12" s="86"/>
      <c r="ARI12" s="86"/>
      <c r="ARJ12" s="86"/>
      <c r="ARK12" s="86"/>
      <c r="ARL12" s="86"/>
      <c r="ARM12" s="86"/>
      <c r="ARN12" s="86"/>
      <c r="ARO12" s="86"/>
      <c r="ARP12" s="86"/>
      <c r="ARQ12" s="86"/>
      <c r="ARR12" s="86"/>
      <c r="ARS12" s="86"/>
      <c r="ART12" s="86"/>
      <c r="ARU12" s="86"/>
      <c r="ARV12" s="86"/>
      <c r="ARW12" s="86"/>
      <c r="ARX12" s="86"/>
      <c r="ARY12" s="86"/>
      <c r="ARZ12" s="86"/>
      <c r="ASA12" s="86"/>
      <c r="ASB12" s="86"/>
      <c r="ASC12" s="86"/>
      <c r="ASD12" s="86"/>
      <c r="ASE12" s="86"/>
      <c r="ASF12" s="86"/>
      <c r="ASG12" s="86"/>
      <c r="ASH12" s="86"/>
      <c r="ASI12" s="86"/>
      <c r="ASJ12" s="86"/>
      <c r="ASK12" s="86"/>
      <c r="ASL12" s="86"/>
      <c r="ASM12" s="86"/>
      <c r="ASN12" s="86"/>
      <c r="ASO12" s="86"/>
      <c r="ASP12" s="86"/>
      <c r="ASQ12" s="86"/>
      <c r="ASR12" s="86"/>
      <c r="ASS12" s="86"/>
      <c r="AST12" s="86"/>
      <c r="ASU12" s="86"/>
      <c r="ASV12" s="86"/>
      <c r="ASW12" s="86"/>
      <c r="ASX12" s="86"/>
      <c r="ASY12" s="86"/>
      <c r="ASZ12" s="86"/>
      <c r="ATA12" s="86"/>
      <c r="ATB12" s="86"/>
      <c r="ATC12" s="86"/>
      <c r="ATD12" s="86"/>
      <c r="ATE12" s="86"/>
      <c r="ATF12" s="86"/>
      <c r="ATG12" s="86"/>
      <c r="ATH12" s="86"/>
      <c r="ATI12" s="86"/>
      <c r="ATJ12" s="86"/>
      <c r="ATK12" s="86"/>
      <c r="ATL12" s="86"/>
      <c r="ATM12" s="86"/>
      <c r="ATN12" s="86"/>
      <c r="ATO12" s="86"/>
      <c r="ATP12" s="86"/>
      <c r="ATQ12" s="86"/>
      <c r="ATR12" s="86"/>
      <c r="ATS12" s="86"/>
      <c r="ATT12" s="86"/>
      <c r="ATU12" s="86"/>
      <c r="ATV12" s="86"/>
      <c r="ATW12" s="86"/>
      <c r="ATX12" s="86"/>
      <c r="ATY12" s="86"/>
      <c r="ATZ12" s="86"/>
      <c r="AUA12" s="86"/>
      <c r="AUB12" s="86"/>
      <c r="AUC12" s="86"/>
      <c r="AUD12" s="86"/>
      <c r="AUE12" s="86"/>
      <c r="AUF12" s="86"/>
      <c r="AUG12" s="86"/>
      <c r="AUH12" s="86"/>
      <c r="AUI12" s="86"/>
      <c r="AUJ12" s="86"/>
      <c r="AUK12" s="86"/>
    </row>
    <row r="13" spans="1:1233" x14ac:dyDescent="0.2">
      <c r="E13" s="83"/>
    </row>
    <row r="14" spans="1:1233" x14ac:dyDescent="0.2">
      <c r="A14" s="41" t="s">
        <v>116</v>
      </c>
      <c r="C14" s="41" t="s">
        <v>15</v>
      </c>
      <c r="D14" s="84" t="s">
        <v>81</v>
      </c>
      <c r="E14" s="83">
        <v>45433</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4" t="s">
        <v>81</v>
      </c>
      <c r="E15" s="83">
        <v>45433</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4" t="s">
        <v>81</v>
      </c>
      <c r="E16" s="83">
        <v>45422</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4" t="s">
        <v>81</v>
      </c>
      <c r="E17" s="83">
        <v>45422</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4" t="s">
        <v>81</v>
      </c>
      <c r="E18" s="83">
        <v>45422</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4" t="s">
        <v>81</v>
      </c>
      <c r="E19" s="83">
        <v>45422</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48430</v>
      </c>
      <c r="CJ19" s="45">
        <v>50910</v>
      </c>
      <c r="CK19" s="45">
        <v>52210</v>
      </c>
      <c r="CL19" s="45">
        <v>54010</v>
      </c>
      <c r="CM19" s="45">
        <v>53840</v>
      </c>
      <c r="CN19" s="45" t="e">
        <v>#N/A</v>
      </c>
      <c r="CO19" s="45" t="e">
        <v>#N/A</v>
      </c>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4" t="s">
        <v>81</v>
      </c>
      <c r="E20" s="83">
        <v>45422</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3.7267080745341685</v>
      </c>
      <c r="CJ20" s="44">
        <v>13.233985765124556</v>
      </c>
      <c r="CK20" s="44">
        <v>18.686065014776077</v>
      </c>
      <c r="CL20" s="44">
        <v>27.743614001892158</v>
      </c>
      <c r="CM20" s="44">
        <v>31.285052426237513</v>
      </c>
      <c r="CN20" s="44" t="e">
        <v>#N/A</v>
      </c>
      <c r="CO20" s="44" t="e">
        <v>#N/A</v>
      </c>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4" t="s">
        <v>81</v>
      </c>
      <c r="E21" s="83">
        <v>45422</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16040</v>
      </c>
      <c r="CJ21" s="45">
        <v>15990</v>
      </c>
      <c r="CK21" s="45">
        <v>16390</v>
      </c>
      <c r="CL21" s="45">
        <v>17190</v>
      </c>
      <c r="CM21" s="45">
        <v>16870</v>
      </c>
      <c r="CN21" s="45" t="e">
        <v>#N/A</v>
      </c>
      <c r="CO21" s="45" t="e">
        <v>#N/A</v>
      </c>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4" t="s">
        <v>81</v>
      </c>
      <c r="E22" s="83">
        <v>45422</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10.392291810048171</v>
      </c>
      <c r="CJ22" s="44">
        <v>11.974789915966388</v>
      </c>
      <c r="CK22" s="44">
        <v>16.07648725212465</v>
      </c>
      <c r="CL22" s="44">
        <v>31.321619556913681</v>
      </c>
      <c r="CM22" s="44">
        <v>31.080031080031077</v>
      </c>
      <c r="CN22" s="44" t="e">
        <v>#N/A</v>
      </c>
      <c r="CO22" s="44" t="e">
        <v>#N/A</v>
      </c>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4" t="s">
        <v>81</v>
      </c>
      <c r="E23" s="83">
        <v>45422</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4" t="s">
        <v>81</v>
      </c>
      <c r="E24" s="83">
        <v>45422</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2.8786129102442048</v>
      </c>
      <c r="CI24" s="44">
        <v>2.5379146777327222</v>
      </c>
      <c r="CJ24" s="44">
        <v>1.1659006654550552</v>
      </c>
      <c r="CK24" s="44">
        <v>1.2807515824019955</v>
      </c>
      <c r="CL24" s="44">
        <v>2.0140637153370555</v>
      </c>
      <c r="CM24" s="44">
        <v>1.3658165341668749</v>
      </c>
      <c r="CN24" s="44" t="e">
        <v>#N/A</v>
      </c>
      <c r="CO24" s="44" t="e">
        <v>#N/A</v>
      </c>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4" t="s">
        <v>81</v>
      </c>
      <c r="E25" s="83">
        <v>45422</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4" t="s">
        <v>81</v>
      </c>
      <c r="E26" s="83">
        <v>45422</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4" t="s">
        <v>81</v>
      </c>
      <c r="E27" s="83">
        <v>45422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4" t="s">
        <v>81</v>
      </c>
      <c r="E28" s="83">
        <v>45422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5" t="s">
        <v>126</v>
      </c>
      <c r="D29" s="84" t="s">
        <v>81</v>
      </c>
      <c r="E29" s="83">
        <v>45422</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4">
        <v>1442.4711905109375</v>
      </c>
      <c r="CM29" s="44">
        <v>1448.7478926643419</v>
      </c>
      <c r="CN29" s="44">
        <v>1454.921420321986</v>
      </c>
      <c r="CO29" s="44">
        <v>1459.5856512846919</v>
      </c>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4" t="s">
        <v>81</v>
      </c>
      <c r="E30" s="83">
        <v>45422</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2.740818228538533</v>
      </c>
      <c r="CA30" s="44">
        <v>2.1427984660217669</v>
      </c>
      <c r="CB30" s="44">
        <v>1.5391565084918346</v>
      </c>
      <c r="CC30" s="44">
        <v>1.5121693585399942</v>
      </c>
      <c r="CD30" s="44">
        <v>1.514771668755821</v>
      </c>
      <c r="CE30" s="44">
        <v>1.0528392705147605</v>
      </c>
      <c r="CF30" s="44">
        <v>0.88137116446269648</v>
      </c>
      <c r="CG30" s="44">
        <v>0.60956989070348744</v>
      </c>
      <c r="CH30" s="44">
        <v>0.38394029967874221</v>
      </c>
      <c r="CI30" s="44">
        <v>0.650686841188719</v>
      </c>
      <c r="CJ30" s="44">
        <v>0.88260135907172188</v>
      </c>
      <c r="CK30" s="44">
        <v>1.0345752177709278</v>
      </c>
      <c r="CL30" s="44">
        <v>0.93047071996212871</v>
      </c>
      <c r="CM30" s="44">
        <v>0.79719960069593032</v>
      </c>
      <c r="CN30" s="44" t="e">
        <v>#N/A</v>
      </c>
      <c r="CO30" s="44" t="e">
        <v>#N/A</v>
      </c>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4" t="s">
        <v>81</v>
      </c>
      <c r="E31" s="83">
        <v>45414</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4" t="s">
        <v>81</v>
      </c>
      <c r="E32" s="83">
        <v>45414</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4" t="s">
        <v>81</v>
      </c>
      <c r="E33" s="83">
        <v>45373</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8.4147449999999999</v>
      </c>
      <c r="CG33" s="44">
        <v>8.4731360000000002</v>
      </c>
      <c r="CH33" s="44">
        <v>8.5323720000000005</v>
      </c>
      <c r="CI33" s="44">
        <v>8.4984059999999992</v>
      </c>
      <c r="CJ33" s="44">
        <v>8.5380640000000003</v>
      </c>
      <c r="CK33" s="44">
        <v>8.5948550000000008</v>
      </c>
      <c r="CL33" s="44">
        <v>8.5456249999999994</v>
      </c>
      <c r="CM33" s="44" t="e">
        <v>#N/A</v>
      </c>
      <c r="CN33" s="44" t="e">
        <v>#N/A</v>
      </c>
      <c r="CO33" s="44" t="e">
        <v>#N/A</v>
      </c>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4" t="s">
        <v>81</v>
      </c>
      <c r="E34" s="83">
        <v>45390</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3.3951194891920076</v>
      </c>
      <c r="CG34" s="50">
        <v>3.4753646250905357</v>
      </c>
      <c r="CH34" s="50">
        <v>3.4814038883747793</v>
      </c>
      <c r="CI34" s="50">
        <v>3.5457939822541054</v>
      </c>
      <c r="CJ34" s="50">
        <v>3.4817498062114729</v>
      </c>
      <c r="CK34" s="50">
        <v>3.4517585728296898</v>
      </c>
      <c r="CL34" s="50">
        <v>3.4755977890008931</v>
      </c>
      <c r="CM34" s="50" t="e">
        <v>#N/A</v>
      </c>
      <c r="CN34" s="50" t="e">
        <v>#N/A</v>
      </c>
      <c r="CO34" s="50" t="e">
        <v>#N/A</v>
      </c>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4" t="s">
        <v>81</v>
      </c>
      <c r="E35" s="83">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4" t="s">
        <v>81</v>
      </c>
      <c r="E36" s="83">
        <v>45433</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4" t="s">
        <v>81</v>
      </c>
      <c r="E37" s="83">
        <v>45422</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t="e">
        <v>#N/A</v>
      </c>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4" t="s">
        <v>81</v>
      </c>
      <c r="E38" s="83">
        <v>45422</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1365</v>
      </c>
      <c r="CL38" s="51">
        <v>1649</v>
      </c>
      <c r="CM38" s="51">
        <v>2135</v>
      </c>
      <c r="CN38" s="51">
        <v>2664</v>
      </c>
      <c r="CO38" s="51">
        <v>2881</v>
      </c>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4" t="s">
        <v>81</v>
      </c>
      <c r="E39" s="83">
        <v>45422</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540346</v>
      </c>
      <c r="CL39" s="51">
        <v>569389</v>
      </c>
      <c r="CM39" s="51">
        <v>583252</v>
      </c>
      <c r="CN39" s="51">
        <v>596193</v>
      </c>
      <c r="CO39" s="51">
        <v>608415</v>
      </c>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4" t="s">
        <v>81</v>
      </c>
      <c r="E40" s="83">
        <v>45422</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1.09375</v>
      </c>
      <c r="CL40" s="51">
        <v>0.77164248947122127</v>
      </c>
      <c r="CM40" s="51">
        <v>0.78753227591294728</v>
      </c>
      <c r="CN40" s="51">
        <v>0.83984867591424972</v>
      </c>
      <c r="CO40" s="51">
        <v>0.82526496705814945</v>
      </c>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4" t="s">
        <v>81</v>
      </c>
      <c r="E41" s="83">
        <v>45433</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33.60679924903549</v>
      </c>
      <c r="CM41" s="44">
        <v>36.236007843988503</v>
      </c>
      <c r="CN41" s="44">
        <v>33.148097518791026</v>
      </c>
      <c r="CO41" s="44" t="e">
        <v>#N/A</v>
      </c>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4" t="s">
        <v>81</v>
      </c>
      <c r="E42" s="83">
        <v>45433</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8.3506859999999996</v>
      </c>
      <c r="CM42" s="44">
        <v>8.8079219999999996</v>
      </c>
      <c r="CN42" s="44">
        <v>8.3448189999999993</v>
      </c>
      <c r="CO42" s="44" t="e">
        <v>#N/A</v>
      </c>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4" t="s">
        <v>81</v>
      </c>
      <c r="E43" s="83">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4" t="s">
        <v>81</v>
      </c>
      <c r="E44" s="83">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4" t="s">
        <v>81</v>
      </c>
      <c r="E45" s="83">
        <v>45422</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t="e">
        <v>#N/A</v>
      </c>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4" t="s">
        <v>81</v>
      </c>
      <c r="E46" s="83">
        <v>45422</v>
      </c>
      <c r="F46" s="166">
        <v>211.71463941000002</v>
      </c>
      <c r="G46" s="166">
        <v>203.25591274999999</v>
      </c>
      <c r="H46" s="166">
        <v>377.28521883999997</v>
      </c>
      <c r="I46" s="166">
        <v>262.26815905999996</v>
      </c>
      <c r="J46" s="166">
        <v>377.82733134999995</v>
      </c>
      <c r="K46" s="166">
        <v>328.10005632999997</v>
      </c>
      <c r="L46" s="166">
        <v>291.66943687999998</v>
      </c>
      <c r="M46" s="166">
        <v>338.38902560000002</v>
      </c>
      <c r="N46" s="166">
        <v>1160.66917592</v>
      </c>
      <c r="O46" s="166">
        <v>337.90144084000002</v>
      </c>
      <c r="P46" s="166">
        <v>377.48615973</v>
      </c>
      <c r="Q46" s="166">
        <v>296.04393754</v>
      </c>
      <c r="R46" s="166">
        <v>192.50134502</v>
      </c>
      <c r="S46" s="166">
        <v>339.76638167999999</v>
      </c>
      <c r="T46" s="166">
        <v>440.72041249999978</v>
      </c>
      <c r="U46" s="166">
        <v>438.01505121000002</v>
      </c>
      <c r="V46" s="166">
        <v>717.83330911999997</v>
      </c>
      <c r="W46" s="166">
        <v>394.67880638999998</v>
      </c>
      <c r="X46" s="166">
        <v>443.75838563999997</v>
      </c>
      <c r="Y46" s="166">
        <v>350.65400500000004</v>
      </c>
      <c r="Z46" s="166">
        <v>269.08082389000015</v>
      </c>
      <c r="AA46" s="166">
        <v>331.88516802000004</v>
      </c>
      <c r="AB46" s="166">
        <v>380.14598493</v>
      </c>
      <c r="AC46" s="166">
        <v>235.75597334</v>
      </c>
      <c r="AD46" s="166">
        <v>258.26002690000001</v>
      </c>
      <c r="AE46" s="166">
        <v>356.93944166999995</v>
      </c>
      <c r="AF46" s="166">
        <v>342.73177867000004</v>
      </c>
      <c r="AG46" s="166">
        <v>375.70581040000002</v>
      </c>
      <c r="AH46" s="166">
        <v>331.36629359000011</v>
      </c>
      <c r="AI46" s="166">
        <v>365.97490530999994</v>
      </c>
      <c r="AJ46" s="166">
        <v>339.88532200000009</v>
      </c>
      <c r="AK46" s="166">
        <v>349.23542468000005</v>
      </c>
      <c r="AL46" s="166">
        <v>400.27509522999998</v>
      </c>
      <c r="AM46" s="166">
        <v>464.35814388999989</v>
      </c>
      <c r="AN46" s="166">
        <v>1121.19836865</v>
      </c>
      <c r="AO46" s="166">
        <v>296.52734249999997</v>
      </c>
      <c r="AP46" s="166">
        <v>208.99793284999998</v>
      </c>
      <c r="AQ46" s="166">
        <v>334.10810939999999</v>
      </c>
      <c r="AR46" s="166">
        <v>210.52395752999999</v>
      </c>
      <c r="AS46" s="166">
        <v>296.56930002999997</v>
      </c>
      <c r="AT46" s="166">
        <v>233.45572200999999</v>
      </c>
      <c r="AU46" s="166">
        <v>272.82168249000006</v>
      </c>
      <c r="AV46" s="166">
        <v>324.99921692999999</v>
      </c>
      <c r="AW46" s="166">
        <v>332.13280741999995</v>
      </c>
      <c r="AX46" s="166">
        <v>321.1621955</v>
      </c>
      <c r="AY46" s="166">
        <v>325.86868011999996</v>
      </c>
      <c r="AZ46" s="166">
        <v>284.78855288</v>
      </c>
      <c r="BA46" s="166">
        <v>273.03934064999999</v>
      </c>
      <c r="BB46" s="166">
        <v>294.85875068999997</v>
      </c>
      <c r="BC46" s="166">
        <v>668.37387288999992</v>
      </c>
      <c r="BD46" s="166">
        <v>424.19419786000003</v>
      </c>
      <c r="BE46" s="166">
        <v>408.15508853999989</v>
      </c>
      <c r="BF46" s="166">
        <v>455.82384695999997</v>
      </c>
      <c r="BG46" s="166">
        <v>1063.1278954700001</v>
      </c>
      <c r="BH46" s="166">
        <v>436.12518339000007</v>
      </c>
      <c r="BI46" s="166">
        <v>346.75995097000003</v>
      </c>
      <c r="BJ46" s="166">
        <v>359.17085253000005</v>
      </c>
      <c r="BK46" s="166">
        <v>384.12000499999999</v>
      </c>
      <c r="BL46" s="166">
        <v>397.38793312999996</v>
      </c>
      <c r="BM46" s="166">
        <v>383.33929650999994</v>
      </c>
      <c r="BN46" s="166">
        <v>369.76595496000004</v>
      </c>
      <c r="BO46" s="166">
        <v>373.85392633999999</v>
      </c>
      <c r="BP46" s="166">
        <v>600.53989434999994</v>
      </c>
      <c r="BQ46" s="166">
        <v>491.87209468999993</v>
      </c>
      <c r="BR46" s="166">
        <v>485.52268089000006</v>
      </c>
      <c r="BS46" s="166">
        <v>640.9747033000001</v>
      </c>
      <c r="BT46" s="166">
        <v>428.08214654999989</v>
      </c>
      <c r="BU46" s="166">
        <v>627.63243900999998</v>
      </c>
      <c r="BV46" s="166">
        <v>540.14040816999989</v>
      </c>
      <c r="BW46" s="166">
        <v>415.75493471999994</v>
      </c>
      <c r="BX46" s="166">
        <v>379.43139538000008</v>
      </c>
      <c r="BY46" s="166">
        <v>346.20141651000006</v>
      </c>
      <c r="BZ46" s="166">
        <v>324.32084199000002</v>
      </c>
      <c r="CA46" s="166">
        <v>399.24400833000004</v>
      </c>
      <c r="CB46" s="166">
        <v>482.65013915999998</v>
      </c>
      <c r="CC46" s="166">
        <v>522.60897854999996</v>
      </c>
      <c r="CD46" s="166">
        <v>590.32490079000002</v>
      </c>
      <c r="CE46" s="166">
        <v>479.30543232999986</v>
      </c>
      <c r="CF46" s="166">
        <v>456.03538421999997</v>
      </c>
      <c r="CG46" s="166">
        <v>773.64027934000012</v>
      </c>
      <c r="CH46" s="166">
        <v>529.07912408000004</v>
      </c>
      <c r="CI46" s="166">
        <v>460.69862746000001</v>
      </c>
      <c r="CJ46" s="166">
        <v>516.70457297999997</v>
      </c>
      <c r="CK46" s="166">
        <v>442.58176465999998</v>
      </c>
      <c r="CL46" s="166">
        <v>446.00968360999997</v>
      </c>
      <c r="CM46" s="166">
        <v>659.1712676300001</v>
      </c>
      <c r="CN46" s="166">
        <v>806.86283821999996</v>
      </c>
      <c r="CO46" s="166">
        <v>1155.27384807</v>
      </c>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3"/>
    </row>
    <row r="48" spans="1:1233"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0" customFormat="1" x14ac:dyDescent="0.2">
      <c r="A12" s="81" t="s">
        <v>148</v>
      </c>
      <c r="B12" s="81"/>
      <c r="C12" s="81" t="s">
        <v>51</v>
      </c>
      <c r="D12" s="81" t="s">
        <v>149</v>
      </c>
      <c r="E12" s="82" t="s">
        <v>150</v>
      </c>
      <c r="F12" s="91">
        <v>43831</v>
      </c>
      <c r="G12" s="91">
        <v>44197</v>
      </c>
      <c r="H12" s="91">
        <v>44562</v>
      </c>
      <c r="I12" s="91">
        <v>44927</v>
      </c>
      <c r="J12" s="91"/>
    </row>
    <row r="13" spans="1:34" x14ac:dyDescent="0.2">
      <c r="E13" s="83"/>
    </row>
    <row r="14" spans="1:34" x14ac:dyDescent="0.2">
      <c r="A14" s="41" t="s">
        <v>169</v>
      </c>
      <c r="C14" s="41" t="s">
        <v>15</v>
      </c>
      <c r="D14" s="84" t="s">
        <v>170</v>
      </c>
      <c r="E14" s="83">
        <v>45307</v>
      </c>
      <c r="F14" s="50">
        <v>1.1180992313067684</v>
      </c>
      <c r="G14" s="50">
        <v>3.1789910158949608</v>
      </c>
      <c r="H14" s="50">
        <v>7.233757535164087</v>
      </c>
      <c r="I14" s="50">
        <v>3.8101186758276118</v>
      </c>
      <c r="J14" s="44"/>
    </row>
    <row r="15" spans="1:34" x14ac:dyDescent="0.2">
      <c r="A15" s="41" t="s">
        <v>171</v>
      </c>
      <c r="C15" s="41" t="s">
        <v>15</v>
      </c>
      <c r="D15" s="84" t="s">
        <v>170</v>
      </c>
      <c r="E15" s="83">
        <v>45307</v>
      </c>
      <c r="F15" s="44">
        <v>0.73529411764705621</v>
      </c>
      <c r="G15" s="44">
        <v>3.3576642335766405</v>
      </c>
      <c r="H15" s="44">
        <v>6.7796610169491567</v>
      </c>
      <c r="I15" s="44">
        <v>3.9021164021163957</v>
      </c>
      <c r="J15" s="44"/>
    </row>
    <row r="16" spans="1:34" x14ac:dyDescent="0.2">
      <c r="A16" s="41" t="s">
        <v>219</v>
      </c>
      <c r="C16" s="41" t="s">
        <v>7</v>
      </c>
      <c r="D16" s="84" t="s">
        <v>170</v>
      </c>
      <c r="E16" s="83">
        <v>45296</v>
      </c>
      <c r="F16" s="44">
        <v>11.6</v>
      </c>
      <c r="G16" s="44">
        <v>9</v>
      </c>
      <c r="H16" s="44">
        <v>6</v>
      </c>
      <c r="I16" s="44">
        <v>6</v>
      </c>
      <c r="J16" s="44"/>
    </row>
    <row r="17" spans="1:10" x14ac:dyDescent="0.2">
      <c r="A17" s="41" t="s">
        <v>172</v>
      </c>
      <c r="C17" s="41" t="s">
        <v>44</v>
      </c>
      <c r="D17" s="84" t="s">
        <v>170</v>
      </c>
      <c r="E17" s="83">
        <v>45296</v>
      </c>
      <c r="F17" s="44">
        <v>9.6999999999999993</v>
      </c>
      <c r="G17" s="44">
        <v>7.5</v>
      </c>
      <c r="H17" s="44">
        <v>5.3</v>
      </c>
      <c r="I17" s="44">
        <v>5.4</v>
      </c>
      <c r="J17" s="44"/>
    </row>
    <row r="18" spans="1:10" x14ac:dyDescent="0.2">
      <c r="A18" s="41" t="s">
        <v>173</v>
      </c>
      <c r="D18" s="84" t="s">
        <v>170</v>
      </c>
      <c r="E18" s="83">
        <v>45296</v>
      </c>
      <c r="F18" s="45">
        <v>835.6</v>
      </c>
      <c r="G18" s="45">
        <v>870.1</v>
      </c>
      <c r="H18" s="45">
        <v>933.9</v>
      </c>
      <c r="I18" s="45">
        <v>957.7</v>
      </c>
      <c r="J18" s="45"/>
    </row>
    <row r="19" spans="1:10" x14ac:dyDescent="0.2">
      <c r="A19" s="41" t="s">
        <v>174</v>
      </c>
      <c r="C19" s="41" t="s">
        <v>13</v>
      </c>
      <c r="D19" s="84" t="s">
        <v>170</v>
      </c>
      <c r="E19" s="83">
        <v>45387</v>
      </c>
      <c r="F19" s="45">
        <v>81002.5</v>
      </c>
      <c r="G19" s="45">
        <v>163443.33333333334</v>
      </c>
      <c r="H19" s="45">
        <v>52986.666666666664</v>
      </c>
      <c r="I19" s="45">
        <v>45234.166666666664</v>
      </c>
      <c r="J19" s="45"/>
    </row>
    <row r="20" spans="1:10" x14ac:dyDescent="0.2">
      <c r="A20" s="41" t="s">
        <v>175</v>
      </c>
      <c r="C20" s="41" t="s">
        <v>15</v>
      </c>
      <c r="D20" s="84" t="s">
        <v>170</v>
      </c>
      <c r="E20" s="83">
        <v>45387</v>
      </c>
      <c r="F20" s="50">
        <v>59.260412229249269</v>
      </c>
      <c r="G20" s="50">
        <v>101.77566536012263</v>
      </c>
      <c r="H20" s="50">
        <v>-67.581016866192158</v>
      </c>
      <c r="I20" s="50">
        <v>-14.631039255158528</v>
      </c>
      <c r="J20" s="50"/>
    </row>
    <row r="21" spans="1:10" x14ac:dyDescent="0.2">
      <c r="A21" s="41" t="s">
        <v>176</v>
      </c>
      <c r="C21" s="41" t="s">
        <v>13</v>
      </c>
      <c r="D21" s="84" t="s">
        <v>170</v>
      </c>
      <c r="E21" s="83">
        <v>45344</v>
      </c>
      <c r="F21" s="45">
        <v>27410.833333333332</v>
      </c>
      <c r="G21" s="45">
        <v>56817.5</v>
      </c>
      <c r="H21" s="45">
        <v>16504.166666666668</v>
      </c>
      <c r="I21" s="45">
        <v>14210</v>
      </c>
      <c r="J21" s="45"/>
    </row>
    <row r="22" spans="1:10" x14ac:dyDescent="0.2">
      <c r="A22" s="41" t="s">
        <v>177</v>
      </c>
      <c r="C22" s="41" t="s">
        <v>15</v>
      </c>
      <c r="D22" s="84" t="s">
        <v>170</v>
      </c>
      <c r="E22" s="83">
        <v>45344</v>
      </c>
      <c r="F22" s="50">
        <v>70.306513409961681</v>
      </c>
      <c r="G22" s="50">
        <v>107.2811844465388</v>
      </c>
      <c r="H22" s="50">
        <v>-70.9523180944838</v>
      </c>
      <c r="I22" s="50">
        <v>-13.900530169149206</v>
      </c>
      <c r="J22" s="50"/>
    </row>
    <row r="23" spans="1:10" x14ac:dyDescent="0.2">
      <c r="A23" s="41" t="s">
        <v>178</v>
      </c>
      <c r="C23" s="41" t="s">
        <v>15</v>
      </c>
      <c r="D23" s="84" t="s">
        <v>170</v>
      </c>
      <c r="E23" s="83">
        <v>45296</v>
      </c>
      <c r="F23" s="50">
        <v>4.7555833203186015</v>
      </c>
      <c r="G23" s="50">
        <v>-1.0610013666293994</v>
      </c>
      <c r="H23" s="50">
        <v>1.2506906424230468</v>
      </c>
      <c r="I23" s="50">
        <v>3.948804444885412</v>
      </c>
      <c r="J23" s="50"/>
    </row>
    <row r="24" spans="1:10" x14ac:dyDescent="0.2">
      <c r="A24" s="41" t="s">
        <v>179</v>
      </c>
      <c r="C24" s="41" t="s">
        <v>15</v>
      </c>
      <c r="D24" s="84" t="s">
        <v>170</v>
      </c>
      <c r="E24" s="83">
        <v>45387</v>
      </c>
      <c r="F24" s="44">
        <v>4.0868510458327512</v>
      </c>
      <c r="G24" s="44">
        <v>1.4366312590434749</v>
      </c>
      <c r="H24" s="44">
        <v>2.0066788908761124</v>
      </c>
      <c r="I24" s="44">
        <v>2.2854519746560165</v>
      </c>
      <c r="J24" s="44"/>
    </row>
    <row r="25" spans="1:10" x14ac:dyDescent="0.2">
      <c r="A25" s="41" t="s">
        <v>180</v>
      </c>
      <c r="C25" s="41" t="s">
        <v>15</v>
      </c>
      <c r="D25" s="84" t="s">
        <v>170</v>
      </c>
      <c r="E25" s="83">
        <v>45296</v>
      </c>
      <c r="F25" s="44">
        <v>5.0932929904185409</v>
      </c>
      <c r="G25" s="44">
        <v>-0.23992322456815041</v>
      </c>
      <c r="H25" s="44">
        <v>3.5113035113035096</v>
      </c>
      <c r="I25" s="44">
        <v>1.7890334572490785</v>
      </c>
      <c r="J25" s="44"/>
    </row>
    <row r="26" spans="1:10" x14ac:dyDescent="0.2">
      <c r="A26" s="41" t="s">
        <v>181</v>
      </c>
      <c r="C26" s="41" t="s">
        <v>15</v>
      </c>
      <c r="D26" s="84" t="s">
        <v>170</v>
      </c>
      <c r="E26" s="83">
        <v>45296</v>
      </c>
      <c r="F26" s="50">
        <v>5.5570254886396775</v>
      </c>
      <c r="G26" s="50">
        <v>-0.7545472074040882</v>
      </c>
      <c r="H26" s="50">
        <v>4.2424360169930564</v>
      </c>
      <c r="I26" s="50">
        <v>1.8419924580814762</v>
      </c>
      <c r="J26" s="50"/>
    </row>
    <row r="27" spans="1:10" x14ac:dyDescent="0.2">
      <c r="A27" s="41" t="s">
        <v>182</v>
      </c>
      <c r="C27" s="41" t="s">
        <v>123</v>
      </c>
      <c r="D27" s="84" t="s">
        <v>170</v>
      </c>
      <c r="E27" s="83">
        <v>45296</v>
      </c>
      <c r="F27" s="44">
        <v>39.227499999999999</v>
      </c>
      <c r="G27" s="44">
        <v>67.987499999999997</v>
      </c>
      <c r="H27" s="44">
        <v>94.786666666666676</v>
      </c>
      <c r="I27" s="44">
        <v>77.635833333333309</v>
      </c>
      <c r="J27" s="44"/>
    </row>
    <row r="28" spans="1:10" x14ac:dyDescent="0.2">
      <c r="A28" s="41" t="s">
        <v>228</v>
      </c>
      <c r="C28" s="41" t="s">
        <v>227</v>
      </c>
      <c r="D28" s="84" t="s">
        <v>170</v>
      </c>
      <c r="E28" s="83">
        <v>45296</v>
      </c>
      <c r="F28" s="44">
        <v>2.099217066</v>
      </c>
      <c r="G28" s="44">
        <v>3.3620073760000002</v>
      </c>
      <c r="H28" s="44">
        <v>5.0895984319999998</v>
      </c>
      <c r="I28" s="44">
        <v>2.7254886250000001</v>
      </c>
      <c r="J28" s="44"/>
    </row>
    <row r="29" spans="1:10" x14ac:dyDescent="0.2">
      <c r="A29" s="41" t="s">
        <v>183</v>
      </c>
      <c r="D29" s="84" t="s">
        <v>170</v>
      </c>
      <c r="E29" s="83">
        <v>45296</v>
      </c>
      <c r="F29" s="45">
        <v>1307</v>
      </c>
      <c r="G29" s="45">
        <v>1321.6</v>
      </c>
      <c r="H29" s="45">
        <v>1348.6</v>
      </c>
      <c r="I29" s="45">
        <v>1389.2</v>
      </c>
      <c r="J29" s="45"/>
    </row>
    <row r="30" spans="1:10" x14ac:dyDescent="0.2">
      <c r="A30" s="41" t="s">
        <v>200</v>
      </c>
      <c r="C30" s="41" t="s">
        <v>15</v>
      </c>
      <c r="D30" s="84" t="s">
        <v>170</v>
      </c>
      <c r="E30" s="83">
        <v>45387</v>
      </c>
      <c r="F30" s="44">
        <v>-4.8702100295120783</v>
      </c>
      <c r="G30" s="44">
        <v>5.3251048055909633</v>
      </c>
      <c r="H30" s="44">
        <v>3.8700068144515987</v>
      </c>
      <c r="I30" s="44">
        <v>1.2410043277305771</v>
      </c>
      <c r="J30" s="44"/>
    </row>
    <row r="31" spans="1:10" x14ac:dyDescent="0.2">
      <c r="A31" s="41" t="s">
        <v>201</v>
      </c>
      <c r="C31" s="41" t="s">
        <v>44</v>
      </c>
      <c r="D31" s="84" t="s">
        <v>170</v>
      </c>
      <c r="E31" s="83">
        <v>45296</v>
      </c>
      <c r="F31" s="44">
        <v>2.7416666666666667</v>
      </c>
      <c r="G31" s="44">
        <v>2.4499999999999997</v>
      </c>
      <c r="H31" s="44">
        <v>4.2</v>
      </c>
      <c r="I31" s="44">
        <v>6.950000000000002</v>
      </c>
      <c r="J31" s="44"/>
    </row>
    <row r="32" spans="1:10" x14ac:dyDescent="0.2">
      <c r="A32" s="41" t="s">
        <v>128</v>
      </c>
      <c r="C32" s="41" t="s">
        <v>44</v>
      </c>
      <c r="D32" s="84" t="s">
        <v>170</v>
      </c>
      <c r="E32" s="83">
        <v>45296</v>
      </c>
      <c r="F32" s="51">
        <v>0.79166666666666663</v>
      </c>
      <c r="G32" s="51">
        <v>0.5</v>
      </c>
      <c r="H32" s="51">
        <v>2.25</v>
      </c>
      <c r="I32" s="51">
        <v>5</v>
      </c>
      <c r="J32" s="51"/>
    </row>
    <row r="33" spans="1:10" x14ac:dyDescent="0.2">
      <c r="A33" s="41" t="s">
        <v>202</v>
      </c>
      <c r="C33" s="41" t="s">
        <v>130</v>
      </c>
      <c r="D33" s="84" t="s">
        <v>170</v>
      </c>
      <c r="E33" s="83">
        <v>45373</v>
      </c>
      <c r="F33" s="44">
        <v>81.97402799999999</v>
      </c>
      <c r="G33" s="44">
        <v>91.533650999999992</v>
      </c>
      <c r="H33" s="44">
        <v>97.807406</v>
      </c>
      <c r="I33" s="44">
        <v>102.047555</v>
      </c>
      <c r="J33" s="44"/>
    </row>
    <row r="34" spans="1:10" x14ac:dyDescent="0.2">
      <c r="A34" s="41" t="s">
        <v>203</v>
      </c>
      <c r="D34" s="84" t="s">
        <v>170</v>
      </c>
      <c r="E34" s="83">
        <v>45373</v>
      </c>
      <c r="F34" s="166">
        <v>33.095008866532126</v>
      </c>
      <c r="G34" s="166">
        <v>36.891369254362417</v>
      </c>
      <c r="H34" s="166">
        <v>41.035511692937064</v>
      </c>
      <c r="I34" s="166">
        <v>41.505453226130768</v>
      </c>
      <c r="J34" s="166"/>
    </row>
    <row r="35" spans="1:10" x14ac:dyDescent="0.2">
      <c r="A35" s="41" t="s">
        <v>204</v>
      </c>
      <c r="D35" s="84" t="s">
        <v>170</v>
      </c>
      <c r="E35" s="83">
        <v>43217</v>
      </c>
      <c r="F35" s="44" t="e">
        <v>#N/A</v>
      </c>
      <c r="G35" s="44" t="e">
        <v>#N/A</v>
      </c>
      <c r="H35" s="44" t="e">
        <v>#N/A</v>
      </c>
      <c r="I35" s="44" t="e">
        <v>#N/A</v>
      </c>
      <c r="J35" s="44"/>
    </row>
    <row r="36" spans="1:10" x14ac:dyDescent="0.2">
      <c r="A36" s="41" t="s">
        <v>205</v>
      </c>
      <c r="C36" s="41" t="s">
        <v>51</v>
      </c>
      <c r="D36" s="84" t="s">
        <v>170</v>
      </c>
      <c r="E36" s="83">
        <v>45307</v>
      </c>
      <c r="F36" s="45">
        <v>9235</v>
      </c>
      <c r="G36" s="45">
        <v>15017</v>
      </c>
      <c r="H36" s="45">
        <v>17306</v>
      </c>
      <c r="I36" s="45">
        <v>19579</v>
      </c>
      <c r="J36" s="45"/>
    </row>
    <row r="37" spans="1:10" x14ac:dyDescent="0.2">
      <c r="A37" s="41" t="s">
        <v>206</v>
      </c>
      <c r="C37" s="41" t="s">
        <v>136</v>
      </c>
      <c r="D37" s="84" t="s">
        <v>170</v>
      </c>
      <c r="E37" s="83">
        <v>45328</v>
      </c>
      <c r="F37" s="45">
        <v>3602</v>
      </c>
      <c r="G37" s="45">
        <v>2731</v>
      </c>
      <c r="H37" s="45">
        <v>2374</v>
      </c>
      <c r="I37" s="45">
        <v>2572</v>
      </c>
      <c r="J37" s="45"/>
    </row>
    <row r="38" spans="1:10" x14ac:dyDescent="0.2">
      <c r="A38" s="41" t="s">
        <v>239</v>
      </c>
      <c r="C38" s="41" t="s">
        <v>51</v>
      </c>
      <c r="D38" s="84" t="s">
        <v>170</v>
      </c>
      <c r="E38" s="83">
        <v>45387</v>
      </c>
      <c r="F38" s="45">
        <v>16149</v>
      </c>
      <c r="G38" s="45">
        <v>27684</v>
      </c>
      <c r="H38" s="45">
        <v>29659</v>
      </c>
      <c r="I38" s="45">
        <v>27410</v>
      </c>
      <c r="J38" s="45"/>
    </row>
    <row r="39" spans="1:10" x14ac:dyDescent="0.2">
      <c r="A39" s="41" t="s">
        <v>240</v>
      </c>
      <c r="C39" s="188">
        <v>0</v>
      </c>
      <c r="D39" s="84" t="s">
        <v>170</v>
      </c>
      <c r="E39" s="83">
        <v>45387</v>
      </c>
      <c r="F39" s="44">
        <v>454.20774999999998</v>
      </c>
      <c r="G39" s="44">
        <v>489.97449999999998</v>
      </c>
      <c r="H39" s="44">
        <v>511.47158333333334</v>
      </c>
      <c r="I39" s="44">
        <v>536.82041666666657</v>
      </c>
      <c r="J39" s="44"/>
    </row>
    <row r="40" spans="1:10" x14ac:dyDescent="0.2">
      <c r="A40" s="41" t="s">
        <v>241</v>
      </c>
      <c r="C40" s="41" t="s">
        <v>207</v>
      </c>
      <c r="D40" s="84" t="s">
        <v>170</v>
      </c>
      <c r="E40" s="83">
        <v>45296</v>
      </c>
      <c r="F40" s="50">
        <v>57.337120539676903</v>
      </c>
      <c r="G40" s="50">
        <v>73.496694719515759</v>
      </c>
      <c r="H40" s="50">
        <v>76.273627362736278</v>
      </c>
      <c r="I40" s="50">
        <v>80.637665813700394</v>
      </c>
      <c r="J40" s="50"/>
    </row>
    <row r="41" spans="1:10" x14ac:dyDescent="0.2">
      <c r="A41" s="41" t="s">
        <v>208</v>
      </c>
      <c r="C41" s="41" t="s">
        <v>130</v>
      </c>
      <c r="D41" s="84" t="s">
        <v>170</v>
      </c>
      <c r="E41" s="83">
        <v>45433</v>
      </c>
      <c r="F41" s="44">
        <v>77.515426974015313</v>
      </c>
      <c r="G41" s="44">
        <v>88.929502555535578</v>
      </c>
      <c r="H41" s="44">
        <v>107.20479247926475</v>
      </c>
      <c r="I41" s="44">
        <v>400.61625460451711</v>
      </c>
      <c r="J41" s="44"/>
    </row>
    <row r="42" spans="1:10" x14ac:dyDescent="0.2">
      <c r="A42" s="41" t="s">
        <v>209</v>
      </c>
      <c r="C42" s="41" t="s">
        <v>130</v>
      </c>
      <c r="D42" s="84" t="s">
        <v>170</v>
      </c>
      <c r="E42" s="83">
        <v>45433</v>
      </c>
      <c r="F42" s="44">
        <v>64.532858000000004</v>
      </c>
      <c r="G42" s="44">
        <v>86.790747999999994</v>
      </c>
      <c r="H42" s="44">
        <v>108.54391600000002</v>
      </c>
      <c r="I42" s="44">
        <v>104.25468999999998</v>
      </c>
      <c r="J42" s="44"/>
    </row>
    <row r="43" spans="1:10" x14ac:dyDescent="0.2">
      <c r="A43" s="41" t="s">
        <v>210</v>
      </c>
      <c r="D43" s="84" t="s">
        <v>170</v>
      </c>
      <c r="E43" s="83">
        <v>43469</v>
      </c>
      <c r="F43" s="45" t="e">
        <v>#N/A</v>
      </c>
      <c r="G43" s="45" t="e">
        <v>#N/A</v>
      </c>
      <c r="H43" s="45" t="e">
        <v>#N/A</v>
      </c>
      <c r="I43" s="45" t="e">
        <v>#N/A</v>
      </c>
      <c r="J43" s="45"/>
    </row>
    <row r="44" spans="1:10" x14ac:dyDescent="0.2">
      <c r="A44" s="41" t="s">
        <v>211</v>
      </c>
      <c r="D44" s="84" t="s">
        <v>170</v>
      </c>
      <c r="E44" s="83">
        <v>43469</v>
      </c>
      <c r="F44" s="45" t="e">
        <v>#N/A</v>
      </c>
      <c r="G44" s="45" t="e">
        <v>#N/A</v>
      </c>
      <c r="H44" s="45" t="e">
        <v>#N/A</v>
      </c>
      <c r="I44" s="45" t="e">
        <v>#N/A</v>
      </c>
      <c r="J44" s="45"/>
    </row>
    <row r="45" spans="1:10" x14ac:dyDescent="0.2">
      <c r="A45" s="41" t="s">
        <v>212</v>
      </c>
      <c r="C45" s="41" t="s">
        <v>136</v>
      </c>
      <c r="D45" s="84" t="s">
        <v>170</v>
      </c>
      <c r="E45" s="83">
        <v>45328</v>
      </c>
      <c r="F45" s="45">
        <v>122</v>
      </c>
      <c r="G45" s="45">
        <v>88</v>
      </c>
      <c r="H45" s="45">
        <v>133</v>
      </c>
      <c r="I45" s="45">
        <v>142</v>
      </c>
      <c r="J45" s="45"/>
    </row>
    <row r="46" spans="1:10" x14ac:dyDescent="0.2">
      <c r="A46" s="41" t="s">
        <v>213</v>
      </c>
      <c r="C46" s="41" t="s">
        <v>146</v>
      </c>
      <c r="D46" s="84" t="s">
        <v>170</v>
      </c>
      <c r="E46" s="83">
        <v>45422</v>
      </c>
      <c r="F46" s="166">
        <v>3418.4674978100002</v>
      </c>
      <c r="G46" s="166">
        <v>5621.4368739399997</v>
      </c>
      <c r="H46" s="166">
        <v>5699.7719948699996</v>
      </c>
      <c r="I46" s="166">
        <v>5977.1940538899999</v>
      </c>
      <c r="J46" s="44"/>
    </row>
    <row r="47" spans="1:10" x14ac:dyDescent="0.2">
      <c r="E47" s="83"/>
    </row>
    <row r="48" spans="1:10" x14ac:dyDescent="0.2">
      <c r="E48" s="83"/>
    </row>
    <row r="49" spans="5:5" x14ac:dyDescent="0.2">
      <c r="E49" s="83"/>
    </row>
    <row r="50" spans="5:5" x14ac:dyDescent="0.2">
      <c r="E50" s="83"/>
    </row>
    <row r="51" spans="5:5" x14ac:dyDescent="0.2">
      <c r="E51" s="83"/>
    </row>
    <row r="52" spans="5:5" x14ac:dyDescent="0.2">
      <c r="E52" s="83"/>
    </row>
    <row r="53" spans="5:5" x14ac:dyDescent="0.2">
      <c r="E53" s="83"/>
    </row>
    <row r="54" spans="5:5" x14ac:dyDescent="0.2">
      <c r="E54" s="83"/>
    </row>
    <row r="55" spans="5:5" x14ac:dyDescent="0.2">
      <c r="E55" s="83"/>
    </row>
    <row r="56" spans="5:5" x14ac:dyDescent="0.2">
      <c r="E56" s="83"/>
    </row>
    <row r="57" spans="5:5" x14ac:dyDescent="0.2">
      <c r="E57" s="83"/>
    </row>
    <row r="58" spans="5:5" x14ac:dyDescent="0.2">
      <c r="E58" s="83"/>
    </row>
    <row r="59" spans="5:5" x14ac:dyDescent="0.2">
      <c r="E59" s="83"/>
    </row>
    <row r="60" spans="5:5" x14ac:dyDescent="0.2">
      <c r="E60" s="83"/>
    </row>
    <row r="61" spans="5:5" x14ac:dyDescent="0.2">
      <c r="E61" s="83"/>
    </row>
    <row r="62" spans="5:5" x14ac:dyDescent="0.2">
      <c r="E62" s="83"/>
    </row>
    <row r="63" spans="5:5" x14ac:dyDescent="0.2">
      <c r="E63" s="83"/>
    </row>
    <row r="64" spans="5:5" x14ac:dyDescent="0.2">
      <c r="E64" s="83"/>
    </row>
    <row r="65" spans="5:5" x14ac:dyDescent="0.2">
      <c r="E65" s="83"/>
    </row>
    <row r="66" spans="5:5" x14ac:dyDescent="0.2">
      <c r="E66" s="83"/>
    </row>
    <row r="67" spans="5:5" x14ac:dyDescent="0.2">
      <c r="E67" s="83"/>
    </row>
    <row r="68" spans="5:5" x14ac:dyDescent="0.2">
      <c r="E68" s="83"/>
    </row>
    <row r="69" spans="5:5" x14ac:dyDescent="0.2">
      <c r="E69" s="83"/>
    </row>
    <row r="70" spans="5:5" x14ac:dyDescent="0.2">
      <c r="E70" s="83"/>
    </row>
    <row r="71" spans="5:5" x14ac:dyDescent="0.2">
      <c r="E71" s="83"/>
    </row>
    <row r="72" spans="5:5" x14ac:dyDescent="0.2">
      <c r="E72" s="83"/>
    </row>
    <row r="73" spans="5:5" x14ac:dyDescent="0.2">
      <c r="E73" s="83"/>
    </row>
    <row r="74" spans="5:5" x14ac:dyDescent="0.2">
      <c r="E74" s="83"/>
    </row>
    <row r="75" spans="5:5" x14ac:dyDescent="0.2">
      <c r="E75" s="83"/>
    </row>
    <row r="76" spans="5:5" x14ac:dyDescent="0.2">
      <c r="E76" s="83"/>
    </row>
    <row r="77" spans="5:5" x14ac:dyDescent="0.2">
      <c r="E77" s="83"/>
    </row>
    <row r="78" spans="5:5" x14ac:dyDescent="0.2">
      <c r="E78" s="83"/>
    </row>
    <row r="79" spans="5:5" x14ac:dyDescent="0.2">
      <c r="E79" s="83"/>
    </row>
    <row r="80" spans="5:5" x14ac:dyDescent="0.2">
      <c r="E80" s="83"/>
    </row>
    <row r="81" spans="5:5" x14ac:dyDescent="0.2">
      <c r="E81" s="83"/>
    </row>
    <row r="82" spans="5:5" x14ac:dyDescent="0.2">
      <c r="E82" s="83"/>
    </row>
    <row r="83" spans="5:5" x14ac:dyDescent="0.2">
      <c r="E83" s="83"/>
    </row>
    <row r="84" spans="5:5" x14ac:dyDescent="0.2">
      <c r="E84" s="83"/>
    </row>
    <row r="85" spans="5:5" x14ac:dyDescent="0.2">
      <c r="E85" s="83"/>
    </row>
    <row r="86" spans="5:5" x14ac:dyDescent="0.2">
      <c r="E86" s="83"/>
    </row>
    <row r="87" spans="5:5" x14ac:dyDescent="0.2">
      <c r="E87" s="83"/>
    </row>
    <row r="88" spans="5:5" x14ac:dyDescent="0.2">
      <c r="E88" s="83"/>
    </row>
    <row r="89" spans="5:5" x14ac:dyDescent="0.2">
      <c r="E89" s="83"/>
    </row>
    <row r="90" spans="5:5" x14ac:dyDescent="0.2">
      <c r="E90" s="83"/>
    </row>
    <row r="91" spans="5:5" x14ac:dyDescent="0.2">
      <c r="E91" s="83"/>
    </row>
    <row r="92" spans="5:5" x14ac:dyDescent="0.2">
      <c r="E92" s="83"/>
    </row>
    <row r="93" spans="5:5" x14ac:dyDescent="0.2">
      <c r="E93" s="83"/>
    </row>
    <row r="94" spans="5:5" x14ac:dyDescent="0.2">
      <c r="E94" s="83"/>
    </row>
    <row r="95" spans="5:5" x14ac:dyDescent="0.2">
      <c r="E95" s="83"/>
    </row>
    <row r="96" spans="5:5" x14ac:dyDescent="0.2">
      <c r="E96" s="83"/>
    </row>
    <row r="97" spans="5:5" x14ac:dyDescent="0.2">
      <c r="E97" s="83"/>
    </row>
    <row r="98" spans="5:5" x14ac:dyDescent="0.2">
      <c r="E98" s="83"/>
    </row>
    <row r="99" spans="5:5" x14ac:dyDescent="0.2">
      <c r="E99" s="83"/>
    </row>
    <row r="100" spans="5:5" x14ac:dyDescent="0.2">
      <c r="E100" s="83"/>
    </row>
    <row r="101" spans="5:5" x14ac:dyDescent="0.2">
      <c r="E101" s="83"/>
    </row>
    <row r="102" spans="5:5" x14ac:dyDescent="0.2">
      <c r="E102" s="83"/>
    </row>
    <row r="103" spans="5:5" x14ac:dyDescent="0.2">
      <c r="E103" s="83"/>
    </row>
    <row r="104" spans="5:5" x14ac:dyDescent="0.2">
      <c r="E104" s="83"/>
    </row>
    <row r="105" spans="5:5" x14ac:dyDescent="0.2">
      <c r="E105" s="83"/>
    </row>
    <row r="106" spans="5:5" x14ac:dyDescent="0.2">
      <c r="E106" s="83"/>
    </row>
    <row r="107" spans="5:5" x14ac:dyDescent="0.2">
      <c r="E107" s="83"/>
    </row>
    <row r="108" spans="5:5" x14ac:dyDescent="0.2">
      <c r="E108" s="83"/>
    </row>
    <row r="109" spans="5:5" x14ac:dyDescent="0.2">
      <c r="E109" s="83"/>
    </row>
    <row r="110" spans="5:5" x14ac:dyDescent="0.2">
      <c r="E110" s="83"/>
    </row>
    <row r="111" spans="5:5" x14ac:dyDescent="0.2">
      <c r="E111" s="83"/>
    </row>
    <row r="112" spans="5:5" x14ac:dyDescent="0.2">
      <c r="E112" s="83"/>
    </row>
    <row r="113" spans="5:5" x14ac:dyDescent="0.2">
      <c r="E113" s="83"/>
    </row>
    <row r="114" spans="5:5" x14ac:dyDescent="0.2">
      <c r="E114" s="83"/>
    </row>
    <row r="115" spans="5:5" x14ac:dyDescent="0.2">
      <c r="E115" s="83"/>
    </row>
    <row r="116" spans="5:5" x14ac:dyDescent="0.2">
      <c r="E116" s="83"/>
    </row>
    <row r="117" spans="5:5" x14ac:dyDescent="0.2">
      <c r="E117" s="83"/>
    </row>
    <row r="118" spans="5:5" x14ac:dyDescent="0.2">
      <c r="E118" s="83"/>
    </row>
    <row r="119" spans="5:5" x14ac:dyDescent="0.2">
      <c r="E119" s="83"/>
    </row>
    <row r="120" spans="5:5" x14ac:dyDescent="0.2">
      <c r="E120" s="83"/>
    </row>
    <row r="121" spans="5:5" x14ac:dyDescent="0.2">
      <c r="E121" s="83"/>
    </row>
    <row r="122" spans="5:5" x14ac:dyDescent="0.2">
      <c r="E122" s="83"/>
    </row>
    <row r="123" spans="5:5" x14ac:dyDescent="0.2">
      <c r="E123" s="83"/>
    </row>
    <row r="124" spans="5:5" x14ac:dyDescent="0.2">
      <c r="E124" s="83"/>
    </row>
    <row r="125" spans="5:5" x14ac:dyDescent="0.2">
      <c r="E125" s="83"/>
    </row>
    <row r="126" spans="5:5" x14ac:dyDescent="0.2">
      <c r="E126" s="83"/>
    </row>
    <row r="127" spans="5:5" x14ac:dyDescent="0.2">
      <c r="E127" s="83"/>
    </row>
    <row r="128" spans="5:5" x14ac:dyDescent="0.2">
      <c r="E128" s="83"/>
    </row>
    <row r="129" spans="5:5" x14ac:dyDescent="0.2">
      <c r="E129" s="83"/>
    </row>
    <row r="130" spans="5:5" x14ac:dyDescent="0.2">
      <c r="E130" s="83"/>
    </row>
    <row r="131" spans="5:5" x14ac:dyDescent="0.2">
      <c r="E131" s="83"/>
    </row>
    <row r="132" spans="5:5" x14ac:dyDescent="0.2">
      <c r="E132" s="83"/>
    </row>
    <row r="133" spans="5:5" x14ac:dyDescent="0.2">
      <c r="E133" s="83"/>
    </row>
    <row r="134" spans="5:5" x14ac:dyDescent="0.2">
      <c r="E134" s="83"/>
    </row>
    <row r="135" spans="5:5" x14ac:dyDescent="0.2">
      <c r="E135" s="83"/>
    </row>
    <row r="136" spans="5:5" x14ac:dyDescent="0.2">
      <c r="E136" s="83"/>
    </row>
    <row r="137" spans="5:5" x14ac:dyDescent="0.2">
      <c r="E137" s="83"/>
    </row>
    <row r="138" spans="5:5" x14ac:dyDescent="0.2">
      <c r="E138" s="83"/>
    </row>
    <row r="139" spans="5:5" x14ac:dyDescent="0.2">
      <c r="E139" s="83"/>
    </row>
    <row r="140" spans="5:5" x14ac:dyDescent="0.2">
      <c r="E140" s="83"/>
    </row>
    <row r="141" spans="5:5" x14ac:dyDescent="0.2">
      <c r="E141" s="83"/>
    </row>
    <row r="142" spans="5:5" x14ac:dyDescent="0.2">
      <c r="E142" s="83"/>
    </row>
    <row r="143" spans="5:5" x14ac:dyDescent="0.2">
      <c r="E143" s="83"/>
    </row>
    <row r="144" spans="5:5" x14ac:dyDescent="0.2">
      <c r="E144" s="83"/>
    </row>
    <row r="145" spans="5:5" x14ac:dyDescent="0.2">
      <c r="E145" s="83"/>
    </row>
    <row r="146" spans="5:5" x14ac:dyDescent="0.2">
      <c r="E146" s="83"/>
    </row>
    <row r="147" spans="5:5" x14ac:dyDescent="0.2">
      <c r="E147" s="83"/>
    </row>
    <row r="148" spans="5:5" x14ac:dyDescent="0.2">
      <c r="E148" s="83"/>
    </row>
    <row r="149" spans="5:5" x14ac:dyDescent="0.2">
      <c r="E149" s="83"/>
    </row>
    <row r="150" spans="5:5" x14ac:dyDescent="0.2">
      <c r="E150" s="83"/>
    </row>
    <row r="151" spans="5:5" x14ac:dyDescent="0.2">
      <c r="E151" s="83"/>
    </row>
    <row r="152" spans="5:5" x14ac:dyDescent="0.2">
      <c r="E152" s="83"/>
    </row>
    <row r="153" spans="5:5" x14ac:dyDescent="0.2">
      <c r="E153" s="83"/>
    </row>
    <row r="154" spans="5:5" x14ac:dyDescent="0.2">
      <c r="E154" s="83"/>
    </row>
    <row r="155" spans="5:5" x14ac:dyDescent="0.2">
      <c r="E155" s="83"/>
    </row>
    <row r="156" spans="5:5" x14ac:dyDescent="0.2">
      <c r="E156" s="83"/>
    </row>
    <row r="157" spans="5:5" x14ac:dyDescent="0.2">
      <c r="E157" s="83"/>
    </row>
    <row r="158" spans="5:5" x14ac:dyDescent="0.2">
      <c r="E158" s="83"/>
    </row>
    <row r="159" spans="5:5" x14ac:dyDescent="0.2">
      <c r="E159" s="83"/>
    </row>
    <row r="160" spans="5:5" x14ac:dyDescent="0.2">
      <c r="E160" s="83"/>
    </row>
    <row r="161" spans="5:5" x14ac:dyDescent="0.2">
      <c r="E161" s="83"/>
    </row>
    <row r="162" spans="5:5" x14ac:dyDescent="0.2">
      <c r="E162" s="83"/>
    </row>
    <row r="163" spans="5:5" x14ac:dyDescent="0.2">
      <c r="E163" s="83"/>
    </row>
    <row r="164" spans="5:5" x14ac:dyDescent="0.2">
      <c r="E164" s="83"/>
    </row>
    <row r="165" spans="5:5" x14ac:dyDescent="0.2">
      <c r="E165" s="83"/>
    </row>
    <row r="166" spans="5:5" x14ac:dyDescent="0.2">
      <c r="E166" s="83"/>
    </row>
    <row r="167" spans="5:5" x14ac:dyDescent="0.2">
      <c r="E167" s="83"/>
    </row>
    <row r="168" spans="5:5" x14ac:dyDescent="0.2">
      <c r="E168" s="83"/>
    </row>
    <row r="169" spans="5:5" x14ac:dyDescent="0.2">
      <c r="E169" s="83"/>
    </row>
    <row r="170" spans="5:5" x14ac:dyDescent="0.2">
      <c r="E170" s="83"/>
    </row>
    <row r="171" spans="5:5" x14ac:dyDescent="0.2">
      <c r="E171" s="83"/>
    </row>
    <row r="172" spans="5:5" x14ac:dyDescent="0.2">
      <c r="E172" s="83"/>
    </row>
    <row r="173" spans="5:5" x14ac:dyDescent="0.2">
      <c r="E173" s="83"/>
    </row>
    <row r="174" spans="5:5" x14ac:dyDescent="0.2">
      <c r="E174" s="83"/>
    </row>
    <row r="175" spans="5:5" x14ac:dyDescent="0.2">
      <c r="E175" s="83"/>
    </row>
    <row r="176" spans="5:5" x14ac:dyDescent="0.2">
      <c r="E176" s="83"/>
    </row>
    <row r="177" spans="5:5" x14ac:dyDescent="0.2">
      <c r="E177" s="83"/>
    </row>
    <row r="178" spans="5:5" x14ac:dyDescent="0.2">
      <c r="E178" s="83"/>
    </row>
    <row r="179" spans="5:5" x14ac:dyDescent="0.2">
      <c r="E179" s="83"/>
    </row>
    <row r="180" spans="5:5" x14ac:dyDescent="0.2">
      <c r="E180" s="83"/>
    </row>
    <row r="181" spans="5:5" x14ac:dyDescent="0.2">
      <c r="E181" s="83"/>
    </row>
    <row r="182" spans="5:5" x14ac:dyDescent="0.2">
      <c r="E182" s="83"/>
    </row>
    <row r="183" spans="5:5" x14ac:dyDescent="0.2">
      <c r="E183" s="83"/>
    </row>
    <row r="184" spans="5:5" x14ac:dyDescent="0.2">
      <c r="E184" s="83"/>
    </row>
    <row r="185" spans="5:5" x14ac:dyDescent="0.2">
      <c r="E185" s="83"/>
    </row>
    <row r="186" spans="5:5" x14ac:dyDescent="0.2">
      <c r="E186" s="83"/>
    </row>
    <row r="187" spans="5:5" x14ac:dyDescent="0.2">
      <c r="E187" s="83"/>
    </row>
    <row r="188" spans="5:5" x14ac:dyDescent="0.2">
      <c r="E188" s="83"/>
    </row>
    <row r="189" spans="5:5" x14ac:dyDescent="0.2">
      <c r="E189" s="83"/>
    </row>
    <row r="190" spans="5:5" x14ac:dyDescent="0.2">
      <c r="E190" s="83"/>
    </row>
    <row r="191" spans="5:5" x14ac:dyDescent="0.2">
      <c r="E191" s="83"/>
    </row>
    <row r="192" spans="5:5" x14ac:dyDescent="0.2">
      <c r="E192" s="83"/>
    </row>
    <row r="193" spans="5:5" x14ac:dyDescent="0.2">
      <c r="E193" s="83"/>
    </row>
    <row r="194" spans="5:5" x14ac:dyDescent="0.2">
      <c r="E194" s="83"/>
    </row>
    <row r="195" spans="5:5" x14ac:dyDescent="0.2">
      <c r="E195" s="83"/>
    </row>
    <row r="196" spans="5:5" x14ac:dyDescent="0.2">
      <c r="E196" s="83"/>
    </row>
    <row r="197" spans="5:5" x14ac:dyDescent="0.2">
      <c r="E197" s="83"/>
    </row>
    <row r="198" spans="5:5" x14ac:dyDescent="0.2">
      <c r="E198" s="83"/>
    </row>
    <row r="199" spans="5:5" x14ac:dyDescent="0.2">
      <c r="E199" s="83"/>
    </row>
    <row r="200" spans="5:5" x14ac:dyDescent="0.2">
      <c r="E200" s="83"/>
    </row>
    <row r="201" spans="5:5" x14ac:dyDescent="0.2">
      <c r="E201" s="83"/>
    </row>
    <row r="202" spans="5:5" x14ac:dyDescent="0.2">
      <c r="E202" s="83"/>
    </row>
    <row r="203" spans="5:5" x14ac:dyDescent="0.2">
      <c r="E203" s="83"/>
    </row>
    <row r="204" spans="5:5" x14ac:dyDescent="0.2">
      <c r="E204" s="83"/>
    </row>
    <row r="205" spans="5:5" x14ac:dyDescent="0.2">
      <c r="E205" s="83"/>
    </row>
    <row r="206" spans="5:5" x14ac:dyDescent="0.2">
      <c r="E206" s="83"/>
    </row>
    <row r="207" spans="5:5" x14ac:dyDescent="0.2">
      <c r="E207" s="83"/>
    </row>
    <row r="208" spans="5:5" x14ac:dyDescent="0.2">
      <c r="E208" s="83"/>
    </row>
    <row r="209" spans="5:5" x14ac:dyDescent="0.2">
      <c r="E209" s="83"/>
    </row>
    <row r="210" spans="5:5" x14ac:dyDescent="0.2">
      <c r="E210" s="83"/>
    </row>
    <row r="211" spans="5:5" x14ac:dyDescent="0.2">
      <c r="E211" s="83"/>
    </row>
    <row r="212" spans="5:5" x14ac:dyDescent="0.2">
      <c r="E212" s="83"/>
    </row>
    <row r="213" spans="5:5" x14ac:dyDescent="0.2">
      <c r="E213" s="83"/>
    </row>
    <row r="214" spans="5:5" x14ac:dyDescent="0.2">
      <c r="E214" s="83"/>
    </row>
    <row r="215" spans="5:5" x14ac:dyDescent="0.2">
      <c r="E215" s="83"/>
    </row>
    <row r="216" spans="5:5" x14ac:dyDescent="0.2">
      <c r="E216" s="83"/>
    </row>
    <row r="217" spans="5:5" x14ac:dyDescent="0.2">
      <c r="E217" s="83"/>
    </row>
    <row r="218" spans="5:5" x14ac:dyDescent="0.2">
      <c r="E218" s="83"/>
    </row>
    <row r="219" spans="5:5" x14ac:dyDescent="0.2">
      <c r="E219" s="83"/>
    </row>
    <row r="220" spans="5:5" x14ac:dyDescent="0.2">
      <c r="E220" s="83"/>
    </row>
    <row r="221" spans="5:5" x14ac:dyDescent="0.2">
      <c r="E221" s="83"/>
    </row>
    <row r="222" spans="5:5" x14ac:dyDescent="0.2">
      <c r="E222" s="83"/>
    </row>
    <row r="223" spans="5:5" x14ac:dyDescent="0.2">
      <c r="E223" s="83"/>
    </row>
    <row r="224" spans="5:5" x14ac:dyDescent="0.2">
      <c r="E224" s="83"/>
    </row>
    <row r="225" spans="5:5" x14ac:dyDescent="0.2">
      <c r="E225" s="83"/>
    </row>
    <row r="226" spans="5:5" x14ac:dyDescent="0.2">
      <c r="E226" s="83"/>
    </row>
    <row r="227" spans="5:5" x14ac:dyDescent="0.2">
      <c r="E227" s="83"/>
    </row>
    <row r="228" spans="5:5" x14ac:dyDescent="0.2">
      <c r="E228" s="83"/>
    </row>
    <row r="229" spans="5:5" x14ac:dyDescent="0.2">
      <c r="E229" s="83"/>
    </row>
    <row r="230" spans="5:5" x14ac:dyDescent="0.2">
      <c r="E230" s="83"/>
    </row>
    <row r="231" spans="5:5" x14ac:dyDescent="0.2">
      <c r="E231" s="83"/>
    </row>
    <row r="232" spans="5:5" x14ac:dyDescent="0.2">
      <c r="E232" s="83"/>
    </row>
    <row r="233" spans="5:5" x14ac:dyDescent="0.2">
      <c r="E233" s="83"/>
    </row>
    <row r="234" spans="5:5" x14ac:dyDescent="0.2">
      <c r="E234" s="83"/>
    </row>
    <row r="235" spans="5:5" x14ac:dyDescent="0.2">
      <c r="E235" s="83"/>
    </row>
    <row r="236" spans="5:5" x14ac:dyDescent="0.2">
      <c r="E236" s="83"/>
    </row>
    <row r="237" spans="5:5" x14ac:dyDescent="0.2">
      <c r="E237" s="83"/>
    </row>
    <row r="238" spans="5:5" x14ac:dyDescent="0.2">
      <c r="E238" s="83"/>
    </row>
    <row r="239" spans="5:5" x14ac:dyDescent="0.2">
      <c r="E239" s="83"/>
    </row>
    <row r="240" spans="5:5" x14ac:dyDescent="0.2">
      <c r="E240" s="83"/>
    </row>
    <row r="241" spans="5:5" x14ac:dyDescent="0.2">
      <c r="E241" s="83"/>
    </row>
    <row r="242" spans="5:5" x14ac:dyDescent="0.2">
      <c r="E242" s="83"/>
    </row>
    <row r="243" spans="5:5" x14ac:dyDescent="0.2">
      <c r="E243" s="83"/>
    </row>
    <row r="244" spans="5:5" x14ac:dyDescent="0.2">
      <c r="E244" s="83"/>
    </row>
    <row r="245" spans="5:5" x14ac:dyDescent="0.2">
      <c r="E245" s="83"/>
    </row>
    <row r="246" spans="5:5" x14ac:dyDescent="0.2">
      <c r="E246" s="83"/>
    </row>
    <row r="247" spans="5:5" x14ac:dyDescent="0.2">
      <c r="E247" s="83"/>
    </row>
    <row r="248" spans="5:5" x14ac:dyDescent="0.2">
      <c r="E248" s="83"/>
    </row>
    <row r="249" spans="5:5" x14ac:dyDescent="0.2">
      <c r="E249" s="83"/>
    </row>
    <row r="250" spans="5:5" x14ac:dyDescent="0.2">
      <c r="E250" s="83"/>
    </row>
    <row r="251" spans="5:5" x14ac:dyDescent="0.2">
      <c r="E251" s="83"/>
    </row>
    <row r="252" spans="5:5" x14ac:dyDescent="0.2">
      <c r="E252" s="83"/>
    </row>
    <row r="253" spans="5:5" x14ac:dyDescent="0.2">
      <c r="E253" s="83"/>
    </row>
    <row r="254" spans="5:5" x14ac:dyDescent="0.2">
      <c r="E254" s="83"/>
    </row>
    <row r="255" spans="5:5" x14ac:dyDescent="0.2">
      <c r="E255" s="83"/>
    </row>
    <row r="256" spans="5:5" x14ac:dyDescent="0.2">
      <c r="E256" s="83"/>
    </row>
    <row r="257" spans="5:5" x14ac:dyDescent="0.2">
      <c r="E257" s="83"/>
    </row>
    <row r="258" spans="5:5" x14ac:dyDescent="0.2">
      <c r="E258" s="83"/>
    </row>
    <row r="259" spans="5:5" x14ac:dyDescent="0.2">
      <c r="E259" s="83"/>
    </row>
    <row r="260" spans="5:5" x14ac:dyDescent="0.2">
      <c r="E260" s="83"/>
    </row>
    <row r="261" spans="5:5" x14ac:dyDescent="0.2">
      <c r="E261" s="83"/>
    </row>
    <row r="262" spans="5:5" x14ac:dyDescent="0.2">
      <c r="E262" s="83"/>
    </row>
    <row r="263" spans="5:5" x14ac:dyDescent="0.2">
      <c r="E263" s="83"/>
    </row>
    <row r="264" spans="5:5" x14ac:dyDescent="0.2">
      <c r="E264" s="83"/>
    </row>
    <row r="265" spans="5:5" x14ac:dyDescent="0.2">
      <c r="E265" s="83"/>
    </row>
    <row r="266" spans="5:5" x14ac:dyDescent="0.2">
      <c r="E266" s="83"/>
    </row>
    <row r="267" spans="5:5" x14ac:dyDescent="0.2">
      <c r="E267" s="83"/>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5" customFormat="1" ht="165" customHeight="1" x14ac:dyDescent="0.25">
      <c r="B1" s="145" t="s">
        <v>116</v>
      </c>
      <c r="D1" s="145" t="s">
        <v>117</v>
      </c>
      <c r="F1" s="145" t="s">
        <v>80</v>
      </c>
      <c r="H1" s="145" t="s">
        <v>8</v>
      </c>
      <c r="J1" s="145" t="s">
        <v>82</v>
      </c>
      <c r="L1" s="145" t="s">
        <v>83</v>
      </c>
      <c r="N1" s="145" t="s">
        <v>84</v>
      </c>
      <c r="P1" s="145" t="s">
        <v>85</v>
      </c>
      <c r="R1" s="145" t="s">
        <v>86</v>
      </c>
      <c r="T1" s="145" t="s">
        <v>118</v>
      </c>
      <c r="V1" s="145" t="s">
        <v>119</v>
      </c>
      <c r="X1" s="145" t="s">
        <v>120</v>
      </c>
      <c r="Z1" s="145" t="s">
        <v>121</v>
      </c>
      <c r="AB1" s="145" t="s">
        <v>122</v>
      </c>
      <c r="AD1" s="145" t="s">
        <v>124</v>
      </c>
      <c r="AF1" s="145" t="s">
        <v>125</v>
      </c>
      <c r="AH1" s="145" t="s">
        <v>127</v>
      </c>
      <c r="AJ1" s="145" t="s">
        <v>38</v>
      </c>
      <c r="AL1" s="145" t="s">
        <v>128</v>
      </c>
      <c r="AN1" s="145" t="s">
        <v>129</v>
      </c>
      <c r="AP1" s="145" t="s">
        <v>131</v>
      </c>
      <c r="AR1" s="145" t="s">
        <v>47</v>
      </c>
      <c r="AT1" s="145" t="s">
        <v>134</v>
      </c>
      <c r="AV1" s="145" t="s">
        <v>135</v>
      </c>
      <c r="AX1" s="145" t="s">
        <v>137</v>
      </c>
      <c r="AZ1" s="145" t="s">
        <v>138</v>
      </c>
      <c r="BB1" s="145" t="s">
        <v>139</v>
      </c>
      <c r="BD1" s="145" t="s">
        <v>140</v>
      </c>
      <c r="BF1" s="145" t="s">
        <v>141</v>
      </c>
      <c r="BH1" s="145" t="s">
        <v>142</v>
      </c>
      <c r="BJ1" s="145" t="s">
        <v>143</v>
      </c>
      <c r="BL1" s="145" t="s">
        <v>144</v>
      </c>
      <c r="BN1" s="145"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8" t="s">
        <v>151</v>
      </c>
      <c r="AG2" s="88"/>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4">
        <v>42736</v>
      </c>
      <c r="B4" t="s">
        <v>90</v>
      </c>
      <c r="C4" s="87">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87">
        <f>VLOOKUP($A4,dXdata!DATA,MATCH(T$3,dXdata!IDS,0) + 1,FALSE)</f>
        <v>-0.45796532548250113</v>
      </c>
      <c r="U4" s="87">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87">
        <f>VLOOKUP($A4,dXdata!DATA,MATCH(Z$3,dXdata!IDS,0) + 1,FALSE)</f>
        <v>-2.9855725127178712</v>
      </c>
      <c r="AA4" s="87">
        <f>VLOOKUP($A16,dXdata!DATA,MATCH(Z$3,dXdata!IDS,0) + 1,FALSE)</f>
        <v>2.8195650305166353</v>
      </c>
      <c r="AB4" s="87">
        <f>VLOOKUP($A4,dXdata!DATA,MATCH(AB$3,dXdata!IDS,0) + 1,FALSE)</f>
        <v>52.5</v>
      </c>
      <c r="AC4" s="87">
        <f>VLOOKUP($A16,dXdata!DATA,MATCH(AB$3,dXdata!IDS,0) + 1,FALSE)</f>
        <v>63.7</v>
      </c>
      <c r="AD4" s="87" t="e">
        <f>VLOOKUP($A4,dXdata!DATA,MATCH(AD$3,dXdata!IDS,0) + 1,FALSE)</f>
        <v>#N/A</v>
      </c>
      <c r="AE4" s="87">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7">
        <f>VLOOKUP($A4,dXdata!DATA,MATCH(AJ$3,dXdata!IDS,0) + 1,FALSE)</f>
        <v>2.7</v>
      </c>
      <c r="AK4" s="87">
        <f>VLOOKUP($A16,dXdata!DATA,MATCH(AJ$3,dXdata!IDS,0) + 1,FALSE)</f>
        <v>3.45</v>
      </c>
      <c r="AL4" s="87">
        <f>VLOOKUP($A4,dXdata!DATA,MATCH(AL$3,dXdata!IDS,0) + 1,FALSE)</f>
        <v>0.75</v>
      </c>
      <c r="AM4" s="87">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9">
        <f>VLOOKUP($A4,dXdata!DATA,MATCH(AR$3,dXdata!IDS,0) + 1,FALSE)</f>
        <v>101.669213</v>
      </c>
      <c r="AS4" s="89">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0">
        <f>VLOOKUP($A4,dXdata!DATA,MATCH(BB$3,dXdata!IDS,0) + 1,FALSE)</f>
        <v>0.39571968107427613</v>
      </c>
      <c r="BC4" s="90">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4">
        <v>42767</v>
      </c>
      <c r="B5" s="87">
        <f>VLOOKUP($A5,dXdata!DATA,MATCH(B$3,dXdata!IDS,0) + 1,FALSE)</f>
        <v>2.0833333333333259</v>
      </c>
      <c r="C5" s="87">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87">
        <f>VLOOKUP($A5,dXdata!DATA,MATCH(T$3,dXdata!IDS,0) + 1,FALSE)</f>
        <v>0</v>
      </c>
      <c r="U5" s="87">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87">
        <f>VLOOKUP($A5,dXdata!DATA,MATCH(Z$3,dXdata!IDS,0) + 1,FALSE)</f>
        <v>-1.5438537928732399</v>
      </c>
      <c r="AA5" s="87">
        <f>VLOOKUP($A17,dXdata!DATA,MATCH(Z$3,dXdata!IDS,0) + 1,FALSE)</f>
        <v>1.6189184607560803</v>
      </c>
      <c r="AB5" s="87">
        <f>VLOOKUP($A5,dXdata!DATA,MATCH(AB$3,dXdata!IDS,0) + 1,FALSE)</f>
        <v>53.47</v>
      </c>
      <c r="AC5" s="87">
        <f>VLOOKUP($A17,dXdata!DATA,MATCH(AB$3,dXdata!IDS,0) + 1,FALSE)</f>
        <v>62.23</v>
      </c>
      <c r="AD5" s="87" t="e">
        <f>VLOOKUP($A5,dXdata!DATA,MATCH(AD$3,dXdata!IDS,0) + 1,FALSE)</f>
        <v>#N/A</v>
      </c>
      <c r="AE5" s="87">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7">
        <f>VLOOKUP($A5,dXdata!DATA,MATCH(AJ$3,dXdata!IDS,0) + 1,FALSE)</f>
        <v>2.7</v>
      </c>
      <c r="AK5" s="87">
        <f>VLOOKUP($A17,dXdata!DATA,MATCH(AJ$3,dXdata!IDS,0) + 1,FALSE)</f>
        <v>3.45</v>
      </c>
      <c r="AL5" s="87">
        <f>VLOOKUP($A5,dXdata!DATA,MATCH(AL$3,dXdata!IDS,0) + 1,FALSE)</f>
        <v>0.75</v>
      </c>
      <c r="AM5" s="87">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9">
        <f>VLOOKUP($A5,dXdata!DATA,MATCH(AR$3,dXdata!IDS,0) + 1,FALSE)</f>
        <v>110.624357</v>
      </c>
      <c r="AS5" s="89">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0">
        <f>VLOOKUP($A5,dXdata!DATA,MATCH(BB$3,dXdata!IDS,0) + 1,FALSE)</f>
        <v>0.54249694997966658</v>
      </c>
      <c r="BC5" s="90">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4">
        <v>42795</v>
      </c>
      <c r="B6" s="87">
        <f>VLOOKUP($A6,dXdata!DATA,MATCH(B$3,dXdata!IDS,0) + 1,FALSE)</f>
        <v>1.3284132841328455</v>
      </c>
      <c r="C6" s="87">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87">
        <f>VLOOKUP($A6,dXdata!DATA,MATCH(T$3,dXdata!IDS,0) + 1,FALSE)</f>
        <v>-1.0645161290322558</v>
      </c>
      <c r="U6" s="87">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87">
        <f>VLOOKUP($A6,dXdata!DATA,MATCH(Z$3,dXdata!IDS,0) + 1,FALSE)</f>
        <v>-1.2517615850120123</v>
      </c>
      <c r="AA6" s="87">
        <f>VLOOKUP($A18,dXdata!DATA,MATCH(Z$3,dXdata!IDS,0) + 1,FALSE)</f>
        <v>-5.876427132304185E-2</v>
      </c>
      <c r="AB6" s="87">
        <f>VLOOKUP($A6,dXdata!DATA,MATCH(AB$3,dXdata!IDS,0) + 1,FALSE)</f>
        <v>49.33</v>
      </c>
      <c r="AC6" s="87">
        <f>VLOOKUP($A18,dXdata!DATA,MATCH(AB$3,dXdata!IDS,0) + 1,FALSE)</f>
        <v>62.73</v>
      </c>
      <c r="AD6" s="87" t="e">
        <f>VLOOKUP($A6,dXdata!DATA,MATCH(AD$3,dXdata!IDS,0) + 1,FALSE)</f>
        <v>#N/A</v>
      </c>
      <c r="AE6" s="87">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7">
        <f>VLOOKUP($A6,dXdata!DATA,MATCH(AJ$3,dXdata!IDS,0) + 1,FALSE)</f>
        <v>2.7</v>
      </c>
      <c r="AK6" s="87">
        <f>VLOOKUP($A18,dXdata!DATA,MATCH(AJ$3,dXdata!IDS,0) + 1,FALSE)</f>
        <v>3.45</v>
      </c>
      <c r="AL6" s="87">
        <f>VLOOKUP($A6,dXdata!DATA,MATCH(AL$3,dXdata!IDS,0) + 1,FALSE)</f>
        <v>0.75</v>
      </c>
      <c r="AM6" s="87">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9">
        <f>VLOOKUP($A6,dXdata!DATA,MATCH(AR$3,dXdata!IDS,0) + 1,FALSE)</f>
        <v>111.692083</v>
      </c>
      <c r="AS6" s="89">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0">
        <f>VLOOKUP($A6,dXdata!DATA,MATCH(BB$3,dXdata!IDS,0) + 1,FALSE)</f>
        <v>0.58736517719568571</v>
      </c>
      <c r="BC6" s="90">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4">
        <v>42826</v>
      </c>
      <c r="B7" s="87">
        <f>VLOOKUP($A7,dXdata!DATA,MATCH(B$3,dXdata!IDS,0) + 1,FALSE)</f>
        <v>1.77121771217712</v>
      </c>
      <c r="C7" s="87">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87">
        <f>VLOOKUP($A7,dXdata!DATA,MATCH(T$3,dXdata!IDS,0) + 1,FALSE)</f>
        <v>-1.616031027795739</v>
      </c>
      <c r="U7" s="87">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87">
        <f>VLOOKUP($A7,dXdata!DATA,MATCH(Z$3,dXdata!IDS,0) + 1,FALSE)</f>
        <v>-0.18310445276737974</v>
      </c>
      <c r="AA7" s="87">
        <f>VLOOKUP($A19,dXdata!DATA,MATCH(Z$3,dXdata!IDS,0) + 1,FALSE)</f>
        <v>-1.0839656466271941</v>
      </c>
      <c r="AB7" s="87">
        <f>VLOOKUP($A7,dXdata!DATA,MATCH(AB$3,dXdata!IDS,0) + 1,FALSE)</f>
        <v>51.06</v>
      </c>
      <c r="AC7" s="87">
        <f>VLOOKUP($A19,dXdata!DATA,MATCH(AB$3,dXdata!IDS,0) + 1,FALSE)</f>
        <v>66.25</v>
      </c>
      <c r="AD7" s="87" t="e">
        <f>VLOOKUP($A7,dXdata!DATA,MATCH(AD$3,dXdata!IDS,0) + 1,FALSE)</f>
        <v>#N/A</v>
      </c>
      <c r="AE7" s="87"/>
      <c r="AF7" s="48">
        <f>VLOOKUP($A7,dXdata!DATA,MATCH(AF$3,dXdata!IDS,0) + 1,FALSE)</f>
        <v>1246.337</v>
      </c>
      <c r="AG7" s="48">
        <f>VLOOKUP($A19,dXdata!DATA,MATCH(AF$3,dXdata!IDS,0) + 1,FALSE)</f>
        <v>1267.3440000000001</v>
      </c>
      <c r="AH7" s="47">
        <f>VLOOKUP($A7,dXdata!DATA,MATCH(AH$3,dXdata!IDS,0) + 1,FALSE)</f>
        <v>3.4111075212930775</v>
      </c>
      <c r="AI7" s="47"/>
      <c r="AJ7" s="87">
        <f>VLOOKUP($A7,dXdata!DATA,MATCH(AJ$3,dXdata!IDS,0) + 1,FALSE)</f>
        <v>2.7</v>
      </c>
      <c r="AK7" s="87"/>
      <c r="AL7" s="87">
        <f>VLOOKUP($A7,dXdata!DATA,MATCH(AL$3,dXdata!IDS,0) + 1,FALSE)</f>
        <v>0.75</v>
      </c>
      <c r="AM7" s="87"/>
      <c r="AN7" s="47">
        <f>VLOOKUP($A7,dXdata!DATA,MATCH(AN$3,dXdata!IDS,0) + 1,FALSE)</f>
        <v>6.7319459999999998</v>
      </c>
      <c r="AO7" s="47"/>
      <c r="AP7" s="47">
        <f>VLOOKUP($A7,dXdata!DATA,MATCH(AP$3,dXdata!IDS,0) + 1,FALSE)</f>
        <v>2.732619088568812</v>
      </c>
      <c r="AQ7" s="47"/>
      <c r="AR7" s="89">
        <f>VLOOKUP($A7,dXdata!DATA,MATCH(AR$3,dXdata!IDS,0) + 1,FALSE)</f>
        <v>109.403066</v>
      </c>
      <c r="AS7" s="89"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0">
        <f>VLOOKUP($A7,dXdata!DATA,MATCH(BB$3,dXdata!IDS,0) + 1,FALSE)</f>
        <v>0.59799757281553401</v>
      </c>
      <c r="BC7" s="90"/>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4">
        <v>42856</v>
      </c>
      <c r="B8" s="87">
        <f>VLOOKUP($A8,dXdata!DATA,MATCH(B$3,dXdata!IDS,0) + 1,FALSE)</f>
        <v>1.3980868285504044</v>
      </c>
      <c r="C8" s="87">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87">
        <f>VLOOKUP($A8,dXdata!DATA,MATCH(T$3,dXdata!IDS,0) + 1,FALSE)</f>
        <v>-0.52579691094314374</v>
      </c>
      <c r="U8" s="87">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87">
        <f>VLOOKUP($A8,dXdata!DATA,MATCH(Z$3,dXdata!IDS,0) + 1,FALSE)</f>
        <v>-1.2717147369295967</v>
      </c>
      <c r="AA8" s="87">
        <f>VLOOKUP($A20,dXdata!DATA,MATCH(Z$3,dXdata!IDS,0) + 1,FALSE)</f>
        <v>0.5388112476848006</v>
      </c>
      <c r="AB8" s="87">
        <f>VLOOKUP($A8,dXdata!DATA,MATCH(AB$3,dXdata!IDS,0) + 1,FALSE)</f>
        <v>48.48</v>
      </c>
      <c r="AC8" s="87">
        <f>VLOOKUP($A20,dXdata!DATA,MATCH(AB$3,dXdata!IDS,0) + 1,FALSE)</f>
        <v>69.98</v>
      </c>
      <c r="AD8" s="87" t="e">
        <f>VLOOKUP($A8,dXdata!DATA,MATCH(AD$3,dXdata!IDS,0) + 1,FALSE)</f>
        <v>#N/A</v>
      </c>
      <c r="AE8" s="87"/>
      <c r="AF8" s="48">
        <f>VLOOKUP($A8,dXdata!DATA,MATCH(AF$3,dXdata!IDS,0) + 1,FALSE)</f>
        <v>1248.0875833333332</v>
      </c>
      <c r="AG8" s="48">
        <f>VLOOKUP($A20,dXdata!DATA,MATCH(AF$3,dXdata!IDS,0) + 1,FALSE)</f>
        <v>1268.8745833333332</v>
      </c>
      <c r="AH8" s="47">
        <f>VLOOKUP($A8,dXdata!DATA,MATCH(AH$3,dXdata!IDS,0) + 1,FALSE)</f>
        <v>4.2269888126508892</v>
      </c>
      <c r="AI8" s="47"/>
      <c r="AJ8" s="87">
        <f>VLOOKUP($A8,dXdata!DATA,MATCH(AJ$3,dXdata!IDS,0) + 1,FALSE)</f>
        <v>2.7</v>
      </c>
      <c r="AK8" s="87"/>
      <c r="AL8" s="87">
        <f>VLOOKUP($A8,dXdata!DATA,MATCH(AL$3,dXdata!IDS,0) + 1,FALSE)</f>
        <v>0.75</v>
      </c>
      <c r="AM8" s="87"/>
      <c r="AN8" s="47">
        <f>VLOOKUP($A8,dXdata!DATA,MATCH(AN$3,dXdata!IDS,0) + 1,FALSE)</f>
        <v>6.794861</v>
      </c>
      <c r="AO8" s="47"/>
      <c r="AP8" s="47">
        <f>VLOOKUP($A8,dXdata!DATA,MATCH(AP$3,dXdata!IDS,0) + 1,FALSE)</f>
        <v>2.7546618513065968</v>
      </c>
      <c r="AQ8" s="47"/>
      <c r="AR8" s="89">
        <f>VLOOKUP($A8,dXdata!DATA,MATCH(AR$3,dXdata!IDS,0) + 1,FALSE)</f>
        <v>111.52138100000001</v>
      </c>
      <c r="AS8" s="89"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0">
        <f>VLOOKUP($A8,dXdata!DATA,MATCH(BB$3,dXdata!IDS,0) + 1,FALSE)</f>
        <v>0.54811174340403512</v>
      </c>
      <c r="BC8" s="90"/>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4">
        <v>42887</v>
      </c>
      <c r="B9" s="87">
        <f>VLOOKUP($A9,dXdata!DATA,MATCH(B$3,dXdata!IDS,0) + 1,FALSE)</f>
        <v>0.65885797950220315</v>
      </c>
      <c r="C9" s="87">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87">
        <f>VLOOKUP($A9,dXdata!DATA,MATCH(T$3,dXdata!IDS,0) + 1,FALSE)</f>
        <v>-0.16556291390729116</v>
      </c>
      <c r="U9" s="87">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87">
        <f>VLOOKUP($A9,dXdata!DATA,MATCH(Z$3,dXdata!IDS,0) + 1,FALSE)</f>
        <v>-1.7365771812080544</v>
      </c>
      <c r="AA9" s="87">
        <f>VLOOKUP($A21,dXdata!DATA,MATCH(Z$3,dXdata!IDS,0) + 1,FALSE)</f>
        <v>1.9124050200631793</v>
      </c>
      <c r="AB9" s="87">
        <f>VLOOKUP($A9,dXdata!DATA,MATCH(AB$3,dXdata!IDS,0) + 1,FALSE)</f>
        <v>45.18</v>
      </c>
      <c r="AC9" s="87">
        <f>VLOOKUP($A21,dXdata!DATA,MATCH(AB$3,dXdata!IDS,0) + 1,FALSE)</f>
        <v>67.87</v>
      </c>
      <c r="AD9" s="87" t="e">
        <f>VLOOKUP($A9,dXdata!DATA,MATCH(AD$3,dXdata!IDS,0) + 1,FALSE)</f>
        <v>#N/A</v>
      </c>
      <c r="AE9" s="87"/>
      <c r="AF9" s="48">
        <f>VLOOKUP($A9,dXdata!DATA,MATCH(AF$3,dXdata!IDS,0) + 1,FALSE)</f>
        <v>1249.8381666666667</v>
      </c>
      <c r="AG9" s="48">
        <f>VLOOKUP($A21,dXdata!DATA,MATCH(AF$3,dXdata!IDS,0) + 1,FALSE)</f>
        <v>1270.4051666666667</v>
      </c>
      <c r="AH9" s="47">
        <f>VLOOKUP($A9,dXdata!DATA,MATCH(AH$3,dXdata!IDS,0) + 1,FALSE)</f>
        <v>3.9775265687402639</v>
      </c>
      <c r="AI9" s="47"/>
      <c r="AJ9" s="87">
        <f>VLOOKUP($A9,dXdata!DATA,MATCH(AJ$3,dXdata!IDS,0) + 1,FALSE)</f>
        <v>2.7</v>
      </c>
      <c r="AK9" s="87"/>
      <c r="AL9" s="87">
        <f>VLOOKUP($A9,dXdata!DATA,MATCH(AL$3,dXdata!IDS,0) + 1,FALSE)</f>
        <v>0.75</v>
      </c>
      <c r="AM9" s="87"/>
      <c r="AN9" s="47">
        <f>VLOOKUP($A9,dXdata!DATA,MATCH(AN$3,dXdata!IDS,0) + 1,FALSE)</f>
        <v>6.8457819999999998</v>
      </c>
      <c r="AO9" s="47"/>
      <c r="AP9" s="47">
        <f>VLOOKUP($A9,dXdata!DATA,MATCH(AP$3,dXdata!IDS,0) + 1,FALSE)</f>
        <v>2.7605146304184909</v>
      </c>
      <c r="AQ9" s="47"/>
      <c r="AR9" s="89">
        <f>VLOOKUP($A9,dXdata!DATA,MATCH(AR$3,dXdata!IDS,0) + 1,FALSE)</f>
        <v>111.516792</v>
      </c>
      <c r="AS9" s="89"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0">
        <f>VLOOKUP($A9,dXdata!DATA,MATCH(BB$3,dXdata!IDS,0) + 1,FALSE)</f>
        <v>0.56990679094540608</v>
      </c>
      <c r="BC9" s="90"/>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4">
        <v>42917</v>
      </c>
      <c r="B10" s="87">
        <f>VLOOKUP($A10,dXdata!DATA,MATCH(B$3,dXdata!IDS,0) + 1,FALSE)</f>
        <v>1.3245033112582627</v>
      </c>
      <c r="C10" s="87">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87">
        <f>VLOOKUP($A10,dXdata!DATA,MATCH(T$3,dXdata!IDS,0) + 1,FALSE)</f>
        <v>0.99042588312974189</v>
      </c>
      <c r="U10" s="87">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87">
        <f>VLOOKUP($A10,dXdata!DATA,MATCH(Z$3,dXdata!IDS,0) + 1,FALSE)</f>
        <v>-1.0177474976869494</v>
      </c>
      <c r="AA10" s="87">
        <f>VLOOKUP($A22,dXdata!DATA,MATCH(Z$3,dXdata!IDS,0) + 1,FALSE)</f>
        <v>1.9289598912304529</v>
      </c>
      <c r="AB10" s="87">
        <f>VLOOKUP($A10,dXdata!DATA,MATCH(AB$3,dXdata!IDS,0) + 1,FALSE)</f>
        <v>46.63</v>
      </c>
      <c r="AC10" s="87">
        <f>VLOOKUP($A22,dXdata!DATA,MATCH(AB$3,dXdata!IDS,0) + 1,FALSE)</f>
        <v>70.98</v>
      </c>
      <c r="AD10" s="87" t="e">
        <f>VLOOKUP($A10,dXdata!DATA,MATCH(AD$3,dXdata!IDS,0) + 1,FALSE)</f>
        <v>#N/A</v>
      </c>
      <c r="AE10" s="87"/>
      <c r="AF10" s="48">
        <f>VLOOKUP($A10,dXdata!DATA,MATCH(AF$3,dXdata!IDS,0) + 1,FALSE)</f>
        <v>1251.5887499999999</v>
      </c>
      <c r="AG10" s="48">
        <f>VLOOKUP($A22,dXdata!DATA,MATCH(AF$3,dXdata!IDS,0) + 1,FALSE)</f>
        <v>1271.9357500000001</v>
      </c>
      <c r="AH10" s="47">
        <f>VLOOKUP($A10,dXdata!DATA,MATCH(AH$3,dXdata!IDS,0) + 1,FALSE)</f>
        <v>3.3196558597889059</v>
      </c>
      <c r="AI10" s="47"/>
      <c r="AJ10" s="87">
        <f>VLOOKUP($A10,dXdata!DATA,MATCH(AJ$3,dXdata!IDS,0) + 1,FALSE)</f>
        <v>2.95</v>
      </c>
      <c r="AK10" s="87"/>
      <c r="AL10" s="87">
        <f>VLOOKUP($A10,dXdata!DATA,MATCH(AL$3,dXdata!IDS,0) + 1,FALSE)</f>
        <v>1</v>
      </c>
      <c r="AM10" s="87"/>
      <c r="AN10" s="47">
        <f>VLOOKUP($A10,dXdata!DATA,MATCH(AN$3,dXdata!IDS,0) + 1,FALSE)</f>
        <v>6.7957280000000004</v>
      </c>
      <c r="AO10" s="47"/>
      <c r="AP10" s="47">
        <f>VLOOKUP($A10,dXdata!DATA,MATCH(AP$3,dXdata!IDS,0) + 1,FALSE)</f>
        <v>2.7250549277897371</v>
      </c>
      <c r="AQ10" s="47"/>
      <c r="AR10" s="89">
        <f>VLOOKUP($A10,dXdata!DATA,MATCH(AR$3,dXdata!IDS,0) + 1,FALSE)</f>
        <v>113.571958</v>
      </c>
      <c r="AS10" s="89"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0">
        <f>VLOOKUP($A10,dXdata!DATA,MATCH(BB$3,dXdata!IDS,0) + 1,FALSE)</f>
        <v>0.54914458235491448</v>
      </c>
      <c r="BC10" s="90"/>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4">
        <v>42948</v>
      </c>
      <c r="B11" s="87">
        <f>VLOOKUP($A11,dXdata!DATA,MATCH(B$3,dXdata!IDS,0) + 1,FALSE)</f>
        <v>1.247248716067495</v>
      </c>
      <c r="C11" s="87">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87">
        <f>VLOOKUP($A11,dXdata!DATA,MATCH(T$3,dXdata!IDS,0) + 1,FALSE)</f>
        <v>3.0202456023896485</v>
      </c>
      <c r="U11" s="87">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87">
        <f>VLOOKUP($A11,dXdata!DATA,MATCH(Z$3,dXdata!IDS,0) + 1,FALSE)</f>
        <v>5.9121621621627263E-2</v>
      </c>
      <c r="AA11" s="87">
        <f>VLOOKUP($A23,dXdata!DATA,MATCH(Z$3,dXdata!IDS,0) + 1,FALSE)</f>
        <v>0.47269350890519757</v>
      </c>
      <c r="AB11" s="87">
        <f>VLOOKUP($A11,dXdata!DATA,MATCH(AB$3,dXdata!IDS,0) + 1,FALSE)</f>
        <v>48.04</v>
      </c>
      <c r="AC11" s="87">
        <f>VLOOKUP($A23,dXdata!DATA,MATCH(AB$3,dXdata!IDS,0) + 1,FALSE)</f>
        <v>68.06</v>
      </c>
      <c r="AD11" s="87" t="e">
        <f>VLOOKUP($A11,dXdata!DATA,MATCH(AD$3,dXdata!IDS,0) + 1,FALSE)</f>
        <v>#N/A</v>
      </c>
      <c r="AE11" s="87"/>
      <c r="AF11" s="48">
        <f>VLOOKUP($A11,dXdata!DATA,MATCH(AF$3,dXdata!IDS,0) + 1,FALSE)</f>
        <v>1253.3393333333333</v>
      </c>
      <c r="AG11" s="48">
        <f>VLOOKUP($A23,dXdata!DATA,MATCH(AF$3,dXdata!IDS,0) + 1,FALSE)</f>
        <v>1273.4663333333333</v>
      </c>
      <c r="AH11" s="47">
        <f>VLOOKUP($A11,dXdata!DATA,MATCH(AH$3,dXdata!IDS,0) + 1,FALSE)</f>
        <v>2.9796692148358117</v>
      </c>
      <c r="AI11" s="47"/>
      <c r="AJ11" s="87">
        <f>VLOOKUP($A11,dXdata!DATA,MATCH(AJ$3,dXdata!IDS,0) + 1,FALSE)</f>
        <v>2.95</v>
      </c>
      <c r="AK11" s="87"/>
      <c r="AL11" s="87">
        <f>VLOOKUP($A11,dXdata!DATA,MATCH(AL$3,dXdata!IDS,0) + 1,FALSE)</f>
        <v>1</v>
      </c>
      <c r="AM11" s="87"/>
      <c r="AN11" s="47">
        <f>VLOOKUP($A11,dXdata!DATA,MATCH(AN$3,dXdata!IDS,0) + 1,FALSE)</f>
        <v>6.758273</v>
      </c>
      <c r="AO11" s="47"/>
      <c r="AP11" s="47">
        <f>VLOOKUP($A11,dXdata!DATA,MATCH(AP$3,dXdata!IDS,0) + 1,FALSE)</f>
        <v>2.6780751884443537</v>
      </c>
      <c r="AQ11" s="47"/>
      <c r="AR11" s="89">
        <f>VLOOKUP($A11,dXdata!DATA,MATCH(AR$3,dXdata!IDS,0) + 1,FALSE)</f>
        <v>121.692031</v>
      </c>
      <c r="AS11" s="89"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0">
        <f>VLOOKUP($A11,dXdata!DATA,MATCH(BB$3,dXdata!IDS,0) + 1,FALSE)</f>
        <v>0.53257978723404253</v>
      </c>
      <c r="BC11" s="90"/>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4">
        <v>42979</v>
      </c>
      <c r="B12" s="87">
        <f>VLOOKUP($A12,dXdata!DATA,MATCH(B$3,dXdata!IDS,0) + 1,FALSE)</f>
        <v>1.4001473839351464</v>
      </c>
      <c r="C12" s="87">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87">
        <f>VLOOKUP($A12,dXdata!DATA,MATCH(T$3,dXdata!IDS,0) + 1,FALSE)</f>
        <v>3.1550979740949892</v>
      </c>
      <c r="U12" s="87">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87">
        <f>VLOOKUP($A12,dXdata!DATA,MATCH(Z$3,dXdata!IDS,0) + 1,FALSE)</f>
        <v>1.7279536942458318</v>
      </c>
      <c r="AA12" s="87">
        <f>VLOOKUP($A24,dXdata!DATA,MATCH(Z$3,dXdata!IDS,0) + 1,FALSE)</f>
        <v>-0.47694753577105509</v>
      </c>
      <c r="AB12" s="87">
        <f>VLOOKUP($A12,dXdata!DATA,MATCH(AB$3,dXdata!IDS,0) + 1,FALSE)</f>
        <v>49.82</v>
      </c>
      <c r="AC12" s="87">
        <f>VLOOKUP($A24,dXdata!DATA,MATCH(AB$3,dXdata!IDS,0) + 1,FALSE)</f>
        <v>70.23</v>
      </c>
      <c r="AD12" s="87" t="e">
        <f>VLOOKUP($A12,dXdata!DATA,MATCH(AD$3,dXdata!IDS,0) + 1,FALSE)</f>
        <v>#N/A</v>
      </c>
      <c r="AE12" s="87"/>
      <c r="AF12" s="48">
        <f>VLOOKUP($A12,dXdata!DATA,MATCH(AF$3,dXdata!IDS,0) + 1,FALSE)</f>
        <v>1255.0899166666668</v>
      </c>
      <c r="AG12" s="48">
        <f>VLOOKUP($A24,dXdata!DATA,MATCH(AF$3,dXdata!IDS,0) + 1,FALSE)</f>
        <v>1274.9969166666667</v>
      </c>
      <c r="AH12" s="47">
        <f>VLOOKUP($A12,dXdata!DATA,MATCH(AH$3,dXdata!IDS,0) + 1,FALSE)</f>
        <v>2.9770961697147769</v>
      </c>
      <c r="AI12" s="47"/>
      <c r="AJ12" s="87">
        <f>VLOOKUP($A12,dXdata!DATA,MATCH(AJ$3,dXdata!IDS,0) + 1,FALSE)</f>
        <v>3.2</v>
      </c>
      <c r="AK12" s="87"/>
      <c r="AL12" s="87">
        <f>VLOOKUP($A12,dXdata!DATA,MATCH(AL$3,dXdata!IDS,0) + 1,FALSE)</f>
        <v>1.25</v>
      </c>
      <c r="AM12" s="87"/>
      <c r="AN12" s="47">
        <f>VLOOKUP($A12,dXdata!DATA,MATCH(AN$3,dXdata!IDS,0) + 1,FALSE)</f>
        <v>6.8704289999999997</v>
      </c>
      <c r="AO12" s="47"/>
      <c r="AP12" s="47">
        <f>VLOOKUP($A12,dXdata!DATA,MATCH(AP$3,dXdata!IDS,0) + 1,FALSE)</f>
        <v>2.7310991879245403</v>
      </c>
      <c r="AQ12" s="47"/>
      <c r="AR12" s="89">
        <f>VLOOKUP($A12,dXdata!DATA,MATCH(AR$3,dXdata!IDS,0) + 1,FALSE)</f>
        <v>112.44416</v>
      </c>
      <c r="AS12" s="89"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0">
        <f>VLOOKUP($A12,dXdata!DATA,MATCH(BB$3,dXdata!IDS,0) + 1,FALSE)</f>
        <v>0.44764237599510104</v>
      </c>
      <c r="BC12" s="90"/>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4">
        <v>43009</v>
      </c>
      <c r="B13" s="87">
        <f>VLOOKUP($A13,dXdata!DATA,MATCH(B$3,dXdata!IDS,0) + 1,FALSE)</f>
        <v>1.3939838591342513</v>
      </c>
      <c r="C13" s="87">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87">
        <f>VLOOKUP($A13,dXdata!DATA,MATCH(T$3,dXdata!IDS,0) + 1,FALSE)</f>
        <v>3.6877076411960141</v>
      </c>
      <c r="U13" s="87">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87">
        <f>VLOOKUP($A13,dXdata!DATA,MATCH(Z$3,dXdata!IDS,0) + 1,FALSE)</f>
        <v>3.4111465242484096</v>
      </c>
      <c r="AA13" s="87">
        <f>VLOOKUP($A25,dXdata!DATA,MATCH(Z$3,dXdata!IDS,0) + 1,FALSE)</f>
        <v>-1.357767596834647</v>
      </c>
      <c r="AB13" s="87">
        <f>VLOOKUP($A13,dXdata!DATA,MATCH(AB$3,dXdata!IDS,0) + 1,FALSE)</f>
        <v>51.58</v>
      </c>
      <c r="AC13" s="87">
        <f>VLOOKUP($A25,dXdata!DATA,MATCH(AB$3,dXdata!IDS,0) + 1,FALSE)</f>
        <v>70.75</v>
      </c>
      <c r="AD13" s="87" t="e">
        <f>VLOOKUP($A13,dXdata!DATA,MATCH(AD$3,dXdata!IDS,0) + 1,FALSE)</f>
        <v>#N/A</v>
      </c>
      <c r="AE13" s="87"/>
      <c r="AF13" s="48">
        <f>VLOOKUP($A13,dXdata!DATA,MATCH(AF$3,dXdata!IDS,0) + 1,FALSE)</f>
        <v>1256.8405</v>
      </c>
      <c r="AG13" s="48">
        <f>VLOOKUP($A25,dXdata!DATA,MATCH(AF$3,dXdata!IDS,0) + 1,FALSE)</f>
        <v>1276.5274999999999</v>
      </c>
      <c r="AH13" s="47">
        <f>VLOOKUP($A13,dXdata!DATA,MATCH(AH$3,dXdata!IDS,0) + 1,FALSE)</f>
        <v>3.0464789806658787</v>
      </c>
      <c r="AI13" s="47"/>
      <c r="AJ13" s="87">
        <f>VLOOKUP($A13,dXdata!DATA,MATCH(AJ$3,dXdata!IDS,0) + 1,FALSE)</f>
        <v>3.2</v>
      </c>
      <c r="AK13" s="87"/>
      <c r="AL13" s="87">
        <f>VLOOKUP($A13,dXdata!DATA,MATCH(AL$3,dXdata!IDS,0) + 1,FALSE)</f>
        <v>1.25</v>
      </c>
      <c r="AM13" s="87"/>
      <c r="AN13" s="47">
        <f>VLOOKUP($A13,dXdata!DATA,MATCH(AN$3,dXdata!IDS,0) + 1,FALSE)</f>
        <v>6.9847279999999996</v>
      </c>
      <c r="AO13" s="47"/>
      <c r="AP13" s="47">
        <f>VLOOKUP($A13,dXdata!DATA,MATCH(AP$3,dXdata!IDS,0) + 1,FALSE)</f>
        <v>2.7345198208183898</v>
      </c>
      <c r="AQ13" s="47"/>
      <c r="AR13" s="89">
        <f>VLOOKUP($A13,dXdata!DATA,MATCH(AR$3,dXdata!IDS,0) + 1,FALSE)</f>
        <v>116.616759</v>
      </c>
      <c r="AS13" s="89"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0">
        <f>VLOOKUP($A13,dXdata!DATA,MATCH(BB$3,dXdata!IDS,0) + 1,FALSE)</f>
        <v>0.56336405529953915</v>
      </c>
      <c r="BC13" s="90"/>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4">
        <v>43040</v>
      </c>
      <c r="B14" s="87">
        <f>VLOOKUP($A14,dXdata!DATA,MATCH(B$3,dXdata!IDS,0) + 1,FALSE)</f>
        <v>2.584933530280642</v>
      </c>
      <c r="C14" s="87">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87">
        <f>VLOOKUP($A14,dXdata!DATA,MATCH(T$3,dXdata!IDS,0) + 1,FALSE)</f>
        <v>2.340916584240027</v>
      </c>
      <c r="U14" s="87">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87">
        <f>VLOOKUP($A14,dXdata!DATA,MATCH(Z$3,dXdata!IDS,0) + 1,FALSE)</f>
        <v>3.5565579458709307</v>
      </c>
      <c r="AA14" s="87">
        <f>VLOOKUP($A26,dXdata!DATA,MATCH(Z$3,dXdata!IDS,0) + 1,FALSE)</f>
        <v>-1.6753224995813554E-2</v>
      </c>
      <c r="AB14" s="87">
        <f>VLOOKUP($A14,dXdata!DATA,MATCH(AB$3,dXdata!IDS,0) + 1,FALSE)</f>
        <v>56.64</v>
      </c>
      <c r="AC14" s="87">
        <f>VLOOKUP($A26,dXdata!DATA,MATCH(AB$3,dXdata!IDS,0) + 1,FALSE)</f>
        <v>56.96</v>
      </c>
      <c r="AD14" s="87" t="e">
        <f>VLOOKUP($A14,dXdata!DATA,MATCH(AD$3,dXdata!IDS,0) + 1,FALSE)</f>
        <v>#N/A</v>
      </c>
      <c r="AE14" s="87"/>
      <c r="AF14" s="48">
        <f>VLOOKUP($A14,dXdata!DATA,MATCH(AF$3,dXdata!IDS,0) + 1,FALSE)</f>
        <v>1258.5910833333332</v>
      </c>
      <c r="AG14" s="48">
        <f>VLOOKUP($A26,dXdata!DATA,MATCH(AF$3,dXdata!IDS,0) + 1,FALSE)</f>
        <v>1278.0580833333333</v>
      </c>
      <c r="AH14" s="47">
        <f>VLOOKUP($A14,dXdata!DATA,MATCH(AH$3,dXdata!IDS,0) + 1,FALSE)</f>
        <v>3.145708709909778</v>
      </c>
      <c r="AI14" s="47"/>
      <c r="AJ14" s="87">
        <f>VLOOKUP($A14,dXdata!DATA,MATCH(AJ$3,dXdata!IDS,0) + 1,FALSE)</f>
        <v>3.2</v>
      </c>
      <c r="AK14" s="87"/>
      <c r="AL14" s="87">
        <f>VLOOKUP($A14,dXdata!DATA,MATCH(AL$3,dXdata!IDS,0) + 1,FALSE)</f>
        <v>1.25</v>
      </c>
      <c r="AM14" s="87"/>
      <c r="AN14" s="47">
        <f>VLOOKUP($A14,dXdata!DATA,MATCH(AN$3,dXdata!IDS,0) + 1,FALSE)</f>
        <v>6.8971289999999996</v>
      </c>
      <c r="AO14" s="47"/>
      <c r="AP14" s="47">
        <f>VLOOKUP($A14,dXdata!DATA,MATCH(AP$3,dXdata!IDS,0) + 1,FALSE)</f>
        <v>2.7014138276780777</v>
      </c>
      <c r="AQ14" s="47"/>
      <c r="AR14" s="89">
        <f>VLOOKUP($A14,dXdata!DATA,MATCH(AR$3,dXdata!IDS,0) + 1,FALSE)</f>
        <v>121.054918</v>
      </c>
      <c r="AS14" s="89"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0">
        <f>VLOOKUP($A14,dXdata!DATA,MATCH(BB$3,dXdata!IDS,0) + 1,FALSE)</f>
        <v>0.68461911693352728</v>
      </c>
      <c r="BC14" s="90"/>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4">
        <v>43070</v>
      </c>
      <c r="B15" s="87">
        <f>VLOOKUP($A15,dXdata!DATA,MATCH(B$3,dXdata!IDS,0) + 1,FALSE)</f>
        <v>1.9955654101995401</v>
      </c>
      <c r="C15" s="87">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87">
        <f>VLOOKUP($A15,dXdata!DATA,MATCH(T$3,dXdata!IDS,0) + 1,FALSE)</f>
        <v>3.3486539724228548</v>
      </c>
      <c r="U15" s="87">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87">
        <f>VLOOKUP($A15,dXdata!DATA,MATCH(Z$3,dXdata!IDS,0) + 1,FALSE)</f>
        <v>3.7884017949603166</v>
      </c>
      <c r="AA15" s="87">
        <f>VLOOKUP($A27,dXdata!DATA,MATCH(Z$3,dXdata!IDS,0) + 1,FALSE)</f>
        <v>-2.494387627837158E-2</v>
      </c>
      <c r="AB15" s="87">
        <f>VLOOKUP($A15,dXdata!DATA,MATCH(AB$3,dXdata!IDS,0) + 1,FALSE)</f>
        <v>57.88</v>
      </c>
      <c r="AC15" s="87">
        <f>VLOOKUP($A27,dXdata!DATA,MATCH(AB$3,dXdata!IDS,0) + 1,FALSE)</f>
        <v>49.52</v>
      </c>
      <c r="AD15" s="87" t="e">
        <f>VLOOKUP($A15,dXdata!DATA,MATCH(AD$3,dXdata!IDS,0) + 1,FALSE)</f>
        <v>#N/A</v>
      </c>
      <c r="AE15" s="87"/>
      <c r="AF15" s="48">
        <f>VLOOKUP($A15,dXdata!DATA,MATCH(AF$3,dXdata!IDS,0) + 1,FALSE)</f>
        <v>1260.3416666666667</v>
      </c>
      <c r="AG15" s="48">
        <f>VLOOKUP($A27,dXdata!DATA,MATCH(AF$3,dXdata!IDS,0) + 1,FALSE)</f>
        <v>1279.5886666666668</v>
      </c>
      <c r="AH15" s="47">
        <f>VLOOKUP($A15,dXdata!DATA,MATCH(AH$3,dXdata!IDS,0) + 1,FALSE)</f>
        <v>3.1327822924175797</v>
      </c>
      <c r="AI15" s="47"/>
      <c r="AJ15" s="87">
        <f>VLOOKUP($A15,dXdata!DATA,MATCH(AJ$3,dXdata!IDS,0) + 1,FALSE)</f>
        <v>3.2</v>
      </c>
      <c r="AK15" s="87"/>
      <c r="AL15" s="87">
        <f>VLOOKUP($A15,dXdata!DATA,MATCH(AL$3,dXdata!IDS,0) + 1,FALSE)</f>
        <v>1.25</v>
      </c>
      <c r="AM15" s="87"/>
      <c r="AN15" s="47">
        <f>VLOOKUP($A15,dXdata!DATA,MATCH(AN$3,dXdata!IDS,0) + 1,FALSE)</f>
        <v>6.8710519999999997</v>
      </c>
      <c r="AO15" s="47"/>
      <c r="AP15" s="47">
        <f>VLOOKUP($A15,dXdata!DATA,MATCH(AP$3,dXdata!IDS,0) + 1,FALSE)</f>
        <v>2.6805930444384249</v>
      </c>
      <c r="AQ15" s="47"/>
      <c r="AR15" s="89">
        <f>VLOOKUP($A15,dXdata!DATA,MATCH(AR$3,dXdata!IDS,0) + 1,FALSE)</f>
        <v>128.33478099999999</v>
      </c>
      <c r="AS15" s="89"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0">
        <f>VLOOKUP($A15,dXdata!DATA,MATCH(BB$3,dXdata!IDS,0) + 1,FALSE)</f>
        <v>0.823240589198036</v>
      </c>
      <c r="BC15" s="90"/>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7"/>
      <c r="E16" s="47"/>
      <c r="G16" s="47"/>
      <c r="I16" s="47"/>
      <c r="K16" s="47"/>
      <c r="M16" s="48"/>
      <c r="O16" s="47"/>
      <c r="Q16" s="48"/>
      <c r="S16" s="47"/>
      <c r="U16" s="87"/>
      <c r="W16" s="47"/>
      <c r="Y16" s="47"/>
      <c r="AA16" s="87"/>
      <c r="AC16" s="87"/>
      <c r="AE16" s="87"/>
      <c r="AG16" s="48"/>
      <c r="AI16" s="47"/>
      <c r="AK16" s="87"/>
      <c r="AM16" s="87"/>
      <c r="AO16" s="47"/>
      <c r="AQ16" s="47"/>
      <c r="AS16" s="89"/>
      <c r="AU16" s="48"/>
      <c r="AW16" s="48"/>
      <c r="AY16" s="48"/>
      <c r="BA16" s="48"/>
      <c r="BC16" s="90"/>
      <c r="BE16" s="47"/>
      <c r="BG16" s="47"/>
      <c r="BI16" s="48"/>
      <c r="BK16" s="48"/>
      <c r="BM16" s="48"/>
    </row>
    <row r="17" spans="1:65" x14ac:dyDescent="0.25">
      <c r="A17" s="46">
        <v>43132</v>
      </c>
      <c r="C17" s="87"/>
      <c r="E17" s="47"/>
      <c r="G17" s="47"/>
      <c r="I17" s="47"/>
      <c r="K17" s="47"/>
      <c r="M17" s="48"/>
      <c r="O17" s="47"/>
      <c r="Q17" s="48"/>
      <c r="S17" s="47"/>
      <c r="U17" s="87"/>
      <c r="W17" s="47"/>
      <c r="Y17" s="47"/>
      <c r="AA17" s="87"/>
      <c r="AC17" s="87"/>
      <c r="AE17" s="87"/>
      <c r="AG17" s="48"/>
      <c r="AI17" s="47"/>
      <c r="AK17" s="87"/>
      <c r="AM17" s="87"/>
      <c r="AO17" s="47"/>
      <c r="AQ17" s="47"/>
      <c r="AS17" s="89"/>
      <c r="AU17" s="48"/>
      <c r="AW17" s="48"/>
      <c r="AY17" s="48"/>
      <c r="BA17" s="48"/>
      <c r="BC17" s="90"/>
      <c r="BE17" s="47"/>
      <c r="BG17" s="47"/>
      <c r="BI17" s="48"/>
      <c r="BK17" s="48"/>
      <c r="BM17" s="48"/>
    </row>
    <row r="18" spans="1:65" x14ac:dyDescent="0.25">
      <c r="A18" s="46">
        <v>43160</v>
      </c>
      <c r="C18" s="87"/>
      <c r="E18" s="47"/>
      <c r="G18" s="47"/>
      <c r="I18" s="47"/>
      <c r="K18" s="47"/>
      <c r="M18" s="48"/>
      <c r="O18" s="47"/>
      <c r="Q18" s="48"/>
      <c r="S18" s="47"/>
      <c r="U18" s="87"/>
      <c r="W18" s="47"/>
      <c r="Y18" s="47"/>
      <c r="AA18" s="87"/>
      <c r="AC18" s="87"/>
      <c r="AE18" s="87"/>
      <c r="AG18" s="48"/>
      <c r="AI18" s="47"/>
      <c r="AK18" s="87"/>
      <c r="AM18" s="87"/>
      <c r="AO18" s="47"/>
      <c r="AQ18" s="47"/>
      <c r="AS18" s="89"/>
      <c r="AU18" s="48"/>
      <c r="AW18" s="48"/>
      <c r="AY18" s="48"/>
      <c r="BA18" s="48"/>
      <c r="BC18" s="90"/>
      <c r="BE18" s="47"/>
      <c r="BG18" s="47"/>
      <c r="BI18" s="48"/>
      <c r="BK18" s="48"/>
      <c r="BM18" s="48"/>
    </row>
    <row r="19" spans="1:65" x14ac:dyDescent="0.25">
      <c r="A19" s="46">
        <v>43191</v>
      </c>
      <c r="B19" s="87">
        <f>VLOOKUP($A19,dXdata!DATA,MATCH(B$3,dXdata!IDS,0) + 1,FALSE)</f>
        <v>2.3930384336475541</v>
      </c>
      <c r="C19" s="87"/>
    </row>
    <row r="20" spans="1:65" x14ac:dyDescent="0.25">
      <c r="A20" s="46">
        <v>43221</v>
      </c>
      <c r="B20" s="87">
        <f>VLOOKUP($A20,dXdata!DATA,MATCH(B$3,dXdata!IDS,0) + 1,FALSE)</f>
        <v>2.6124818577648812</v>
      </c>
      <c r="C20" s="87"/>
    </row>
    <row r="21" spans="1:65" x14ac:dyDescent="0.25">
      <c r="A21" s="46">
        <v>43252</v>
      </c>
      <c r="B21" s="87">
        <f>VLOOKUP($A21,dXdata!DATA,MATCH(B$3,dXdata!IDS,0) + 1,FALSE)</f>
        <v>2.6181818181818084</v>
      </c>
      <c r="C21" s="87"/>
    </row>
    <row r="22" spans="1:65" x14ac:dyDescent="0.25">
      <c r="A22" s="46">
        <v>43282</v>
      </c>
      <c r="B22" s="87">
        <f>VLOOKUP($A22,dXdata!DATA,MATCH(B$3,dXdata!IDS,0) + 1,FALSE)</f>
        <v>3.3405954974582652</v>
      </c>
      <c r="C22" s="87"/>
    </row>
    <row r="23" spans="1:65" x14ac:dyDescent="0.25">
      <c r="A23" s="46">
        <v>43313</v>
      </c>
      <c r="B23" s="87">
        <f>VLOOKUP($A23,dXdata!DATA,MATCH(B$3,dXdata!IDS,0) + 1,FALSE)</f>
        <v>2.9710144927536097</v>
      </c>
      <c r="C23" s="87"/>
    </row>
    <row r="24" spans="1:65" x14ac:dyDescent="0.25">
      <c r="A24" s="46">
        <v>43344</v>
      </c>
      <c r="B24" s="87">
        <f>VLOOKUP($A24,dXdata!DATA,MATCH(B$3,dXdata!IDS,0) + 1,FALSE)</f>
        <v>2.7616279069767602</v>
      </c>
      <c r="C24" s="87"/>
    </row>
    <row r="25" spans="1:65" x14ac:dyDescent="0.25">
      <c r="A25" s="46">
        <v>43374</v>
      </c>
      <c r="B25" s="87">
        <f>VLOOKUP($A25,dXdata!DATA,MATCH(B$3,dXdata!IDS,0) + 1,FALSE)</f>
        <v>2.532561505065134</v>
      </c>
      <c r="C25" s="87"/>
    </row>
    <row r="26" spans="1:65" x14ac:dyDescent="0.25">
      <c r="A26" s="46">
        <v>43405</v>
      </c>
      <c r="B26" s="87">
        <f>VLOOKUP($A26,dXdata!DATA,MATCH(B$3,dXdata!IDS,0) + 1,FALSE)</f>
        <v>1.4398848092152639</v>
      </c>
      <c r="C26" s="87"/>
    </row>
    <row r="27" spans="1:65" x14ac:dyDescent="0.25">
      <c r="A27" s="46">
        <v>43435</v>
      </c>
      <c r="B27" s="87">
        <f>VLOOKUP($A27,dXdata!DATA,MATCH(B$3,dXdata!IDS,0) + 1,FALSE)</f>
        <v>1.9565217391304346</v>
      </c>
      <c r="C27" s="87"/>
    </row>
    <row r="28" spans="1:65" x14ac:dyDescent="0.25">
      <c r="A28" s="46">
        <v>43466</v>
      </c>
      <c r="B28" s="87">
        <f>VLOOKUP($A28,dXdata!DATA,MATCH(B$3,dXdata!IDS,0) + 1,FALSE)</f>
        <v>1.0050251256281229</v>
      </c>
      <c r="C28"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3"/>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45433</v>
      </c>
      <c r="C15" s="40">
        <v>45433</v>
      </c>
      <c r="D15" s="40">
        <v>45422</v>
      </c>
      <c r="E15" s="40">
        <v>45422</v>
      </c>
      <c r="F15" s="40">
        <v>45422</v>
      </c>
      <c r="G15" s="40">
        <v>45422</v>
      </c>
      <c r="H15" s="40">
        <v>45422</v>
      </c>
      <c r="I15" s="40">
        <v>45422</v>
      </c>
      <c r="J15" s="40">
        <v>45422</v>
      </c>
      <c r="K15" s="40">
        <v>45422</v>
      </c>
      <c r="L15" s="40">
        <v>45422</v>
      </c>
      <c r="M15" s="40">
        <v>45422</v>
      </c>
      <c r="N15" s="40">
        <v>45422</v>
      </c>
      <c r="O15" s="40">
        <v>45422</v>
      </c>
      <c r="P15" s="40">
        <v>45422</v>
      </c>
      <c r="Q15" s="40">
        <v>45422</v>
      </c>
      <c r="R15" s="40">
        <v>45422</v>
      </c>
      <c r="S15" s="40">
        <v>45414</v>
      </c>
      <c r="T15" s="40">
        <v>45414</v>
      </c>
      <c r="U15" s="40">
        <v>45373</v>
      </c>
      <c r="V15" s="40">
        <v>45390</v>
      </c>
      <c r="W15" s="40">
        <v>43188</v>
      </c>
      <c r="X15" s="40">
        <v>45433</v>
      </c>
      <c r="Y15" s="40">
        <v>45422</v>
      </c>
      <c r="Z15" s="40">
        <v>45422</v>
      </c>
      <c r="AA15" s="40">
        <v>45422</v>
      </c>
      <c r="AB15" s="40">
        <v>45422</v>
      </c>
      <c r="AC15" s="40">
        <v>45433</v>
      </c>
      <c r="AD15" s="40">
        <v>45433</v>
      </c>
      <c r="AE15" s="40">
        <v>43714</v>
      </c>
      <c r="AF15" s="40">
        <v>43714</v>
      </c>
      <c r="AG15" s="40">
        <v>45422</v>
      </c>
      <c r="AH15" s="40">
        <v>45422</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6">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6">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6">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6">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6">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6">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6">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6">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6">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6">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6">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6">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6">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6">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6">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6">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6">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6">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6">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6">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6">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6">
        <v>331.88516802000004</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6">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6">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6">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6">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6">
        <v>342.73177867000004</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6">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6">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6">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6">
        <v>339.88532200000009</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6">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6">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6">
        <v>464.35814388999989</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6">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6">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6">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6">
        <v>334.10810939999999</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6">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6">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6">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6">
        <v>272.82168249000006</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6">
        <v>324.99921692999999</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6">
        <v>332.13280741999995</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6">
        <v>321.1621955</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6">
        <v>325.86868011999996</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6">
        <v>284.78855288</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6">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6">
        <v>294.85875068999997</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6">
        <v>668.37387288999992</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6">
        <v>424.19419786000003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6">
        <v>408.15508853999989</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6">
        <v>455.82384695999997</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6">
        <v>1063.1278954700001</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6">
        <v>436.12518339000007</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6">
        <v>346.75995097000003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6">
        <v>359.17085253000005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66">
        <v>384.12000499999999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6">
        <v>397.38793312999996</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6">
        <v>383.33929650999994</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6">
        <v>369.76595496000004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66">
        <v>373.85392633999999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6">
        <v>600.53989434999994</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6">
        <v>491.87209468999993</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6">
        <v>485.52268089000006</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6">
        <v>640.9747033000001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6">
        <v>428.08214654999989</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6">
        <v>627.63243900999998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6">
        <v>540.14040816999989</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6">
        <v>415.75493471999994</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6">
        <v>379.43139538000008</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6">
        <v>346.20141651000006</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2.740818228538533</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6">
        <v>324.32084199000002</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2.1427984660217669</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6">
        <v>399.24400833000004</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1.5391565084918346</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6">
        <v>482.65013915999998</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1.5121693585399942</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6">
        <v>522.60897854999996</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1.514771668755821</v>
      </c>
      <c r="S92" s="50">
        <v>6.7</v>
      </c>
      <c r="T92" s="50">
        <v>4.75</v>
      </c>
      <c r="U92" s="44">
        <v>8.5706670000000003</v>
      </c>
      <c r="V92" s="50">
        <v>3.4661013211092202</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6">
        <v>590.32490079000002</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1.0528392705147605</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6">
        <v>479.30543232999986</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0.88137116446269648</v>
      </c>
      <c r="S94" s="50">
        <v>7.2</v>
      </c>
      <c r="T94" s="50">
        <v>5.25</v>
      </c>
      <c r="U94" s="44">
        <v>8.4147449999999999</v>
      </c>
      <c r="V94" s="50">
        <v>3.3951194891920076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6">
        <v>456.03538421999997</v>
      </c>
    </row>
    <row r="95" spans="1:34" x14ac:dyDescent="0.2">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0.83646663243501784</v>
      </c>
      <c r="M95" s="44">
        <v>1.9774011299435124</v>
      </c>
      <c r="N95" s="44">
        <v>1.5612161051766549</v>
      </c>
      <c r="O95" s="50">
        <v>81.39</v>
      </c>
      <c r="P95" s="51">
        <v>2.5137</v>
      </c>
      <c r="Q95" s="44">
        <v>1413.9730328919927</v>
      </c>
      <c r="R95" s="44">
        <v>0.60956989070348744</v>
      </c>
      <c r="S95" s="50">
        <v>7.2</v>
      </c>
      <c r="T95" s="50">
        <v>5.25</v>
      </c>
      <c r="U95" s="44">
        <v>8.4731360000000002</v>
      </c>
      <c r="V95" s="50">
        <v>3.4753646250905357</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66">
        <v>773.64027934000012</v>
      </c>
    </row>
    <row r="96" spans="1:34" x14ac:dyDescent="0.2">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2.8786129102442048</v>
      </c>
      <c r="M96" s="44">
        <v>2.7932960893854775</v>
      </c>
      <c r="N96" s="44">
        <v>1.7471433837080719</v>
      </c>
      <c r="O96" s="50">
        <v>89.43</v>
      </c>
      <c r="P96" s="51">
        <v>2.5160999999999998</v>
      </c>
      <c r="Q96" s="44">
        <v>1420.2634486260933</v>
      </c>
      <c r="R96" s="44">
        <v>0.38394029967874221</v>
      </c>
      <c r="S96" s="50">
        <v>7.2</v>
      </c>
      <c r="T96" s="50">
        <v>5.25</v>
      </c>
      <c r="U96" s="44">
        <v>8.5323720000000005</v>
      </c>
      <c r="V96" s="50">
        <v>3.4814038883747793</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66">
        <v>529.07912408000004</v>
      </c>
    </row>
    <row r="97" spans="1:34" x14ac:dyDescent="0.2">
      <c r="A97" s="43">
        <v>45200</v>
      </c>
      <c r="B97" s="50">
        <v>2.7607361963190247</v>
      </c>
      <c r="C97" s="44">
        <v>3.1209362808842567</v>
      </c>
      <c r="D97" s="44">
        <v>5.5</v>
      </c>
      <c r="E97" s="44">
        <v>5.6</v>
      </c>
      <c r="F97" s="44">
        <v>975.6</v>
      </c>
      <c r="G97" s="45">
        <v>48430</v>
      </c>
      <c r="H97" s="44">
        <v>3.7267080745341685</v>
      </c>
      <c r="I97" s="45">
        <v>16040</v>
      </c>
      <c r="J97" s="44">
        <v>10.392291810048171</v>
      </c>
      <c r="K97" s="50">
        <v>2.8177282066333964</v>
      </c>
      <c r="L97" s="44">
        <v>2.5379146777327222</v>
      </c>
      <c r="M97" s="44">
        <v>2.1917808219177992</v>
      </c>
      <c r="N97" s="44">
        <v>1.5460550192349487</v>
      </c>
      <c r="O97" s="50">
        <v>85.64</v>
      </c>
      <c r="P97" s="51">
        <v>2.3439999999999999</v>
      </c>
      <c r="Q97" s="44">
        <v>1425.5848027060188</v>
      </c>
      <c r="R97" s="44">
        <v>0.650686841188719</v>
      </c>
      <c r="S97" s="50">
        <v>7.2</v>
      </c>
      <c r="T97" s="50">
        <v>5.25</v>
      </c>
      <c r="U97" s="44">
        <v>8.4984059999999992</v>
      </c>
      <c r="V97" s="50">
        <v>3.5457939822541054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66">
        <v>460.69862746000001</v>
      </c>
    </row>
    <row r="98" spans="1:34" x14ac:dyDescent="0.2">
      <c r="A98" s="43">
        <v>45231</v>
      </c>
      <c r="B98" s="50">
        <v>2.9429797670140978</v>
      </c>
      <c r="C98" s="44">
        <v>3.1168831168831179</v>
      </c>
      <c r="D98" s="44">
        <v>5.4</v>
      </c>
      <c r="E98" s="44">
        <v>5.3</v>
      </c>
      <c r="F98" s="44">
        <v>965.2</v>
      </c>
      <c r="G98" s="45">
        <v>50910</v>
      </c>
      <c r="H98" s="44">
        <v>13.233985765124556</v>
      </c>
      <c r="I98" s="45">
        <v>15990</v>
      </c>
      <c r="J98" s="44">
        <v>11.974789915966388</v>
      </c>
      <c r="K98" s="50">
        <v>4.1739638061879747</v>
      </c>
      <c r="L98" s="44">
        <v>1.1659006654550552</v>
      </c>
      <c r="M98" s="44">
        <v>1.3550135501354976</v>
      </c>
      <c r="N98" s="44">
        <v>0.75675675675674903</v>
      </c>
      <c r="O98" s="50">
        <v>77.69</v>
      </c>
      <c r="P98" s="51">
        <v>2.5798000000000001</v>
      </c>
      <c r="Q98" s="44">
        <v>1430.8577519836188</v>
      </c>
      <c r="R98" s="44">
        <v>0.88260135907172188</v>
      </c>
      <c r="S98" s="50">
        <v>7.2</v>
      </c>
      <c r="T98" s="50">
        <v>5.25</v>
      </c>
      <c r="U98" s="44">
        <v>8.5380640000000003</v>
      </c>
      <c r="V98" s="50">
        <v>3.4817498062114729</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66">
        <v>516.70457297999997</v>
      </c>
    </row>
    <row r="99" spans="1:34" x14ac:dyDescent="0.2">
      <c r="A99" s="43">
        <v>45261</v>
      </c>
      <c r="B99" s="50">
        <v>3.8817005545286332</v>
      </c>
      <c r="C99" s="44">
        <v>3.3964728935336419</v>
      </c>
      <c r="D99" s="44">
        <v>5.2</v>
      </c>
      <c r="E99" s="44">
        <v>5.3</v>
      </c>
      <c r="F99" s="44">
        <v>965</v>
      </c>
      <c r="G99" s="45">
        <v>52210</v>
      </c>
      <c r="H99" s="44">
        <v>18.686065014776077</v>
      </c>
      <c r="I99" s="45">
        <v>16390</v>
      </c>
      <c r="J99" s="44">
        <v>16.07648725212465</v>
      </c>
      <c r="K99" s="50">
        <v>4.6654929577464976</v>
      </c>
      <c r="L99" s="44">
        <v>1.2807515824019955</v>
      </c>
      <c r="M99" s="44">
        <v>-0.53908355795149188</v>
      </c>
      <c r="N99" s="44">
        <v>-0.66819945394452906</v>
      </c>
      <c r="O99" s="50">
        <v>71.900000000000006</v>
      </c>
      <c r="P99" s="51">
        <v>2.3090000000000002</v>
      </c>
      <c r="Q99" s="44">
        <v>1436.8707066790346</v>
      </c>
      <c r="R99" s="44">
        <v>1.0345752177709278</v>
      </c>
      <c r="S99" s="50">
        <v>7.2</v>
      </c>
      <c r="T99" s="50">
        <v>5.25</v>
      </c>
      <c r="U99" s="44">
        <v>8.5948550000000008</v>
      </c>
      <c r="V99" s="50">
        <v>3.4517585728296898</v>
      </c>
      <c r="W99" s="51" t="e">
        <v>#N/A</v>
      </c>
      <c r="X99" s="45">
        <v>1493</v>
      </c>
      <c r="Y99" s="45">
        <v>174</v>
      </c>
      <c r="Z99" s="51">
        <v>1365</v>
      </c>
      <c r="AA99" s="51">
        <v>540346</v>
      </c>
      <c r="AB99" s="51">
        <v>1.09375</v>
      </c>
      <c r="AC99" s="44">
        <v>32.501192843376245</v>
      </c>
      <c r="AD99" s="44">
        <v>8.7132919999999991</v>
      </c>
      <c r="AE99" s="45" t="e">
        <v>#N/A</v>
      </c>
      <c r="AF99" s="45" t="e">
        <v>#N/A</v>
      </c>
      <c r="AG99" s="45">
        <v>12</v>
      </c>
      <c r="AH99" s="166">
        <v>442.58176465999998</v>
      </c>
    </row>
    <row r="100" spans="1:34" x14ac:dyDescent="0.2">
      <c r="A100" s="43">
        <v>45292</v>
      </c>
      <c r="B100" s="50">
        <v>4.1358024691357853</v>
      </c>
      <c r="C100" s="44">
        <v>2.8589993502274202</v>
      </c>
      <c r="D100" s="44">
        <v>5.7</v>
      </c>
      <c r="E100" s="44">
        <v>5.6</v>
      </c>
      <c r="F100" s="44">
        <v>968.5</v>
      </c>
      <c r="G100" s="45">
        <v>54010</v>
      </c>
      <c r="H100" s="44">
        <v>27.743614001892158</v>
      </c>
      <c r="I100" s="45">
        <v>17190</v>
      </c>
      <c r="J100" s="44">
        <v>31.321619556913681</v>
      </c>
      <c r="K100" s="50">
        <v>4.1128084606345539</v>
      </c>
      <c r="L100" s="44">
        <v>2.0140637153370555</v>
      </c>
      <c r="M100" s="44">
        <v>0.27173913043478937</v>
      </c>
      <c r="N100" s="44">
        <v>0.17459624618070269</v>
      </c>
      <c r="O100" s="50">
        <v>74.150000000000006</v>
      </c>
      <c r="P100" s="51">
        <v>2.9460000000000002</v>
      </c>
      <c r="Q100" s="44">
        <v>1442.4711905109375</v>
      </c>
      <c r="R100" s="44">
        <v>0.93047071996212871</v>
      </c>
      <c r="S100" s="50">
        <v>7.2</v>
      </c>
      <c r="T100" s="50">
        <v>5.25</v>
      </c>
      <c r="U100" s="44">
        <v>8.5456249999999994</v>
      </c>
      <c r="V100" s="50">
        <v>3.4755977890008931</v>
      </c>
      <c r="W100" s="51" t="e">
        <v>#N/A</v>
      </c>
      <c r="X100" s="45">
        <v>1951</v>
      </c>
      <c r="Y100" s="45">
        <v>192</v>
      </c>
      <c r="Z100" s="51">
        <v>1649</v>
      </c>
      <c r="AA100" s="51">
        <v>569389</v>
      </c>
      <c r="AB100" s="51">
        <v>0.77164248947122127</v>
      </c>
      <c r="AC100" s="44">
        <v>33.60679924903549</v>
      </c>
      <c r="AD100" s="44">
        <v>8.3506859999999996</v>
      </c>
      <c r="AE100" s="45" t="e">
        <v>#N/A</v>
      </c>
      <c r="AF100" s="45" t="e">
        <v>#N/A</v>
      </c>
      <c r="AG100" s="45">
        <v>17</v>
      </c>
      <c r="AH100" s="166">
        <v>446.00968360999997</v>
      </c>
    </row>
    <row r="101" spans="1:34" x14ac:dyDescent="0.2">
      <c r="A101" s="43">
        <v>45323</v>
      </c>
      <c r="B101" s="50">
        <v>5.139318885448918</v>
      </c>
      <c r="C101" s="44">
        <v>2.7831715210355989</v>
      </c>
      <c r="D101" s="44">
        <v>6.3</v>
      </c>
      <c r="E101" s="44">
        <v>5.8</v>
      </c>
      <c r="F101" s="44">
        <v>963.6</v>
      </c>
      <c r="G101" s="45">
        <v>53840</v>
      </c>
      <c r="H101" s="44">
        <v>31.285052426237513</v>
      </c>
      <c r="I101" s="45">
        <v>16870</v>
      </c>
      <c r="J101" s="44">
        <v>31.080031080031077</v>
      </c>
      <c r="K101" s="50">
        <v>3.6673404562517886</v>
      </c>
      <c r="L101" s="44">
        <v>1.3658165341668749</v>
      </c>
      <c r="M101" s="44">
        <v>1.3698630136986356</v>
      </c>
      <c r="N101" s="44">
        <v>1.3913427561837333</v>
      </c>
      <c r="O101" s="50">
        <v>77.25</v>
      </c>
      <c r="P101" s="51">
        <v>2.0139999999999998</v>
      </c>
      <c r="Q101" s="44">
        <v>1448.7478926643419</v>
      </c>
      <c r="R101" s="44">
        <v>0.79719960069593032</v>
      </c>
      <c r="S101" s="50">
        <v>7.2</v>
      </c>
      <c r="T101" s="50">
        <v>5.25</v>
      </c>
      <c r="U101" s="44" t="e">
        <v>#N/A</v>
      </c>
      <c r="V101" s="50" t="e">
        <v>#N/A</v>
      </c>
      <c r="W101" s="51" t="e">
        <v>#N/A</v>
      </c>
      <c r="X101" s="45">
        <v>1674</v>
      </c>
      <c r="Y101" s="45">
        <v>203</v>
      </c>
      <c r="Z101" s="51">
        <v>2135</v>
      </c>
      <c r="AA101" s="51">
        <v>583252</v>
      </c>
      <c r="AB101" s="51">
        <v>0.78753227591294728</v>
      </c>
      <c r="AC101" s="44">
        <v>36.236007843988503</v>
      </c>
      <c r="AD101" s="44">
        <v>8.8079219999999996</v>
      </c>
      <c r="AE101" s="45" t="e">
        <v>#N/A</v>
      </c>
      <c r="AF101" s="45" t="e">
        <v>#N/A</v>
      </c>
      <c r="AG101" s="45">
        <v>21</v>
      </c>
      <c r="AH101" s="166">
        <v>659.1712676300001</v>
      </c>
    </row>
    <row r="102" spans="1:34" x14ac:dyDescent="0.2">
      <c r="A102" s="43">
        <v>45352</v>
      </c>
      <c r="B102" s="50">
        <v>4.2305334150827711</v>
      </c>
      <c r="C102" s="44">
        <v>2.8976175144880933</v>
      </c>
      <c r="D102" s="44">
        <v>7</v>
      </c>
      <c r="E102" s="44">
        <v>6.2</v>
      </c>
      <c r="F102" s="44">
        <v>971.2</v>
      </c>
      <c r="G102" s="45" t="e">
        <v>#N/A</v>
      </c>
      <c r="H102" s="44" t="e">
        <v>#N/A</v>
      </c>
      <c r="I102" s="45" t="e">
        <v>#N/A</v>
      </c>
      <c r="J102" s="44" t="e">
        <v>#N/A</v>
      </c>
      <c r="K102" s="50">
        <v>4.5836959675079836</v>
      </c>
      <c r="L102" s="44" t="e">
        <v>#N/A</v>
      </c>
      <c r="M102" s="44">
        <v>3.8674033149171283</v>
      </c>
      <c r="N102" s="44">
        <v>3.8567698619917934</v>
      </c>
      <c r="O102" s="50">
        <v>81.28</v>
      </c>
      <c r="P102" s="51">
        <v>1.7601</v>
      </c>
      <c r="Q102" s="44">
        <v>1454.921420321986</v>
      </c>
      <c r="R102" s="44" t="e">
        <v>#N/A</v>
      </c>
      <c r="S102" s="50">
        <v>7.2</v>
      </c>
      <c r="T102" s="50">
        <v>5.25</v>
      </c>
      <c r="U102" s="44" t="e">
        <v>#N/A</v>
      </c>
      <c r="V102" s="50" t="e">
        <v>#N/A</v>
      </c>
      <c r="W102" s="51" t="e">
        <v>#N/A</v>
      </c>
      <c r="X102" s="45">
        <v>1760</v>
      </c>
      <c r="Y102" s="45">
        <v>224</v>
      </c>
      <c r="Z102" s="51">
        <v>2664</v>
      </c>
      <c r="AA102" s="51">
        <v>596193</v>
      </c>
      <c r="AB102" s="51">
        <v>0.83984867591424972</v>
      </c>
      <c r="AC102" s="44">
        <v>33.148097518791026</v>
      </c>
      <c r="AD102" s="44">
        <v>8.3448189999999993</v>
      </c>
      <c r="AE102" s="45" t="e">
        <v>#N/A</v>
      </c>
      <c r="AF102" s="45" t="e">
        <v>#N/A</v>
      </c>
      <c r="AG102" s="45">
        <v>15</v>
      </c>
      <c r="AH102" s="166">
        <v>806.86283821999996</v>
      </c>
    </row>
    <row r="103" spans="1:34" x14ac:dyDescent="0.2">
      <c r="A103" s="43">
        <v>45383</v>
      </c>
      <c r="B103" s="50">
        <v>3.5628019323671545</v>
      </c>
      <c r="C103" s="44">
        <v>2.6854219948849067</v>
      </c>
      <c r="D103" s="44">
        <v>7.9</v>
      </c>
      <c r="E103" s="44">
        <v>6.2</v>
      </c>
      <c r="F103" s="44">
        <v>977.3</v>
      </c>
      <c r="G103" s="45" t="e">
        <v>#N/A</v>
      </c>
      <c r="H103" s="44" t="e">
        <v>#N/A</v>
      </c>
      <c r="I103" s="45" t="e">
        <v>#N/A</v>
      </c>
      <c r="J103" s="44" t="e">
        <v>#N/A</v>
      </c>
      <c r="K103" s="50">
        <v>4.4844330191373905</v>
      </c>
      <c r="L103" s="44" t="e">
        <v>#N/A</v>
      </c>
      <c r="M103" s="44">
        <v>4.9586776859504189</v>
      </c>
      <c r="N103" s="44">
        <v>5.1348547717842363</v>
      </c>
      <c r="O103" s="50">
        <v>85.35</v>
      </c>
      <c r="P103" s="51">
        <v>1.5331999999999999</v>
      </c>
      <c r="Q103" s="44">
        <v>1459.5856512846919</v>
      </c>
      <c r="R103" s="44" t="e">
        <v>#N/A</v>
      </c>
      <c r="S103" s="50">
        <v>7.2</v>
      </c>
      <c r="T103" s="50">
        <v>5.25</v>
      </c>
      <c r="U103" s="44" t="e">
        <v>#N/A</v>
      </c>
      <c r="V103" s="50" t="e">
        <v>#N/A</v>
      </c>
      <c r="W103" s="51" t="e">
        <v>#N/A</v>
      </c>
      <c r="X103" s="45">
        <v>1831</v>
      </c>
      <c r="Y103" s="45" t="e">
        <v>#N/A</v>
      </c>
      <c r="Z103" s="51">
        <v>2881</v>
      </c>
      <c r="AA103" s="51">
        <v>608415</v>
      </c>
      <c r="AB103" s="51">
        <v>0.82526496705814945</v>
      </c>
      <c r="AC103" s="44" t="e">
        <v>#N/A</v>
      </c>
      <c r="AD103" s="44" t="e">
        <v>#N/A</v>
      </c>
      <c r="AE103" s="45" t="e">
        <v>#N/A</v>
      </c>
      <c r="AF103" s="45" t="e">
        <v>#N/A</v>
      </c>
      <c r="AG103" s="45" t="e">
        <v>#N/A</v>
      </c>
      <c r="AH103" s="166">
        <v>1155.27384807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2024-05-21T22:03:51Z</dcterms:modified>
</cp:coreProperties>
</file>