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36183DD4-9023-4114-B1F8-DD01142959A0}" xr6:coauthVersionLast="47" xr6:coauthVersionMax="47" xr10:uidLastSave="{00000000-0000-0000-0000-000000000000}"/>
  <bookViews>
    <workbookView xWindow="-120" yWindow="-120" windowWidth="29040" windowHeight="1572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dXdata!$A$16:$AH$108</definedName>
    <definedName name="DATA" localSheetId="3">'dXdata - Annual'!$F$12:$I$46</definedName>
    <definedName name="DATA" localSheetId="2">'dXdata - Monthly'!$F$12:$CT$46</definedName>
    <definedName name="DATES" localSheetId="5">dXdata!$A$16:$A$108</definedName>
    <definedName name="DATES" localSheetId="3">'dXdata - Annual'!$F$12:$I$12</definedName>
    <definedName name="DATES" localSheetId="2">'dXdata - Monthly'!$F$12:$CT$12</definedName>
    <definedName name="IDS" localSheetId="5">dXdata!$B$7:$AH$7</definedName>
    <definedName name="IDS" localSheetId="3">'dXdata - Annual'!$B$7:$AH$7</definedName>
    <definedName name="IDS" localSheetId="2">'dXdata - Monthly'!$B$7:$AH$7</definedName>
    <definedName name="OBS" localSheetId="5">dXdata!$B$16:$AH$108</definedName>
    <definedName name="OBS" localSheetId="3">'dXdata - Annual'!$F$13:$I$46</definedName>
    <definedName name="OBS" localSheetId="2">'dXdata - Monthly'!$F$13:$CT$46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5" i="1" l="1"/>
  <c r="AB6" i="1"/>
  <c r="AB7" i="1"/>
  <c r="AB8" i="1"/>
  <c r="AB9" i="1"/>
  <c r="AB10" i="1"/>
  <c r="AB11" i="1"/>
  <c r="AB12" i="1"/>
  <c r="AB14" i="1"/>
  <c r="AB15" i="1"/>
  <c r="AB17" i="1"/>
  <c r="AB18" i="1"/>
  <c r="AB19" i="1"/>
  <c r="AB20" i="1"/>
  <c r="AB21" i="1"/>
  <c r="AB22" i="1"/>
  <c r="AB24" i="1"/>
  <c r="AB25" i="1"/>
  <c r="AB26" i="1"/>
  <c r="AB28" i="1"/>
  <c r="AB29" i="1"/>
  <c r="AB30" i="1"/>
  <c r="AB31" i="1"/>
  <c r="AB32" i="1"/>
  <c r="AB33" i="1"/>
  <c r="AB34" i="1"/>
  <c r="AB36" i="1"/>
  <c r="AB37" i="1"/>
  <c r="AB38" i="1"/>
  <c r="AB39" i="1"/>
  <c r="AC5" i="1"/>
  <c r="AC6" i="1"/>
  <c r="AC7" i="1"/>
  <c r="AC8" i="1"/>
  <c r="AC9" i="1"/>
  <c r="AC10" i="1"/>
  <c r="AC11" i="1"/>
  <c r="AC12" i="1"/>
  <c r="AC14" i="1"/>
  <c r="AC15" i="1"/>
  <c r="AC17" i="1"/>
  <c r="AC18" i="1"/>
  <c r="AC19" i="1"/>
  <c r="AC20" i="1"/>
  <c r="AC21" i="1"/>
  <c r="AC22" i="1"/>
  <c r="AC24" i="1"/>
  <c r="AC25" i="1"/>
  <c r="AC26" i="1"/>
  <c r="AC28" i="1"/>
  <c r="AC29" i="1"/>
  <c r="AC30" i="1"/>
  <c r="AC31" i="1"/>
  <c r="AC32" i="1"/>
  <c r="AC33" i="1"/>
  <c r="AC34" i="1"/>
  <c r="AC36" i="1"/>
  <c r="AC37" i="1"/>
  <c r="AC38" i="1"/>
  <c r="AC39" i="1"/>
  <c r="Z36" i="1"/>
  <c r="AA36" i="1"/>
  <c r="Z37" i="1"/>
  <c r="AA37" i="1"/>
  <c r="Z38" i="1"/>
  <c r="AA38" i="1"/>
  <c r="Z39" i="1"/>
  <c r="AA39" i="1"/>
  <c r="Z28" i="1"/>
  <c r="AA28" i="1"/>
  <c r="Z29" i="1"/>
  <c r="AA29" i="1"/>
  <c r="Z30" i="1"/>
  <c r="AA30" i="1"/>
  <c r="Z31" i="1"/>
  <c r="AA31" i="1"/>
  <c r="Z32" i="1"/>
  <c r="AA32" i="1"/>
  <c r="Z33" i="1"/>
  <c r="AA33" i="1"/>
  <c r="Z34" i="1"/>
  <c r="AA34" i="1"/>
  <c r="Y24" i="1"/>
  <c r="Z24" i="1"/>
  <c r="AA24" i="1"/>
  <c r="Y25" i="1"/>
  <c r="Z25" i="1"/>
  <c r="AA25" i="1"/>
  <c r="Y26" i="1"/>
  <c r="Z26" i="1"/>
  <c r="AA26" i="1"/>
  <c r="Z17" i="1"/>
  <c r="AA17" i="1"/>
  <c r="Z18" i="1"/>
  <c r="AA18" i="1"/>
  <c r="Z19" i="1"/>
  <c r="AA19" i="1"/>
  <c r="Z20" i="1"/>
  <c r="AA20" i="1"/>
  <c r="Z21" i="1"/>
  <c r="AA21" i="1"/>
  <c r="Z22" i="1"/>
  <c r="AA22" i="1"/>
  <c r="Z14" i="1"/>
  <c r="AA14" i="1"/>
  <c r="Z15" i="1"/>
  <c r="AA15" i="1"/>
  <c r="AA5" i="1"/>
  <c r="AA6" i="1"/>
  <c r="AA7" i="1"/>
  <c r="AA8" i="1"/>
  <c r="AA9" i="1"/>
  <c r="AA10" i="1"/>
  <c r="AA11" i="1"/>
  <c r="AA12" i="1"/>
  <c r="V5" i="1"/>
  <c r="W5" i="1"/>
  <c r="X5" i="1"/>
  <c r="Y5" i="1"/>
  <c r="Z5" i="1"/>
  <c r="V6" i="1"/>
  <c r="W6" i="1"/>
  <c r="X6" i="1"/>
  <c r="Y6" i="1"/>
  <c r="Z6" i="1"/>
  <c r="V7" i="1"/>
  <c r="W7" i="1"/>
  <c r="X7" i="1"/>
  <c r="Y7" i="1"/>
  <c r="Z7" i="1"/>
  <c r="V8" i="1"/>
  <c r="W8" i="1"/>
  <c r="X8" i="1"/>
  <c r="Y8" i="1"/>
  <c r="Z8" i="1"/>
  <c r="V9" i="1"/>
  <c r="W9" i="1"/>
  <c r="X9" i="1"/>
  <c r="Y9" i="1"/>
  <c r="Z9" i="1"/>
  <c r="V10" i="1"/>
  <c r="W10" i="1"/>
  <c r="X10" i="1"/>
  <c r="Y10" i="1"/>
  <c r="Z10" i="1"/>
  <c r="V11" i="1"/>
  <c r="W11" i="1"/>
  <c r="X11" i="1"/>
  <c r="Y11" i="1"/>
  <c r="Z11" i="1"/>
  <c r="V12" i="1"/>
  <c r="W12" i="1"/>
  <c r="X12" i="1"/>
  <c r="Y12" i="1"/>
  <c r="Z12" i="1"/>
  <c r="Y14" i="1"/>
  <c r="Y15" i="1"/>
  <c r="Y17" i="1"/>
  <c r="Y18" i="1"/>
  <c r="Y19" i="1"/>
  <c r="Y20" i="1"/>
  <c r="Y21" i="1"/>
  <c r="Y22" i="1"/>
  <c r="Y28" i="1"/>
  <c r="Y29" i="1"/>
  <c r="Y30" i="1"/>
  <c r="Y31" i="1"/>
  <c r="Y32" i="1"/>
  <c r="Y33" i="1"/>
  <c r="Y34" i="1"/>
  <c r="Y36" i="1"/>
  <c r="Y37" i="1"/>
  <c r="Y38" i="1"/>
  <c r="Y39" i="1"/>
  <c r="X14" i="1"/>
  <c r="X15" i="1"/>
  <c r="X17" i="1"/>
  <c r="X18" i="1"/>
  <c r="X19" i="1"/>
  <c r="X20" i="1"/>
  <c r="X21" i="1"/>
  <c r="X22" i="1"/>
  <c r="X24" i="1"/>
  <c r="X25" i="1"/>
  <c r="X26" i="1"/>
  <c r="X28" i="1"/>
  <c r="X29" i="1"/>
  <c r="X30" i="1"/>
  <c r="X31" i="1"/>
  <c r="X32" i="1"/>
  <c r="X33" i="1"/>
  <c r="X34" i="1"/>
  <c r="X36" i="1"/>
  <c r="X37" i="1"/>
  <c r="X38" i="1"/>
  <c r="X39" i="1"/>
  <c r="W14" i="1"/>
  <c r="W15" i="1"/>
  <c r="W17" i="1"/>
  <c r="W18" i="1"/>
  <c r="W19" i="1"/>
  <c r="W20" i="1"/>
  <c r="W21" i="1"/>
  <c r="W22" i="1"/>
  <c r="W24" i="1"/>
  <c r="W25" i="1"/>
  <c r="W26" i="1"/>
  <c r="W28" i="1"/>
  <c r="W29" i="1"/>
  <c r="W30" i="1"/>
  <c r="W31" i="1"/>
  <c r="W32" i="1"/>
  <c r="W33" i="1"/>
  <c r="W34" i="1"/>
  <c r="W36" i="1"/>
  <c r="W37" i="1"/>
  <c r="W38" i="1"/>
  <c r="W39" i="1"/>
  <c r="V36" i="1"/>
  <c r="V37" i="1"/>
  <c r="V38" i="1"/>
  <c r="V39" i="1"/>
  <c r="V28" i="1"/>
  <c r="V29" i="1"/>
  <c r="V30" i="1"/>
  <c r="V31" i="1"/>
  <c r="V32" i="1"/>
  <c r="V33" i="1"/>
  <c r="V34" i="1"/>
  <c r="V24" i="1"/>
  <c r="V25" i="1"/>
  <c r="V26" i="1"/>
  <c r="V17" i="1"/>
  <c r="V18" i="1"/>
  <c r="V19" i="1"/>
  <c r="V20" i="1"/>
  <c r="V21" i="1"/>
  <c r="V22" i="1"/>
  <c r="V14" i="1"/>
  <c r="V15" i="1"/>
  <c r="Q14" i="1"/>
  <c r="T36" i="1"/>
  <c r="U36" i="1"/>
  <c r="T37" i="1"/>
  <c r="U37" i="1"/>
  <c r="T38" i="1"/>
  <c r="U38" i="1"/>
  <c r="T39" i="1"/>
  <c r="U39" i="1"/>
  <c r="T28" i="1"/>
  <c r="U28" i="1"/>
  <c r="T29" i="1"/>
  <c r="U29" i="1"/>
  <c r="T30" i="1"/>
  <c r="U30" i="1"/>
  <c r="T31" i="1"/>
  <c r="U31" i="1"/>
  <c r="T32" i="1"/>
  <c r="U32" i="1"/>
  <c r="T33" i="1"/>
  <c r="U33" i="1"/>
  <c r="T34" i="1"/>
  <c r="U34" i="1"/>
  <c r="S24" i="1"/>
  <c r="T24" i="1"/>
  <c r="U24" i="1"/>
  <c r="S25" i="1"/>
  <c r="T25" i="1"/>
  <c r="U25" i="1"/>
  <c r="S26" i="1"/>
  <c r="T26" i="1"/>
  <c r="U26" i="1"/>
  <c r="T17" i="1"/>
  <c r="U17" i="1"/>
  <c r="T18" i="1"/>
  <c r="U18" i="1"/>
  <c r="T19" i="1"/>
  <c r="U19" i="1"/>
  <c r="T20" i="1"/>
  <c r="U20" i="1"/>
  <c r="T21" i="1"/>
  <c r="U21" i="1"/>
  <c r="T22" i="1"/>
  <c r="U22" i="1"/>
  <c r="T14" i="1"/>
  <c r="U14" i="1"/>
  <c r="T15" i="1"/>
  <c r="U15" i="1"/>
  <c r="T5" i="1"/>
  <c r="U5" i="1"/>
  <c r="T6" i="1"/>
  <c r="U6" i="1"/>
  <c r="T7" i="1"/>
  <c r="U7" i="1"/>
  <c r="T8" i="1"/>
  <c r="U8" i="1"/>
  <c r="T9" i="1"/>
  <c r="U9" i="1"/>
  <c r="T10" i="1"/>
  <c r="U10" i="1"/>
  <c r="T11" i="1"/>
  <c r="U11" i="1"/>
  <c r="T12" i="1"/>
  <c r="U12" i="1"/>
  <c r="F28" i="1"/>
  <c r="Q36" i="1" l="1"/>
  <c r="R36" i="1"/>
  <c r="S36" i="1"/>
  <c r="Q37" i="1"/>
  <c r="R37" i="1"/>
  <c r="S37" i="1"/>
  <c r="Q38" i="1"/>
  <c r="R38" i="1"/>
  <c r="S38" i="1"/>
  <c r="Q39" i="1"/>
  <c r="R39" i="1"/>
  <c r="S39" i="1"/>
  <c r="R28" i="1"/>
  <c r="S28" i="1"/>
  <c r="R29" i="1"/>
  <c r="S29" i="1"/>
  <c r="R30" i="1"/>
  <c r="S30" i="1"/>
  <c r="R31" i="1"/>
  <c r="S31" i="1"/>
  <c r="R32" i="1"/>
  <c r="S32" i="1"/>
  <c r="R33" i="1"/>
  <c r="S33" i="1"/>
  <c r="R34" i="1"/>
  <c r="S34" i="1"/>
  <c r="R24" i="1"/>
  <c r="R25" i="1"/>
  <c r="R26" i="1"/>
  <c r="S17" i="1"/>
  <c r="S18" i="1"/>
  <c r="S19" i="1"/>
  <c r="S20" i="1"/>
  <c r="S21" i="1"/>
  <c r="S22" i="1"/>
  <c r="R14" i="1"/>
  <c r="S14" i="1"/>
  <c r="Q15" i="1"/>
  <c r="R15" i="1"/>
  <c r="S15" i="1"/>
  <c r="R5" i="1"/>
  <c r="S5" i="1"/>
  <c r="R6" i="1"/>
  <c r="S6" i="1"/>
  <c r="R7" i="1"/>
  <c r="S7" i="1"/>
  <c r="R8" i="1"/>
  <c r="S8" i="1"/>
  <c r="R9" i="1"/>
  <c r="S9" i="1"/>
  <c r="R10" i="1"/>
  <c r="S10" i="1"/>
  <c r="R11" i="1"/>
  <c r="S11" i="1"/>
  <c r="R12" i="1"/>
  <c r="S12" i="1"/>
  <c r="P36" i="1" l="1"/>
  <c r="P37" i="1"/>
  <c r="P38" i="1"/>
  <c r="P39" i="1"/>
  <c r="R17" i="1" l="1"/>
  <c r="R18" i="1"/>
  <c r="R19" i="1"/>
  <c r="R20" i="1"/>
  <c r="R21" i="1"/>
  <c r="R22" i="1"/>
  <c r="Q5" i="1"/>
  <c r="Q6" i="1"/>
  <c r="Q7" i="1"/>
  <c r="Q8" i="1"/>
  <c r="Q9" i="1"/>
  <c r="Q10" i="1"/>
  <c r="Q11" i="1"/>
  <c r="Q12" i="1"/>
  <c r="Q28" i="1"/>
  <c r="Q29" i="1"/>
  <c r="Q30" i="1"/>
  <c r="Q31" i="1"/>
  <c r="Q32" i="1"/>
  <c r="Q33" i="1"/>
  <c r="Q34" i="1"/>
  <c r="Q24" i="1"/>
  <c r="Q25" i="1"/>
  <c r="Q26" i="1"/>
  <c r="Q17" i="1"/>
  <c r="Q18" i="1"/>
  <c r="Q19" i="1"/>
  <c r="Q20" i="1"/>
  <c r="Q21" i="1"/>
  <c r="Q22" i="1"/>
  <c r="M36" i="1"/>
  <c r="N36" i="1"/>
  <c r="O36" i="1"/>
  <c r="M37" i="1"/>
  <c r="N37" i="1"/>
  <c r="O37" i="1"/>
  <c r="M38" i="1"/>
  <c r="N38" i="1"/>
  <c r="O38" i="1"/>
  <c r="M39" i="1"/>
  <c r="N39" i="1"/>
  <c r="O39" i="1"/>
  <c r="M28" i="1"/>
  <c r="N28" i="1"/>
  <c r="O28" i="1"/>
  <c r="P28" i="1"/>
  <c r="M29" i="1"/>
  <c r="N29" i="1"/>
  <c r="O29" i="1"/>
  <c r="P29" i="1"/>
  <c r="M30" i="1"/>
  <c r="N30" i="1"/>
  <c r="O30" i="1"/>
  <c r="P30" i="1"/>
  <c r="M31" i="1"/>
  <c r="N31" i="1"/>
  <c r="O31" i="1"/>
  <c r="P31" i="1"/>
  <c r="M32" i="1"/>
  <c r="N32" i="1"/>
  <c r="O32" i="1"/>
  <c r="P32" i="1"/>
  <c r="M33" i="1"/>
  <c r="N33" i="1"/>
  <c r="O33" i="1"/>
  <c r="P33" i="1"/>
  <c r="M34" i="1"/>
  <c r="N34" i="1"/>
  <c r="O34" i="1"/>
  <c r="P34" i="1"/>
  <c r="N24" i="1"/>
  <c r="O24" i="1"/>
  <c r="P24" i="1"/>
  <c r="N25" i="1"/>
  <c r="O25" i="1"/>
  <c r="P25" i="1"/>
  <c r="N26" i="1"/>
  <c r="O26" i="1"/>
  <c r="P26" i="1"/>
  <c r="N17" i="1"/>
  <c r="O17" i="1"/>
  <c r="P17" i="1"/>
  <c r="N18" i="1"/>
  <c r="O18" i="1"/>
  <c r="P18" i="1"/>
  <c r="N19" i="1"/>
  <c r="O19" i="1"/>
  <c r="P19" i="1"/>
  <c r="N20" i="1"/>
  <c r="O20" i="1"/>
  <c r="P20" i="1"/>
  <c r="N21" i="1"/>
  <c r="O21" i="1"/>
  <c r="P21" i="1"/>
  <c r="N22" i="1"/>
  <c r="O22" i="1"/>
  <c r="P22" i="1"/>
  <c r="P14" i="1"/>
  <c r="P15" i="1"/>
  <c r="M5" i="1"/>
  <c r="N5" i="1"/>
  <c r="O5" i="1"/>
  <c r="P5" i="1"/>
  <c r="M6" i="1"/>
  <c r="N6" i="1"/>
  <c r="O6" i="1"/>
  <c r="P6" i="1"/>
  <c r="M7" i="1"/>
  <c r="N7" i="1"/>
  <c r="O7" i="1"/>
  <c r="P7" i="1"/>
  <c r="M8" i="1"/>
  <c r="N8" i="1"/>
  <c r="O8" i="1"/>
  <c r="P8" i="1"/>
  <c r="M9" i="1"/>
  <c r="N9" i="1"/>
  <c r="O9" i="1"/>
  <c r="P9" i="1"/>
  <c r="M10" i="1"/>
  <c r="N10" i="1"/>
  <c r="O10" i="1"/>
  <c r="P10" i="1"/>
  <c r="M11" i="1"/>
  <c r="N11" i="1"/>
  <c r="O11" i="1"/>
  <c r="P11" i="1"/>
  <c r="M12" i="1"/>
  <c r="N12" i="1"/>
  <c r="O12" i="1"/>
  <c r="P12" i="1"/>
  <c r="O14" i="1"/>
  <c r="O15" i="1"/>
  <c r="N14" i="1"/>
  <c r="N15" i="1"/>
  <c r="L36" i="1"/>
  <c r="L37" i="1"/>
  <c r="L38" i="1"/>
  <c r="L39" i="1"/>
  <c r="L28" i="1"/>
  <c r="L29" i="1"/>
  <c r="L30" i="1"/>
  <c r="L31" i="1"/>
  <c r="L32" i="1"/>
  <c r="L33" i="1"/>
  <c r="L34" i="1"/>
  <c r="L24" i="1"/>
  <c r="M24" i="1"/>
  <c r="L25" i="1"/>
  <c r="M25" i="1"/>
  <c r="L26" i="1"/>
  <c r="M26" i="1"/>
  <c r="L17" i="1"/>
  <c r="M17" i="1"/>
  <c r="L18" i="1"/>
  <c r="M18" i="1"/>
  <c r="L19" i="1"/>
  <c r="M19" i="1"/>
  <c r="L20" i="1"/>
  <c r="M20" i="1"/>
  <c r="L21" i="1"/>
  <c r="M21" i="1"/>
  <c r="L22" i="1"/>
  <c r="M22" i="1"/>
  <c r="L14" i="1"/>
  <c r="M14" i="1"/>
  <c r="L15" i="1"/>
  <c r="M15" i="1"/>
  <c r="L5" i="1"/>
  <c r="L6" i="1"/>
  <c r="L7" i="1"/>
  <c r="L8" i="1"/>
  <c r="L9" i="1"/>
  <c r="L10" i="1"/>
  <c r="L11" i="1"/>
  <c r="L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5" i="1"/>
  <c r="J6" i="1"/>
  <c r="J7" i="1"/>
  <c r="J8" i="1"/>
  <c r="J9" i="1"/>
  <c r="J10" i="1"/>
  <c r="J11" i="1"/>
  <c r="J12" i="1"/>
  <c r="J14" i="1"/>
  <c r="J15" i="1"/>
  <c r="J17" i="1"/>
  <c r="J18" i="1"/>
  <c r="J19" i="1"/>
  <c r="J20" i="1"/>
  <c r="J21" i="1"/>
  <c r="J22" i="1"/>
  <c r="J24" i="1"/>
  <c r="J25" i="1"/>
  <c r="J26" i="1"/>
  <c r="J36" i="1"/>
  <c r="J37" i="1"/>
  <c r="J38" i="1"/>
  <c r="J39" i="1"/>
  <c r="J28" i="1"/>
  <c r="J29" i="1"/>
  <c r="J30" i="1"/>
  <c r="J31" i="1"/>
  <c r="J32" i="1"/>
  <c r="J33" i="1"/>
  <c r="J34"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<sst xmlns="http://schemas.openxmlformats.org/spreadsheetml/2006/main" count="655" uniqueCount="265">
  <si>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</si>
  <si>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</si>
  <si>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</si>
  <si>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</si>
  <si>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</si>
  <si>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</si>
  <si>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</si>
  <si>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</si>
  <si>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</si>
  <si>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</si>
  <si>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</si>
  <si>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</si>
  <si>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</si>
  <si>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</si>
  <si>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</si>
  <si>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</si>
  <si>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</si>
  <si>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</si>
  <si>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</si>
  <si>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</si>
  <si>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</si>
  <si>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</si>
  <si>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</si>
  <si>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</si>
  <si>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</si>
  <si>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</si>
  <si>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</si>
  <si>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</si>
  <si>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</si>
  <si>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</si>
  <si>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</si>
  <si>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</si>
  <si>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</si>
  <si>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</si>
  <si>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</si>
  <si>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</si>
  <si>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</si>
  <si>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</si>
  <si>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</si>
  <si>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</si>
  <si>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</si>
  <si>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</si>
  <si>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</si>
  <si>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</si>
  <si>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</si>
  <si>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</si>
  <si>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</si>
  <si>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</si>
  <si>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</si>
  <si>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</si>
  <si>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</si>
  <si>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</si>
  <si>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</si>
  <si>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</si>
  <si>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</si>
  <si>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</si>
  <si>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</si>
  <si>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</si>
  <si>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</si>
  <si>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</si>
  <si>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</si>
  <si>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</si>
  <si>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</si>
  <si>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</si>
  <si>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</si>
  <si>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</si>
  <si>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</si>
  <si>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</si>
  <si>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</si>
  <si>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</si>
  <si>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</si>
  <si>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</si>
  <si>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</si>
  <si>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</si>
  <si>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</si>
  <si>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</si>
  <si>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</si>
  <si>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</si>
  <si>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</si>
  <si>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</si>
  <si>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</si>
  <si>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</si>
  <si>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</si>
  <si>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</si>
  <si>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</si>
  <si>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</si>
  <si>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</si>
  <si>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</si>
  <si>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</si>
  <si>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</si>
  <si>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</si>
  <si>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</si>
  <si>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</si>
  <si>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</si>
  <si>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</si>
  <si>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</si>
  <si>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</si>
  <si>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</si>
  <si>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</si>
  <si>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</si>
  <si>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</si>
  <si>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</si>
  <si>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</si>
  <si>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</si>
  <si>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</si>
  <si>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</si>
  <si>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</si>
  <si>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</si>
  <si>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</si>
  <si>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</si>
  <si>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</si>
  <si>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</si>
  <si>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</si>
  <si>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</si>
  <si>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</si>
  <si>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</si>
  <si>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</si>
  <si>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</si>
  <si>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</si>
  <si>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</si>
  <si>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</si>
  <si>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</si>
  <si>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</si>
  <si>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</si>
  <si>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</si>
  <si>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</si>
  <si>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</si>
  <si>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</si>
  <si>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</si>
  <si>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</si>
  <si>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</si>
  <si>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</si>
  <si>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</si>
  <si>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</si>
  <si>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</si>
  <si>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</si>
  <si>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</si>
  <si>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</si>
  <si>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</si>
  <si>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</si>
  <si>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</si>
  <si>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</si>
  <si>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</si>
  <si>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</si>
  <si>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</si>
  <si>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</si>
  <si>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</si>
  <si>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</si>
  <si>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</si>
  <si>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</si>
  <si>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</si>
  <si>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</si>
  <si>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</si>
  <si>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</si>
  <si>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</si>
  <si>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</si>
  <si>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</si>
  <si>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</si>
  <si>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</si>
  <si>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</si>
  <si>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</si>
  <si>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</si>
  <si>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</si>
  <si>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</si>
  <si>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</si>
  <si>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</si>
  <si>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</si>
  <si>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</si>
  <si>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</si>
  <si>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</si>
  <si>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</si>
  <si>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</si>
  <si>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</si>
  <si>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</si>
  <si>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</si>
  <si>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</si>
  <si>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</si>
  <si>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</si>
  <si>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</si>
  <si>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</si>
  <si>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</si>
  <si>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</si>
  <si>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</si>
  <si>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</si>
  <si>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</si>
  <si>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</si>
  <si>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</si>
  <si>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</si>
  <si>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</si>
  <si>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</si>
  <si>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</si>
  <si>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</si>
  <si>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</si>
  <si>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</si>
  <si>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</si>
  <si>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</si>
  <si>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</si>
  <si>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</si>
  <si>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</si>
  <si>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</si>
  <si>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</si>
  <si>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</si>
  <si>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</si>
  <si>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</si>
  <si>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</si>
  <si>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</si>
  <si>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</si>
  <si>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</si>
  <si>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</si>
  <si>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</si>
  <si>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</si>
  <si>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</si>
  <si>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</si>
  <si>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</si>
  <si>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</si>
  <si>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</si>
  <si>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</si>
  <si>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</si>
  <si>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</si>
  <si>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</si>
  <si>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</si>
  <si>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</si>
  <si>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</si>
  <si>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</si>
  <si>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</si>
  <si>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</si>
  <si>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</si>
  <si>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</si>
  <si>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</si>
  <si>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</si>
  <si>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</si>
  <si>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</si>
  <si>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</si>
  <si>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</si>
  <si>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</si>
  <si>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</si>
  <si>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</si>
  <si>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</si>
  <si>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</si>
  <si>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</si>
  <si>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</si>
  <si>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</si>
  <si>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</si>
  <si>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</si>
  <si>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</si>
  <si>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</si>
  <si>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</si>
  <si>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</si>
  <si>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</si>
  <si>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r>
      <t>Retail Sales - Alberta, seasonally adjusted ($billions)</t>
    </r>
    <r>
      <rPr>
        <vertAlign val="superscript"/>
        <sz val="10"/>
        <color theme="1"/>
        <rFont val="Arial"/>
        <family val="2"/>
      </rPr>
      <t xml:space="preserve"> Note 3</t>
    </r>
  </si>
  <si>
    <r>
      <t>Retail Sales - Calgary CER, seasonally adjusted ($billions)</t>
    </r>
    <r>
      <rPr>
        <vertAlign val="superscript"/>
        <sz val="10"/>
        <color theme="1"/>
        <rFont val="Arial"/>
        <family val="2"/>
      </rPr>
      <t xml:space="preserve"> Note 3</t>
    </r>
  </si>
  <si>
    <r>
      <t>City of Calgary Residential Sales-to-New Listings Ratio MLS</t>
    </r>
    <r>
      <rPr>
        <vertAlign val="superscript"/>
        <sz val="10"/>
        <color theme="1"/>
        <rFont val="Arial"/>
        <family val="2"/>
      </rPr>
      <t xml:space="preserve"> Note 4</t>
    </r>
    <r>
      <rPr>
        <sz val="10"/>
        <color theme="1"/>
        <rFont val="Arial"/>
        <family val="2"/>
      </rPr>
      <t xml:space="preserve"> </t>
    </r>
  </si>
  <si>
    <r>
      <t xml:space="preserve">City of Calgary Residential Unit Sales MLS </t>
    </r>
    <r>
      <rPr>
        <vertAlign val="superscript"/>
        <sz val="10"/>
        <color theme="1"/>
        <rFont val="Arial"/>
        <family val="2"/>
      </rPr>
      <t xml:space="preserve">Note 4 </t>
    </r>
  </si>
  <si>
    <r>
      <t>City of Calgary Residential Average Price MLS ($thousands)</t>
    </r>
    <r>
      <rPr>
        <vertAlign val="superscript"/>
        <sz val="10"/>
        <color theme="1"/>
        <rFont val="Arial"/>
        <family val="2"/>
      </rPr>
      <t xml:space="preserve"> Note 4</t>
    </r>
    <r>
      <rPr>
        <sz val="10"/>
        <color theme="1"/>
        <rFont val="Arial"/>
        <family val="2"/>
      </rPr>
      <t xml:space="preserve"> </t>
    </r>
  </si>
  <si>
    <t>Note 4. City of Calgary residential data from CREB.</t>
  </si>
  <si>
    <t>Note 3.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</si>
  <si>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Note 5. The difference between February 2023 and March 2023 comes from the addition of petroleum products (NAICS code 412). In February 2023, oilseeds and grains (NAICS code 41112) were added.</t>
  </si>
  <si>
    <r>
      <t xml:space="preserve">  Wholesale Sales - Alberta, seasonally adjusted ($billions) </t>
    </r>
    <r>
      <rPr>
        <vertAlign val="superscript"/>
        <sz val="10"/>
        <color theme="1"/>
        <rFont val="Arial"/>
        <family val="2"/>
      </rPr>
      <t>Note 5</t>
    </r>
  </si>
  <si>
    <r>
      <t xml:space="preserve">  City of Calgary Total Value of Building Permits ($millions) </t>
    </r>
    <r>
      <rPr>
        <vertAlign val="superscript"/>
        <sz val="10"/>
        <color theme="1"/>
        <rFont val="Arial"/>
        <family val="2"/>
      </rPr>
      <t>Note 6</t>
    </r>
  </si>
  <si>
    <t>† † Taken from Civic Census (every April); The monthly data between Aprils are estimates only. There was no Civic Census starting in 2020. The April 2023 and April 2024 values were generated from our population model (also published in our Spring 2024 Calgary and Region Population Outlook).</t>
  </si>
  <si>
    <r>
      <t xml:space="preserve">Employment insurance Alberta - Number of recipients 
(15 years and over), seasonally adjusted </t>
    </r>
    <r>
      <rPr>
        <vertAlign val="superscript"/>
        <sz val="10"/>
        <color theme="1"/>
        <rFont val="Arial"/>
        <family val="2"/>
      </rPr>
      <t xml:space="preserve"> </t>
    </r>
    <r>
      <rPr>
        <vertAlign val="superscript"/>
        <sz val="10"/>
        <color theme="1" tint="0.499984740745262"/>
        <rFont val="Arial"/>
        <family val="2"/>
      </rPr>
      <t>Note 1</t>
    </r>
  </si>
  <si>
    <r>
      <t xml:space="preserve">Employment insurance Calgary - Number of recipients 
(15 years and over), seasonally adjusted  </t>
    </r>
    <r>
      <rPr>
        <vertAlign val="superscript"/>
        <sz val="10"/>
        <color theme="1" tint="0.499984740745262"/>
        <rFont val="Arial"/>
        <family val="2"/>
      </rPr>
      <t>Note 1</t>
    </r>
  </si>
  <si>
    <t xml:space="preserve">Note 6. The total values of building permits were updated to reflect the data revision provided by Business Planning &amp; Performance Measurement, The City of Calgary as of October 7, 2024. </t>
  </si>
  <si>
    <t>September 2024</t>
  </si>
  <si>
    <t>Updated by Corporate Economics on October 15,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</si>
</sst>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70">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7" fillId="5" borderId="0" xfId="0" applyFont="1" applyFill="1" applyAlignment="1">
      <alignment vertical="center"/>
    </xf>
    <xf numFmtId="0" fontId="37" fillId="5" borderId="0" xfId="0" applyFont="1" applyFill="1" applyAlignment="1">
      <alignment horizontal="right" vertical="center"/>
    </xf>
    <xf numFmtId="167" fontId="27" fillId="5" borderId="0" xfId="0" applyNumberFormat="1" applyFont="1" applyFill="1" applyBorder="1" applyAlignment="1">
      <alignment horizontal="right" vertical="center"/>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167" fontId="27" fillId="5" borderId="9" xfId="0"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164" fontId="6" fillId="3" borderId="4" xfId="0" applyNumberFormat="1" applyFont="1" applyFill="1" applyBorder="1" applyAlignment="1">
      <alignment horizontal="center" vertical="center"/>
    </xf>
    <xf numFmtId="2" fontId="27" fillId="5" borderId="20"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167" fontId="27" fillId="5" borderId="21" xfId="2" applyNumberFormat="1" applyFont="1" applyFill="1" applyBorder="1" applyAlignment="1">
      <alignment horizontal="right" vertical="center"/>
    </xf>
    <xf numFmtId="0" fontId="26" fillId="5" borderId="2" xfId="0" applyFont="1" applyFill="1" applyBorder="1" applyAlignment="1">
      <alignment vertical="center" wrapText="1"/>
    </xf>
    <xf numFmtId="0" fontId="26" fillId="5" borderId="3" xfId="0" applyFont="1" applyFill="1" applyBorder="1" applyAlignment="1">
      <alignment vertical="center" wrapText="1"/>
    </xf>
    <xf numFmtId="0" fontId="26" fillId="5" borderId="0" xfId="0" applyFont="1" applyFill="1" applyBorder="1" applyAlignment="1">
      <alignment vertical="center" wrapText="1"/>
    </xf>
    <xf numFmtId="0" fontId="26" fillId="5" borderId="2" xfId="0" applyFont="1" applyFill="1" applyBorder="1" applyAlignment="1">
      <alignment wrapText="1"/>
    </xf>
    <xf numFmtId="0" fontId="26" fillId="5" borderId="3" xfId="0" applyFont="1" applyFill="1" applyBorder="1" applyAlignment="1">
      <alignment wrapText="1"/>
    </xf>
    <xf numFmtId="0" fontId="26" fillId="5" borderId="16" xfId="0" applyFont="1" applyFill="1" applyBorder="1" applyAlignment="1">
      <alignment wrapText="1"/>
    </xf>
    <xf numFmtId="0" fontId="26" fillId="5" borderId="0" xfId="0" applyFont="1" applyFill="1" applyBorder="1" applyAlignment="1">
      <alignment wrapText="1"/>
    </xf>
    <xf numFmtId="0" fontId="26" fillId="5" borderId="9" xfId="0" applyFont="1" applyFill="1" applyBorder="1" applyAlignment="1">
      <alignment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11"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26" fillId="5" borderId="9" xfId="0" applyFont="1" applyFill="1" applyBorder="1" applyAlignment="1">
      <alignment vertical="center" wrapText="1"/>
    </xf>
    <xf numFmtId="49" fontId="8" fillId="5" borderId="0" xfId="0" quotePrefix="1" applyNumberFormat="1" applyFont="1" applyFill="1" applyAlignment="1">
      <alignment horizontal="left"/>
    </xf>
    <xf numFmtId="0" fontId="27" fillId="5" borderId="0" xfId="0" applyFont="1" applyFill="1" applyBorder="1"/>
    <xf numFmtId="0" fontId="27" fillId="5" borderId="0" xfId="0" applyFont="1" applyFill="1" applyBorder="1" applyAlignment="1">
      <alignment vertical="top"/>
    </xf>
    <xf numFmtId="0" fontId="27" fillId="5" borderId="0" xfId="0" applyFont="1" applyFill="1" applyBorder="1" applyAlignment="1">
      <alignment vertical="center"/>
    </xf>
    <xf numFmtId="0" fontId="26" fillId="5" borderId="0" xfId="0" applyFont="1" applyFill="1" applyBorder="1"/>
    <xf numFmtId="3" fontId="27" fillId="5" borderId="0" xfId="0" applyNumberFormat="1" applyFont="1" applyFill="1" applyBorder="1"/>
    <xf numFmtId="0" fontId="27" fillId="5" borderId="0" xfId="0" applyFont="1" applyFill="1" applyBorder="1" applyAlignment="1">
      <alignment horizontal="left"/>
    </xf>
    <xf numFmtId="171" fontId="27" fillId="9" borderId="10" xfId="0" applyNumberFormat="1" applyFont="1" applyFill="1" applyBorder="1" applyAlignment="1">
      <alignment horizontal="right" vertical="center"/>
    </xf>
    <xf numFmtId="171" fontId="10" fillId="9" borderId="10" xfId="1" applyNumberFormat="1" applyFont="1" applyFill="1" applyBorder="1" applyAlignment="1">
      <alignment horizontal="right" vertical="center"/>
    </xf>
    <xf numFmtId="171" fontId="10" fillId="9" borderId="11" xfId="1" applyNumberFormat="1" applyFont="1" applyFill="1" applyBorder="1" applyAlignment="1">
      <alignment horizontal="right" vertical="center"/>
    </xf>
    <xf numFmtId="171" fontId="10" fillId="9" borderId="21" xfId="1" applyNumberFormat="1" applyFont="1" applyFill="1" applyBorder="1" applyAlignment="1">
      <alignment horizontal="right" vertical="center"/>
    </xf>
    <xf numFmtId="0" fontId="4" fillId="2" borderId="15" xfId="0" applyFont="1" applyFill="1" applyBorder="1" applyAlignment="1">
      <alignment horizontal="center" vertical="center"/>
    </xf>
    <xf numFmtId="0" fontId="27" fillId="4" borderId="8" xfId="0" applyFont="1" applyFill="1" applyBorder="1" applyAlignment="1">
      <alignment horizontal="center"/>
    </xf>
    <xf numFmtId="0" fontId="27" fillId="5" borderId="8" xfId="0" applyFont="1" applyFill="1" applyBorder="1" applyAlignment="1">
      <alignment horizontal="center"/>
    </xf>
    <xf numFmtId="0" fontId="27" fillId="9" borderId="8" xfId="0" applyFont="1" applyFill="1" applyBorder="1" applyAlignment="1">
      <alignment horizontal="center"/>
    </xf>
    <xf numFmtId="0" fontId="27" fillId="2" borderId="8" xfId="0" applyFont="1" applyFill="1" applyBorder="1" applyAlignment="1">
      <alignment horizontal="center"/>
    </xf>
    <xf numFmtId="0" fontId="27" fillId="9" borderId="8" xfId="0" applyFont="1" applyFill="1" applyBorder="1" applyAlignment="1">
      <alignment horizontal="left"/>
    </xf>
    <xf numFmtId="0" fontId="27" fillId="5" borderId="8" xfId="0" applyFont="1" applyFill="1" applyBorder="1" applyAlignment="1">
      <alignment horizontal="left"/>
    </xf>
    <xf numFmtId="0" fontId="27" fillId="5" borderId="10" xfId="0" applyFont="1" applyFill="1" applyBorder="1" applyAlignment="1">
      <alignment horizontal="left"/>
    </xf>
    <xf numFmtId="0" fontId="37" fillId="5" borderId="0" xfId="0" applyFont="1" applyFill="1" applyAlignment="1">
      <alignment horizontal="left" vertical="center" wrapText="1"/>
    </xf>
    <xf numFmtId="0" fontId="4" fillId="5" borderId="0" xfId="0" applyFont="1" applyFill="1" applyBorder="1" applyAlignment="1">
      <alignment horizontal="left"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gram%20Files\EconData\AddIns\dxdata.xlam" TargetMode="External"/><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AD59"/>
  <sheetViews>
    <sheetView tabSelected="1" topLeftCell="E17" zoomScale="85" zoomScaleNormal="85" workbookViewId="0">
      <selection activeCell="AB15" sqref="AB15"/>
    </sheetView>
  </sheetViews>
  <sheetFormatPr defaultColWidth="9.140625" defaultRowHeight="11.25" x14ac:dyDescent="0.2"/>
  <cols>
    <col min="1" max="1" width="5" style="9" hidden="1" customWidth="1"/>
    <col min="2" max="2" width="51.5703125" style="10" hidden="1" customWidth="1"/>
    <col min="3" max="3" width="13.85546875" style="11" hidden="1" customWidth="1"/>
    <col min="4" max="4" width="8" style="11" hidden="1" customWidth="1"/>
    <col min="5" max="5" width="62.7109375" style="12" customWidth="1"/>
    <col min="6" max="8" width="7.5703125" style="101" customWidth="1"/>
    <col min="9" max="29" width="7.85546875" style="101" customWidth="1"/>
    <col min="30" max="67" width="9.140625" style="13" customWidth="1"/>
    <col min="68" max="16384" width="9.140625" style="13"/>
  </cols>
  <sheetData>
    <row r="1" spans="1:30" ht="27" customHeight="1" x14ac:dyDescent="0.3">
      <c r="A1" s="1"/>
      <c r="B1" s="2"/>
      <c r="C1" s="3"/>
      <c r="D1" s="3"/>
      <c r="E1" s="248" t="s">
        <v>263</v>
      </c>
      <c r="F1" s="87"/>
      <c r="G1" s="87"/>
      <c r="H1" s="87"/>
      <c r="I1" s="87"/>
      <c r="J1" s="87"/>
      <c r="K1" s="87"/>
      <c r="L1" s="87"/>
      <c r="M1" s="87"/>
      <c r="N1" s="87"/>
      <c r="O1" s="87"/>
      <c r="P1" s="87"/>
      <c r="Q1" s="87"/>
      <c r="R1" s="87"/>
      <c r="S1" s="87"/>
      <c r="T1" s="87"/>
      <c r="U1" s="87"/>
      <c r="V1" s="87"/>
      <c r="W1" s="87"/>
      <c r="X1" s="87"/>
      <c r="Y1" s="87"/>
      <c r="Z1" s="87"/>
      <c r="AA1" s="87"/>
      <c r="AB1" s="87"/>
      <c r="AC1" s="87"/>
      <c r="AD1" s="8"/>
    </row>
    <row r="2" spans="1:30" ht="33.75" customHeight="1" thickBot="1" x14ac:dyDescent="0.25">
      <c r="A2" s="1"/>
      <c r="B2" s="2"/>
      <c r="C2" s="3"/>
      <c r="D2" s="3"/>
      <c r="E2" s="53" t="s">
        <v>0</v>
      </c>
      <c r="F2" s="87"/>
      <c r="G2" s="88"/>
      <c r="H2" s="88"/>
      <c r="I2" s="143"/>
      <c r="J2" s="143"/>
      <c r="K2" s="143"/>
      <c r="L2" s="143"/>
      <c r="M2" s="143"/>
      <c r="N2" s="143"/>
      <c r="O2" s="143"/>
      <c r="P2" s="143"/>
      <c r="Q2" s="143"/>
      <c r="R2" s="143"/>
      <c r="S2" s="143"/>
      <c r="T2" s="143"/>
      <c r="U2" s="143"/>
      <c r="V2" s="143"/>
      <c r="W2" s="143"/>
      <c r="X2" s="143"/>
      <c r="Y2" s="143"/>
      <c r="Z2" s="143"/>
      <c r="AA2" s="143"/>
      <c r="AB2" s="143"/>
      <c r="AC2" s="143" t="s">
        <v>264</v>
      </c>
      <c r="AD2" s="8"/>
    </row>
    <row r="3" spans="1:30" s="205" customFormat="1" ht="23.25" thickBot="1" x14ac:dyDescent="0.3">
      <c r="A3" s="259"/>
      <c r="B3" s="5" t="s">
        <v>1</v>
      </c>
      <c r="C3" s="6" t="s">
        <v>2</v>
      </c>
      <c r="D3" s="7" t="s">
        <v>3</v>
      </c>
      <c r="E3" s="55" t="s">
        <v>4</v>
      </c>
      <c r="F3" s="160">
        <v>2021</v>
      </c>
      <c r="G3" s="139">
        <v>2022</v>
      </c>
      <c r="H3" s="140">
        <v>2023</v>
      </c>
      <c r="I3" s="141">
        <v>44927</v>
      </c>
      <c r="J3" s="142">
        <v>44958</v>
      </c>
      <c r="K3" s="142">
        <v>44986</v>
      </c>
      <c r="L3" s="142">
        <v>45017</v>
      </c>
      <c r="M3" s="142">
        <v>45047</v>
      </c>
      <c r="N3" s="142">
        <v>45078</v>
      </c>
      <c r="O3" s="142">
        <v>45108</v>
      </c>
      <c r="P3" s="142">
        <v>45139</v>
      </c>
      <c r="Q3" s="142">
        <v>45170</v>
      </c>
      <c r="R3" s="142">
        <v>45200</v>
      </c>
      <c r="S3" s="142">
        <v>45231</v>
      </c>
      <c r="T3" s="142">
        <v>45261</v>
      </c>
      <c r="U3" s="141">
        <v>45292</v>
      </c>
      <c r="V3" s="142">
        <v>45323</v>
      </c>
      <c r="W3" s="142">
        <v>45352</v>
      </c>
      <c r="X3" s="142">
        <v>45383</v>
      </c>
      <c r="Y3" s="142">
        <v>45413</v>
      </c>
      <c r="Z3" s="142">
        <v>45444</v>
      </c>
      <c r="AA3" s="142">
        <v>45474</v>
      </c>
      <c r="AB3" s="142">
        <v>45505</v>
      </c>
      <c r="AC3" s="217">
        <v>45536</v>
      </c>
      <c r="AD3" s="54"/>
    </row>
    <row r="4" spans="1:30" s="206" customFormat="1" ht="13.5" customHeight="1" thickBot="1" x14ac:dyDescent="0.25">
      <c r="A4" s="260"/>
      <c r="B4" s="56" t="s">
        <v>5</v>
      </c>
      <c r="C4" s="57"/>
      <c r="D4" s="58"/>
      <c r="E4" s="237" t="s">
        <v>5</v>
      </c>
      <c r="F4" s="238"/>
      <c r="G4" s="238"/>
      <c r="H4" s="239"/>
      <c r="I4" s="240"/>
      <c r="J4" s="240"/>
      <c r="K4" s="240"/>
      <c r="L4" s="240"/>
      <c r="M4" s="240"/>
      <c r="N4" s="240"/>
      <c r="O4" s="240"/>
      <c r="P4" s="240"/>
      <c r="Q4" s="240"/>
      <c r="R4" s="240"/>
      <c r="S4" s="240"/>
      <c r="T4" s="240"/>
      <c r="U4" s="240"/>
      <c r="V4" s="240"/>
      <c r="W4" s="240"/>
      <c r="X4" s="240"/>
      <c r="Y4" s="240"/>
      <c r="Z4" s="240"/>
      <c r="AA4" s="240"/>
      <c r="AB4" s="240"/>
      <c r="AC4" s="241"/>
      <c r="AD4" s="59"/>
    </row>
    <row r="5" spans="1:30" s="206" customFormat="1" ht="16.5" customHeight="1" x14ac:dyDescent="0.2">
      <c r="A5" s="261">
        <v>1</v>
      </c>
      <c r="B5" s="102" t="s">
        <v>6</v>
      </c>
      <c r="C5" s="103" t="s">
        <v>7</v>
      </c>
      <c r="D5" s="104"/>
      <c r="E5" s="113" t="s">
        <v>230</v>
      </c>
      <c r="F5" s="105">
        <f>'dXdata - Annual'!G16/100</f>
        <v>0.09</v>
      </c>
      <c r="G5" s="105">
        <f>'dXdata - Annual'!H16/100</f>
        <v>0.06</v>
      </c>
      <c r="H5" s="204">
        <f>'dXdata - Annual'!I16/100</f>
        <v>0.06</v>
      </c>
      <c r="I5" s="106">
        <f>'dXdata - Monthly'!BZ16/100</f>
        <v>6.4000000000000001E-2</v>
      </c>
      <c r="J5" s="107">
        <f>'dXdata - Monthly'!CA16/100</f>
        <v>6.7000000000000004E-2</v>
      </c>
      <c r="K5" s="107">
        <f>'dXdata - Monthly'!CB16/100</f>
        <v>7.0000000000000007E-2</v>
      </c>
      <c r="L5" s="107">
        <f>'dXdata - Monthly'!CC16/100</f>
        <v>6.4000000000000001E-2</v>
      </c>
      <c r="M5" s="107">
        <f>'dXdata - Monthly'!CD16/100</f>
        <v>0.06</v>
      </c>
      <c r="N5" s="107">
        <f>'dXdata - Monthly'!CE16/100</f>
        <v>5.7999999999999996E-2</v>
      </c>
      <c r="O5" s="107">
        <f>'dXdata - Monthly'!CF16/100</f>
        <v>6.0999999999999999E-2</v>
      </c>
      <c r="P5" s="107">
        <f>'dXdata - Monthly'!CG16/100</f>
        <v>0.06</v>
      </c>
      <c r="Q5" s="107">
        <f>'dXdata - Monthly'!CH16/100</f>
        <v>0.06</v>
      </c>
      <c r="R5" s="107">
        <f>'dXdata - Monthly'!CI16/100</f>
        <v>5.5E-2</v>
      </c>
      <c r="S5" s="107">
        <f>'dXdata - Monthly'!CJ16/100</f>
        <v>5.4000000000000006E-2</v>
      </c>
      <c r="T5" s="107">
        <f>'dXdata - Monthly'!CK16/100</f>
        <v>5.2000000000000005E-2</v>
      </c>
      <c r="U5" s="106">
        <f>'dXdata - Monthly'!CL16/100</f>
        <v>5.7000000000000002E-2</v>
      </c>
      <c r="V5" s="107">
        <f>'dXdata - Monthly'!CM16/100</f>
        <v>6.3E-2</v>
      </c>
      <c r="W5" s="107">
        <f>'dXdata - Monthly'!CN16/100</f>
        <v>7.0000000000000007E-2</v>
      </c>
      <c r="X5" s="107">
        <f>'dXdata - Monthly'!CO16/100</f>
        <v>7.9000000000000001E-2</v>
      </c>
      <c r="Y5" s="107">
        <f>'dXdata - Monthly'!CP16/100</f>
        <v>0.08</v>
      </c>
      <c r="Z5" s="107">
        <f>'dXdata - Monthly'!CQ16/100</f>
        <v>8.1000000000000003E-2</v>
      </c>
      <c r="AA5" s="107">
        <f>'dXdata - Monthly'!CR16/100</f>
        <v>7.2999999999999995E-2</v>
      </c>
      <c r="AB5" s="107">
        <f>'dXdata - Monthly'!CS16/100</f>
        <v>7.400000000000001E-2</v>
      </c>
      <c r="AC5" s="212">
        <f>'dXdata - Monthly'!CT16/100</f>
        <v>7.2000000000000008E-2</v>
      </c>
      <c r="AD5" s="249"/>
    </row>
    <row r="6" spans="1:30" s="206" customFormat="1" ht="16.5" customHeight="1" x14ac:dyDescent="0.2">
      <c r="A6" s="262">
        <v>2</v>
      </c>
      <c r="B6" s="60" t="s">
        <v>8</v>
      </c>
      <c r="C6" s="61" t="s">
        <v>9</v>
      </c>
      <c r="D6" s="62"/>
      <c r="E6" s="71" t="s">
        <v>246</v>
      </c>
      <c r="F6" s="90">
        <f>'dXdata - Annual'!G17/100</f>
        <v>7.4999999999999997E-2</v>
      </c>
      <c r="G6" s="90">
        <f>'dXdata - Annual'!H17/100</f>
        <v>5.2999999999999999E-2</v>
      </c>
      <c r="H6" s="90">
        <f>'dXdata - Annual'!I17/100</f>
        <v>5.4000000000000006E-2</v>
      </c>
      <c r="I6" s="91">
        <f>'dXdata - Monthly'!BZ17/100</f>
        <v>4.9000000000000002E-2</v>
      </c>
      <c r="J6" s="92">
        <f>'dXdata - Monthly'!CA17/100</f>
        <v>5.0999999999999997E-2</v>
      </c>
      <c r="K6" s="92">
        <f>'dXdata - Monthly'!CB17/100</f>
        <v>5.4000000000000006E-2</v>
      </c>
      <c r="L6" s="92">
        <f>'dXdata - Monthly'!CC17/100</f>
        <v>5.2999999999999999E-2</v>
      </c>
      <c r="M6" s="92">
        <f>'dXdata - Monthly'!CD17/100</f>
        <v>5.2999999999999999E-2</v>
      </c>
      <c r="N6" s="92">
        <f>'dXdata - Monthly'!CE17/100</f>
        <v>5.2000000000000005E-2</v>
      </c>
      <c r="O6" s="92">
        <f>'dXdata - Monthly'!CF17/100</f>
        <v>5.4000000000000006E-2</v>
      </c>
      <c r="P6" s="92">
        <f>'dXdata - Monthly'!CG17/100</f>
        <v>5.7999999999999996E-2</v>
      </c>
      <c r="Q6" s="92">
        <f>'dXdata - Monthly'!CH17/100</f>
        <v>5.7999999999999996E-2</v>
      </c>
      <c r="R6" s="92">
        <f>'dXdata - Monthly'!CI17/100</f>
        <v>5.5999999999999994E-2</v>
      </c>
      <c r="S6" s="92">
        <f>'dXdata - Monthly'!CJ17/100</f>
        <v>5.2999999999999999E-2</v>
      </c>
      <c r="T6" s="92">
        <f>'dXdata - Monthly'!CK17/100</f>
        <v>5.2999999999999999E-2</v>
      </c>
      <c r="U6" s="91">
        <f>'dXdata - Monthly'!CL17/100</f>
        <v>5.5999999999999994E-2</v>
      </c>
      <c r="V6" s="92">
        <f>'dXdata - Monthly'!CM17/100</f>
        <v>5.7999999999999996E-2</v>
      </c>
      <c r="W6" s="92">
        <f>'dXdata - Monthly'!CN17/100</f>
        <v>6.2E-2</v>
      </c>
      <c r="X6" s="92">
        <f>'dXdata - Monthly'!CO17/100</f>
        <v>6.2E-2</v>
      </c>
      <c r="Y6" s="92">
        <f>'dXdata - Monthly'!CP17/100</f>
        <v>6.3E-2</v>
      </c>
      <c r="Z6" s="92">
        <f>'dXdata - Monthly'!CQ17/100</f>
        <v>6.2E-2</v>
      </c>
      <c r="AA6" s="92">
        <f>'dXdata - Monthly'!CR17/100</f>
        <v>6.4000000000000001E-2</v>
      </c>
      <c r="AB6" s="92">
        <f>'dXdata - Monthly'!CS17/100</f>
        <v>6.8000000000000005E-2</v>
      </c>
      <c r="AC6" s="213">
        <f>'dXdata - Monthly'!CT17/100</f>
        <v>6.8000000000000005E-2</v>
      </c>
      <c r="AD6" s="249"/>
    </row>
    <row r="7" spans="1:30" s="206" customFormat="1" ht="16.5" customHeight="1" x14ac:dyDescent="0.2">
      <c r="A7" s="261">
        <v>3</v>
      </c>
      <c r="B7" s="102" t="s">
        <v>10</v>
      </c>
      <c r="C7" s="103" t="s">
        <v>11</v>
      </c>
      <c r="D7" s="104"/>
      <c r="E7" s="113" t="s">
        <v>231</v>
      </c>
      <c r="F7" s="108">
        <f>'dXdata - Annual'!G18</f>
        <v>870.1</v>
      </c>
      <c r="G7" s="108">
        <f>'dXdata - Annual'!H18</f>
        <v>933.9</v>
      </c>
      <c r="H7" s="108">
        <f>'dXdata - Annual'!I18</f>
        <v>957.7</v>
      </c>
      <c r="I7" s="108">
        <f>'dXdata - Monthly'!BZ18</f>
        <v>923.5</v>
      </c>
      <c r="J7" s="203">
        <f>'dXdata - Monthly'!CA18</f>
        <v>914.3</v>
      </c>
      <c r="K7" s="203">
        <f>'dXdata - Monthly'!CB18</f>
        <v>916.3</v>
      </c>
      <c r="L7" s="203">
        <f>'dXdata - Monthly'!CC18</f>
        <v>931.9</v>
      </c>
      <c r="M7" s="203">
        <f>'dXdata - Monthly'!CD18</f>
        <v>946.9</v>
      </c>
      <c r="N7" s="203">
        <f>'dXdata - Monthly'!CE18</f>
        <v>966</v>
      </c>
      <c r="O7" s="203">
        <f>'dXdata - Monthly'!CF18</f>
        <v>977.5</v>
      </c>
      <c r="P7" s="203">
        <f>'dXdata - Monthly'!CG18</f>
        <v>990.7</v>
      </c>
      <c r="Q7" s="203">
        <f>'dXdata - Monthly'!CH18</f>
        <v>983.4</v>
      </c>
      <c r="R7" s="203">
        <f>'dXdata - Monthly'!CI18</f>
        <v>975.6</v>
      </c>
      <c r="S7" s="203">
        <f>'dXdata - Monthly'!CJ18</f>
        <v>965.2</v>
      </c>
      <c r="T7" s="203">
        <f>'dXdata - Monthly'!CK18</f>
        <v>965</v>
      </c>
      <c r="U7" s="108">
        <f>'dXdata - Monthly'!CL18</f>
        <v>968.5</v>
      </c>
      <c r="V7" s="203">
        <f>'dXdata - Monthly'!CM18</f>
        <v>963.6</v>
      </c>
      <c r="W7" s="203">
        <f>'dXdata - Monthly'!CN18</f>
        <v>971.2</v>
      </c>
      <c r="X7" s="203">
        <f>'dXdata - Monthly'!CO18</f>
        <v>977.3</v>
      </c>
      <c r="Y7" s="203">
        <f>'dXdata - Monthly'!CP18</f>
        <v>990.8</v>
      </c>
      <c r="Z7" s="203">
        <f>'dXdata - Monthly'!CQ18</f>
        <v>997</v>
      </c>
      <c r="AA7" s="203">
        <f>'dXdata - Monthly'!CR18</f>
        <v>999.3</v>
      </c>
      <c r="AB7" s="203">
        <f>'dXdata - Monthly'!CS18</f>
        <v>1007</v>
      </c>
      <c r="AC7" s="214">
        <f>'dXdata - Monthly'!CT18</f>
        <v>1004.1</v>
      </c>
      <c r="AD7" s="249"/>
    </row>
    <row r="8" spans="1:30" s="207" customFormat="1" ht="31.5" customHeight="1" x14ac:dyDescent="0.2">
      <c r="A8" s="262">
        <v>4</v>
      </c>
      <c r="B8" s="63" t="s">
        <v>12</v>
      </c>
      <c r="C8" s="63" t="s">
        <v>13</v>
      </c>
      <c r="D8" s="64"/>
      <c r="E8" s="71" t="s">
        <v>260</v>
      </c>
      <c r="F8" s="93">
        <f>'dXdata - Annual'!G19</f>
        <v>163452.5</v>
      </c>
      <c r="G8" s="93">
        <f>'dXdata - Annual'!H19</f>
        <v>53475</v>
      </c>
      <c r="H8" s="93">
        <f>'dXdata - Annual'!I19</f>
        <v>46044.166666666664</v>
      </c>
      <c r="I8" s="191">
        <f>'dXdata - Monthly'!BZ19</f>
        <v>42040</v>
      </c>
      <c r="J8" s="192">
        <f>'dXdata - Monthly'!CA19</f>
        <v>41210</v>
      </c>
      <c r="K8" s="192">
        <f>'dXdata - Monthly'!CB19</f>
        <v>40790</v>
      </c>
      <c r="L8" s="192">
        <f>'dXdata - Monthly'!CC19</f>
        <v>41180</v>
      </c>
      <c r="M8" s="192">
        <f>'dXdata - Monthly'!CD19</f>
        <v>41740</v>
      </c>
      <c r="N8" s="192">
        <f>'dXdata - Monthly'!CE19</f>
        <v>43730</v>
      </c>
      <c r="O8" s="192">
        <f>'dXdata - Monthly'!CF19</f>
        <v>45660</v>
      </c>
      <c r="P8" s="192">
        <f>'dXdata - Monthly'!CG19</f>
        <v>50450</v>
      </c>
      <c r="Q8" s="192">
        <f>'dXdata - Monthly'!CH19</f>
        <v>49610</v>
      </c>
      <c r="R8" s="192">
        <f>'dXdata - Monthly'!CI19</f>
        <v>50090</v>
      </c>
      <c r="S8" s="192">
        <f>'dXdata - Monthly'!CJ19</f>
        <v>52290</v>
      </c>
      <c r="T8" s="192">
        <f>'dXdata - Monthly'!CK19</f>
        <v>53740</v>
      </c>
      <c r="U8" s="191">
        <f>'dXdata - Monthly'!CL19</f>
        <v>55230</v>
      </c>
      <c r="V8" s="192">
        <f>'dXdata - Monthly'!CM19</f>
        <v>54140</v>
      </c>
      <c r="W8" s="192">
        <f>'dXdata - Monthly'!CN19</f>
        <v>53340</v>
      </c>
      <c r="X8" s="192">
        <f>'dXdata - Monthly'!CO19</f>
        <v>50990</v>
      </c>
      <c r="Y8" s="192">
        <f>'dXdata - Monthly'!CP19</f>
        <v>51080</v>
      </c>
      <c r="Z8" s="192">
        <f>'dXdata - Monthly'!CQ19</f>
        <v>50400</v>
      </c>
      <c r="AA8" s="192">
        <f>'dXdata - Monthly'!CR19</f>
        <v>52810</v>
      </c>
      <c r="AB8" s="192" t="e">
        <f>'dXdata - Monthly'!CS19</f>
        <v>#N/A</v>
      </c>
      <c r="AC8" s="215" t="e">
        <f>'dXdata - Monthly'!CT19</f>
        <v>#N/A</v>
      </c>
      <c r="AD8" s="250"/>
    </row>
    <row r="9" spans="1:30" s="206" customFormat="1" ht="16.5" customHeight="1" x14ac:dyDescent="0.2">
      <c r="A9" s="261">
        <v>5</v>
      </c>
      <c r="B9" s="102" t="s">
        <v>14</v>
      </c>
      <c r="C9" s="103" t="s">
        <v>15</v>
      </c>
      <c r="D9" s="104"/>
      <c r="E9" s="113" t="s">
        <v>232</v>
      </c>
      <c r="F9" s="105">
        <f>'dXdata - Annual'!G20/100</f>
        <v>1.0173717177327286</v>
      </c>
      <c r="G9" s="105">
        <f>'dXdata - Annual'!H20/100</f>
        <v>-0.67284073354644325</v>
      </c>
      <c r="H9" s="105">
        <f>'dXdata - Annual'!I20/100</f>
        <v>-0.13895901511609787</v>
      </c>
      <c r="I9" s="193">
        <f>'dXdata - Monthly'!BZ20/100</f>
        <v>-0.3891310665504214</v>
      </c>
      <c r="J9" s="194">
        <f>'dXdata - Monthly'!CA20/100</f>
        <v>-0.35749922045525417</v>
      </c>
      <c r="K9" s="194">
        <f>'dXdata - Monthly'!CB20/100</f>
        <v>-0.32186201163757278</v>
      </c>
      <c r="L9" s="194">
        <f>'dXdata - Monthly'!CC20/100</f>
        <v>-0.28145175362065955</v>
      </c>
      <c r="M9" s="194">
        <f>'dXdata - Monthly'!CD20/100</f>
        <v>-0.22257403613335813</v>
      </c>
      <c r="N9" s="194">
        <f>'dXdata - Monthly'!CE20/100</f>
        <v>-0.160491457093492</v>
      </c>
      <c r="O9" s="194">
        <f>'dXdata - Monthly'!CF20/100</f>
        <v>-0.1118459443687998</v>
      </c>
      <c r="P9" s="194">
        <f>'dXdata - Monthly'!CG20/100</f>
        <v>5.7814992025517764E-3</v>
      </c>
      <c r="Q9" s="194">
        <f>'dXdata - Monthly'!CH20/100</f>
        <v>3.6998327759197425E-2</v>
      </c>
      <c r="R9" s="194">
        <f>'dXdata - Monthly'!CI20/100</f>
        <v>6.665247018739362E-2</v>
      </c>
      <c r="S9" s="194">
        <f>'dXdata - Monthly'!CJ20/100</f>
        <v>0.16096802841918301</v>
      </c>
      <c r="T9" s="194">
        <f>'dXdata - Monthly'!CK20/100</f>
        <v>0.21887049217509635</v>
      </c>
      <c r="U9" s="193">
        <f>'dXdata - Monthly'!CL20/100</f>
        <v>0.31374881065651761</v>
      </c>
      <c r="V9" s="194">
        <f>'dXdata - Monthly'!CM20/100</f>
        <v>0.31375879640863857</v>
      </c>
      <c r="W9" s="194">
        <f>'dXdata - Monthly'!CN20/100</f>
        <v>0.30767344937484675</v>
      </c>
      <c r="X9" s="194">
        <f>'dXdata - Monthly'!CO20/100</f>
        <v>0.23822243807673638</v>
      </c>
      <c r="Y9" s="194">
        <f>'dXdata - Monthly'!CP20/100</f>
        <v>0.223766171538093</v>
      </c>
      <c r="Z9" s="194">
        <f>'dXdata - Monthly'!CQ20/100</f>
        <v>0.15252686942602334</v>
      </c>
      <c r="AA9" s="194">
        <f>'dXdata - Monthly'!CR20/100</f>
        <v>0.15659220324134915</v>
      </c>
      <c r="AB9" s="194" t="e">
        <f>'dXdata - Monthly'!CS20/100</f>
        <v>#N/A</v>
      </c>
      <c r="AC9" s="216" t="e">
        <f>'dXdata - Monthly'!CT20/100</f>
        <v>#N/A</v>
      </c>
      <c r="AD9" s="249"/>
    </row>
    <row r="10" spans="1:30" s="206" customFormat="1" ht="31.5" customHeight="1" x14ac:dyDescent="0.2">
      <c r="A10" s="262">
        <v>6</v>
      </c>
      <c r="B10" s="60" t="s">
        <v>16</v>
      </c>
      <c r="C10" s="61" t="s">
        <v>13</v>
      </c>
      <c r="D10" s="62"/>
      <c r="E10" s="71" t="s">
        <v>261</v>
      </c>
      <c r="F10" s="93">
        <f>'dXdata - Annual'!G21</f>
        <v>56897.5</v>
      </c>
      <c r="G10" s="93">
        <f>'dXdata - Annual'!H21</f>
        <v>16678.333333333332</v>
      </c>
      <c r="H10" s="93">
        <f>'dXdata - Annual'!I21</f>
        <v>14630</v>
      </c>
      <c r="I10" s="191">
        <f>'dXdata - Monthly'!BZ21</f>
        <v>13110</v>
      </c>
      <c r="J10" s="192">
        <f>'dXdata - Monthly'!CA21</f>
        <v>13000</v>
      </c>
      <c r="K10" s="192">
        <f>'dXdata - Monthly'!CB21</f>
        <v>12990</v>
      </c>
      <c r="L10" s="192">
        <f>'dXdata - Monthly'!CC21</f>
        <v>13230</v>
      </c>
      <c r="M10" s="192">
        <f>'dXdata - Monthly'!CD21</f>
        <v>13590</v>
      </c>
      <c r="N10" s="192">
        <f>'dXdata - Monthly'!CE21</f>
        <v>14190</v>
      </c>
      <c r="O10" s="192">
        <f>'dXdata - Monthly'!CF21</f>
        <v>14620</v>
      </c>
      <c r="P10" s="192">
        <f>'dXdata - Monthly'!CG21</f>
        <v>15720</v>
      </c>
      <c r="Q10" s="192">
        <f>'dXdata - Monthly'!CH21</f>
        <v>15800</v>
      </c>
      <c r="R10" s="192">
        <f>'dXdata - Monthly'!CI21</f>
        <v>16090</v>
      </c>
      <c r="S10" s="192">
        <f>'dXdata - Monthly'!CJ21</f>
        <v>16430</v>
      </c>
      <c r="T10" s="192">
        <f>'dXdata - Monthly'!CK21</f>
        <v>16790</v>
      </c>
      <c r="U10" s="191">
        <f>'dXdata - Monthly'!CL21</f>
        <v>17350</v>
      </c>
      <c r="V10" s="192">
        <f>'dXdata - Monthly'!CM21</f>
        <v>17020</v>
      </c>
      <c r="W10" s="192">
        <f>'dXdata - Monthly'!CN21</f>
        <v>16890</v>
      </c>
      <c r="X10" s="192">
        <f>'dXdata - Monthly'!CO21</f>
        <v>16500</v>
      </c>
      <c r="Y10" s="192">
        <f>'dXdata - Monthly'!CP21</f>
        <v>16740</v>
      </c>
      <c r="Z10" s="192">
        <f>'dXdata - Monthly'!CQ21</f>
        <v>16670</v>
      </c>
      <c r="AA10" s="192">
        <f>'dXdata - Monthly'!CR21</f>
        <v>16710</v>
      </c>
      <c r="AB10" s="192" t="e">
        <f>'dXdata - Monthly'!CS21</f>
        <v>#N/A</v>
      </c>
      <c r="AC10" s="215" t="e">
        <f>'dXdata - Monthly'!CT21</f>
        <v>#N/A</v>
      </c>
      <c r="AD10" s="249"/>
    </row>
    <row r="11" spans="1:30" s="208" customFormat="1" ht="16.5" customHeight="1" x14ac:dyDescent="0.2">
      <c r="A11" s="261">
        <v>7</v>
      </c>
      <c r="B11" s="102" t="s">
        <v>17</v>
      </c>
      <c r="C11" s="103" t="s">
        <v>15</v>
      </c>
      <c r="D11" s="104"/>
      <c r="E11" s="113" t="s">
        <v>232</v>
      </c>
      <c r="F11" s="105">
        <f>'dXdata - Annual'!G22/100</f>
        <v>1.0814889336016096</v>
      </c>
      <c r="G11" s="105">
        <f>'dXdata - Annual'!H22/100</f>
        <v>-0.70687054205662236</v>
      </c>
      <c r="H11" s="105">
        <f>'dXdata - Annual'!I22/100</f>
        <v>-0.1228140301788747</v>
      </c>
      <c r="I11" s="193">
        <f>'dXdata - Monthly'!BZ22/100</f>
        <v>-0.39751838235294118</v>
      </c>
      <c r="J11" s="194">
        <f>'dXdata - Monthly'!CA22/100</f>
        <v>-0.35387673956262428</v>
      </c>
      <c r="K11" s="194">
        <f>'dXdata - Monthly'!CB22/100</f>
        <v>-0.31451187335092345</v>
      </c>
      <c r="L11" s="194">
        <f>'dXdata - Monthly'!CC22/100</f>
        <v>-0.2722772277227723</v>
      </c>
      <c r="M11" s="194">
        <f>'dXdata - Monthly'!CD22/100</f>
        <v>-0.20572764465225013</v>
      </c>
      <c r="N11" s="194">
        <f>'dXdata - Monthly'!CE22/100</f>
        <v>-0.14156079854809434</v>
      </c>
      <c r="O11" s="194">
        <f>'dXdata - Monthly'!CF22/100</f>
        <v>-9.079601990049746E-2</v>
      </c>
      <c r="P11" s="194">
        <f>'dXdata - Monthly'!CG22/100</f>
        <v>3.1496062992125928E-2</v>
      </c>
      <c r="Q11" s="194">
        <f>'dXdata - Monthly'!CH22/100</f>
        <v>8.2933516106922442E-2</v>
      </c>
      <c r="R11" s="194">
        <f>'dXdata - Monthly'!CI22/100</f>
        <v>0.14032600992204114</v>
      </c>
      <c r="S11" s="194">
        <f>'dXdata - Monthly'!CJ22/100</f>
        <v>0.19144307469180569</v>
      </c>
      <c r="T11" s="194">
        <f>'dXdata - Monthly'!CK22/100</f>
        <v>0.22733918128654973</v>
      </c>
      <c r="U11" s="193">
        <f>'dXdata - Monthly'!CL22/100</f>
        <v>0.3234172387490466</v>
      </c>
      <c r="V11" s="194">
        <f>'dXdata - Monthly'!CM22/100</f>
        <v>0.3092307692307692</v>
      </c>
      <c r="W11" s="194">
        <f>'dXdata - Monthly'!CN22/100</f>
        <v>0.30023094688221708</v>
      </c>
      <c r="X11" s="194">
        <f>'dXdata - Monthly'!CO22/100</f>
        <v>0.24716553287981857</v>
      </c>
      <c r="Y11" s="194">
        <f>'dXdata - Monthly'!CP22/100</f>
        <v>0.23178807947019878</v>
      </c>
      <c r="Z11" s="194">
        <f>'dXdata - Monthly'!CQ22/100</f>
        <v>0.17477096546863979</v>
      </c>
      <c r="AA11" s="194">
        <f>'dXdata - Monthly'!CR22/100</f>
        <v>0.14295485636114913</v>
      </c>
      <c r="AB11" s="194" t="e">
        <f>'dXdata - Monthly'!CS22/100</f>
        <v>#N/A</v>
      </c>
      <c r="AC11" s="216" t="e">
        <f>'dXdata - Monthly'!CT22/100</f>
        <v>#N/A</v>
      </c>
      <c r="AD11" s="251"/>
    </row>
    <row r="12" spans="1:30" s="206" customFormat="1" ht="16.5" customHeight="1" thickBot="1" x14ac:dyDescent="0.25">
      <c r="A12" s="262">
        <v>8</v>
      </c>
      <c r="B12" s="65" t="s">
        <v>18</v>
      </c>
      <c r="C12" s="66" t="s">
        <v>11</v>
      </c>
      <c r="D12" s="67"/>
      <c r="E12" s="186" t="s">
        <v>233</v>
      </c>
      <c r="F12" s="255">
        <f>'dXdata - Annual'!G29</f>
        <v>1321.6</v>
      </c>
      <c r="G12" s="255">
        <f>'dXdata - Annual'!H29</f>
        <v>1347.8</v>
      </c>
      <c r="H12" s="255">
        <f>'dXdata - Annual'!I29</f>
        <v>1422.8</v>
      </c>
      <c r="I12" s="256">
        <f>'dXdata - Monthly'!BZ29</f>
        <v>1404.05</v>
      </c>
      <c r="J12" s="257">
        <f>'dXdata - Monthly'!CA29</f>
        <v>1410.3</v>
      </c>
      <c r="K12" s="257">
        <f>'dXdata - Monthly'!CB29</f>
        <v>1416.55</v>
      </c>
      <c r="L12" s="257">
        <f>'dXdata - Monthly'!CC29</f>
        <v>1422.8</v>
      </c>
      <c r="M12" s="257">
        <f>'dXdata - Monthly'!CD29</f>
        <v>1428.5583333333332</v>
      </c>
      <c r="N12" s="257">
        <f>'dXdata - Monthly'!CE29</f>
        <v>1434.3166666666668</v>
      </c>
      <c r="O12" s="257">
        <f>'dXdata - Monthly'!CF29</f>
        <v>1440.075</v>
      </c>
      <c r="P12" s="257">
        <f>'dXdata - Monthly'!CG29</f>
        <v>1445.8333333333333</v>
      </c>
      <c r="Q12" s="257">
        <f>'dXdata - Monthly'!CH29</f>
        <v>1451.5916666666667</v>
      </c>
      <c r="R12" s="257">
        <f>'dXdata - Monthly'!CI29</f>
        <v>1457.35</v>
      </c>
      <c r="S12" s="257">
        <f>'dXdata - Monthly'!CJ29</f>
        <v>1463.1083333333333</v>
      </c>
      <c r="T12" s="257">
        <f>'dXdata - Monthly'!CK29</f>
        <v>1468.8666666666668</v>
      </c>
      <c r="U12" s="256">
        <f>'dXdata - Monthly'!CL29</f>
        <v>1474.625</v>
      </c>
      <c r="V12" s="257">
        <f>'dXdata - Monthly'!CM29</f>
        <v>1480.3833333333332</v>
      </c>
      <c r="W12" s="257">
        <f>'dXdata - Monthly'!CN29</f>
        <v>1486.1416666666667</v>
      </c>
      <c r="X12" s="257">
        <f>'dXdata - Monthly'!CO29</f>
        <v>1491.9</v>
      </c>
      <c r="Y12" s="257">
        <f>'dXdata - Monthly'!CP29</f>
        <v>1499.8873313072595</v>
      </c>
      <c r="Z12" s="257">
        <f>'dXdata - Monthly'!CQ29</f>
        <v>1506.127159821694</v>
      </c>
      <c r="AA12" s="257">
        <f>'dXdata - Monthly'!CR29</f>
        <v>1513.1061619597908</v>
      </c>
      <c r="AB12" s="257">
        <f>'dXdata - Monthly'!CS29</f>
        <v>1518.4619302860726</v>
      </c>
      <c r="AC12" s="258">
        <f>'dXdata - Monthly'!CT29</f>
        <v>1526.2848254614219</v>
      </c>
      <c r="AD12" s="249"/>
    </row>
    <row r="13" spans="1:30" s="206" customFormat="1" ht="16.5" customHeight="1" thickBot="1" x14ac:dyDescent="0.25">
      <c r="A13" s="263"/>
      <c r="B13" s="56" t="s">
        <v>19</v>
      </c>
      <c r="C13" s="57"/>
      <c r="D13" s="58"/>
      <c r="E13" s="242" t="s">
        <v>19</v>
      </c>
      <c r="F13" s="243"/>
      <c r="G13" s="243"/>
      <c r="H13" s="244"/>
      <c r="I13" s="245"/>
      <c r="J13" s="245"/>
      <c r="K13" s="245"/>
      <c r="L13" s="245"/>
      <c r="M13" s="245"/>
      <c r="N13" s="245"/>
      <c r="O13" s="245"/>
      <c r="P13" s="245"/>
      <c r="Q13" s="245"/>
      <c r="R13" s="245"/>
      <c r="S13" s="245"/>
      <c r="T13" s="245"/>
      <c r="U13" s="245"/>
      <c r="V13" s="245"/>
      <c r="W13" s="245"/>
      <c r="X13" s="245"/>
      <c r="Y13" s="245"/>
      <c r="Z13" s="245"/>
      <c r="AA13" s="245"/>
      <c r="AB13" s="245"/>
      <c r="AC13" s="246"/>
      <c r="AD13" s="249"/>
    </row>
    <row r="14" spans="1:30" s="206" customFormat="1" ht="16.5" customHeight="1" x14ac:dyDescent="0.2">
      <c r="A14" s="261">
        <v>10</v>
      </c>
      <c r="B14" s="111" t="s">
        <v>20</v>
      </c>
      <c r="C14" s="103" t="s">
        <v>21</v>
      </c>
      <c r="D14" s="104"/>
      <c r="E14" s="113" t="s">
        <v>22</v>
      </c>
      <c r="F14" s="188">
        <f>'dXdata - Annual'!G27</f>
        <v>67.987499999999997</v>
      </c>
      <c r="G14" s="188">
        <f>'dXdata - Annual'!H27</f>
        <v>94.786666666666676</v>
      </c>
      <c r="H14" s="188">
        <f>'dXdata - Annual'!I27</f>
        <v>77.635833333333309</v>
      </c>
      <c r="I14" s="165">
        <f>'dXdata - Monthly'!BZ27</f>
        <v>78.12</v>
      </c>
      <c r="J14" s="195">
        <f>'dXdata - Monthly'!CA27</f>
        <v>76.83</v>
      </c>
      <c r="K14" s="195">
        <f>'dXdata - Monthly'!CB27</f>
        <v>73.28</v>
      </c>
      <c r="L14" s="195">
        <f>'dXdata - Monthly'!CC27</f>
        <v>79.45</v>
      </c>
      <c r="M14" s="195">
        <f>'dXdata - Monthly'!CD27</f>
        <v>71.58</v>
      </c>
      <c r="N14" s="195">
        <f>'dXdata - Monthly'!CE27</f>
        <v>70.25</v>
      </c>
      <c r="O14" s="195">
        <f>'dXdata - Monthly'!CF27</f>
        <v>76.069999999999993</v>
      </c>
      <c r="P14" s="195">
        <f>'dXdata - Monthly'!CG27</f>
        <v>81.39</v>
      </c>
      <c r="Q14" s="195">
        <f>'dXdata - Monthly'!CH27</f>
        <v>89.43</v>
      </c>
      <c r="R14" s="195">
        <f>'dXdata - Monthly'!CI27</f>
        <v>85.64</v>
      </c>
      <c r="S14" s="195">
        <f>'dXdata - Monthly'!CJ27</f>
        <v>77.69</v>
      </c>
      <c r="T14" s="195">
        <f>'dXdata - Monthly'!CK27</f>
        <v>71.900000000000006</v>
      </c>
      <c r="U14" s="165">
        <f>'dXdata - Monthly'!CL27</f>
        <v>74.150000000000006</v>
      </c>
      <c r="V14" s="195">
        <f>'dXdata - Monthly'!CM27</f>
        <v>77.25</v>
      </c>
      <c r="W14" s="195">
        <f>'dXdata - Monthly'!CN27</f>
        <v>81.28</v>
      </c>
      <c r="X14" s="195">
        <f>'dXdata - Monthly'!CO27</f>
        <v>85.35</v>
      </c>
      <c r="Y14" s="195">
        <f>'dXdata - Monthly'!CP27</f>
        <v>80.02</v>
      </c>
      <c r="Z14" s="195">
        <f>'dXdata - Monthly'!CQ27</f>
        <v>79.77</v>
      </c>
      <c r="AA14" s="195">
        <f>'dXdata - Monthly'!CR27</f>
        <v>81.8</v>
      </c>
      <c r="AB14" s="195">
        <f>'dXdata - Monthly'!CS27</f>
        <v>76.680000000000007</v>
      </c>
      <c r="AC14" s="218">
        <f>'dXdata - Monthly'!CT27</f>
        <v>70.239999999999995</v>
      </c>
      <c r="AD14" s="249"/>
    </row>
    <row r="15" spans="1:30" s="209" customFormat="1" ht="16.5" customHeight="1" thickBot="1" x14ac:dyDescent="0.25">
      <c r="A15" s="262">
        <v>12</v>
      </c>
      <c r="B15" s="68" t="s">
        <v>23</v>
      </c>
      <c r="C15" s="66" t="s">
        <v>21</v>
      </c>
      <c r="D15" s="69"/>
      <c r="E15" s="71" t="s">
        <v>224</v>
      </c>
      <c r="F15" s="189">
        <f>'dXdata - Annual'!G28</f>
        <v>3.3620073760000002</v>
      </c>
      <c r="G15" s="189">
        <f>'dXdata - Annual'!H28</f>
        <v>5.0895984319999998</v>
      </c>
      <c r="H15" s="189">
        <f>'dXdata - Annual'!I28</f>
        <v>2.7254886250000001</v>
      </c>
      <c r="I15" s="166">
        <f>'dXdata - Monthly'!BZ28</f>
        <v>4.8849</v>
      </c>
      <c r="J15" s="196">
        <f>'dXdata - Monthly'!CA28</f>
        <v>3.5417999999999998</v>
      </c>
      <c r="K15" s="196">
        <f>'dXdata - Monthly'!CB28</f>
        <v>3.0135999999999998</v>
      </c>
      <c r="L15" s="196">
        <f>'dXdata - Monthly'!CC28</f>
        <v>2.5186999999999999</v>
      </c>
      <c r="M15" s="196">
        <f>'dXdata - Monthly'!CD28</f>
        <v>2.2677999999999998</v>
      </c>
      <c r="N15" s="196">
        <f>'dXdata - Monthly'!CE28</f>
        <v>2.2038000000000002</v>
      </c>
      <c r="O15" s="196">
        <f>'dXdata - Monthly'!CF28</f>
        <v>2.1972999999999998</v>
      </c>
      <c r="P15" s="196">
        <f>'dXdata - Monthly'!CG28</f>
        <v>2.5137</v>
      </c>
      <c r="Q15" s="196">
        <f>'dXdata - Monthly'!CH28</f>
        <v>2.5160999999999998</v>
      </c>
      <c r="R15" s="196">
        <f>'dXdata - Monthly'!CI28</f>
        <v>2.3439999999999999</v>
      </c>
      <c r="S15" s="196">
        <f>'dXdata - Monthly'!CJ28</f>
        <v>2.5798000000000001</v>
      </c>
      <c r="T15" s="196">
        <f>'dXdata - Monthly'!CK28</f>
        <v>2.3090000000000002</v>
      </c>
      <c r="U15" s="166">
        <f>'dXdata - Monthly'!CL28</f>
        <v>2.9460000000000002</v>
      </c>
      <c r="V15" s="196">
        <f>'dXdata - Monthly'!CM28</f>
        <v>2.0139999999999998</v>
      </c>
      <c r="W15" s="196">
        <f>'dXdata - Monthly'!CN28</f>
        <v>1.7601</v>
      </c>
      <c r="X15" s="196">
        <f>'dXdata - Monthly'!CO28</f>
        <v>1.5331999999999999</v>
      </c>
      <c r="Y15" s="196">
        <f>'dXdata - Monthly'!CP28</f>
        <v>1.2884</v>
      </c>
      <c r="Z15" s="196">
        <f>'dXdata - Monthly'!CQ28</f>
        <v>1.0528999999999999</v>
      </c>
      <c r="AA15" s="196">
        <f>'dXdata - Monthly'!CR28</f>
        <v>0.9052</v>
      </c>
      <c r="AB15" s="196">
        <f>'dXdata - Monthly'!CS28</f>
        <v>0.79920000000000002</v>
      </c>
      <c r="AC15" s="219">
        <f>'dXdata - Monthly'!CT28</f>
        <v>0.69510000000000005</v>
      </c>
      <c r="AD15" s="252"/>
    </row>
    <row r="16" spans="1:30" s="206" customFormat="1" ht="16.5" customHeight="1" thickBot="1" x14ac:dyDescent="0.25">
      <c r="A16" s="263"/>
      <c r="B16" s="56" t="s">
        <v>24</v>
      </c>
      <c r="C16" s="57"/>
      <c r="D16" s="58"/>
      <c r="E16" s="234" t="s">
        <v>24</v>
      </c>
      <c r="F16" s="235"/>
      <c r="G16" s="235"/>
      <c r="H16" s="235"/>
      <c r="I16" s="236"/>
      <c r="J16" s="236"/>
      <c r="K16" s="236"/>
      <c r="L16" s="236"/>
      <c r="M16" s="236"/>
      <c r="N16" s="236"/>
      <c r="O16" s="236"/>
      <c r="P16" s="236"/>
      <c r="Q16" s="236"/>
      <c r="R16" s="236"/>
      <c r="S16" s="236"/>
      <c r="T16" s="236"/>
      <c r="U16" s="236"/>
      <c r="V16" s="236"/>
      <c r="W16" s="236"/>
      <c r="X16" s="236"/>
      <c r="Y16" s="236"/>
      <c r="Z16" s="236"/>
      <c r="AA16" s="236"/>
      <c r="AB16" s="236"/>
      <c r="AC16" s="247"/>
      <c r="AD16" s="249"/>
    </row>
    <row r="17" spans="1:30" s="206" customFormat="1" ht="16.5" customHeight="1" x14ac:dyDescent="0.2">
      <c r="A17" s="261">
        <v>14</v>
      </c>
      <c r="B17" s="112" t="s">
        <v>25</v>
      </c>
      <c r="C17" s="103" t="s">
        <v>26</v>
      </c>
      <c r="D17" s="104"/>
      <c r="E17" s="162" t="s">
        <v>235</v>
      </c>
      <c r="F17" s="114">
        <f>'dXdata - Annual'!G14/100</f>
        <v>3.1789910158949608E-2</v>
      </c>
      <c r="G17" s="114">
        <f>'dXdata - Annual'!H14/100</f>
        <v>7.233757535164087E-2</v>
      </c>
      <c r="H17" s="114">
        <f>'dXdata - Annual'!I14/100</f>
        <v>3.8101186758276118E-2</v>
      </c>
      <c r="I17" s="106">
        <f>'dXdata - Monthly'!BZ14/100</f>
        <v>5.5374592833876246E-2</v>
      </c>
      <c r="J17" s="107">
        <f>'dXdata - Monthly'!CA14/100</f>
        <v>3.9253539253539138E-2</v>
      </c>
      <c r="K17" s="107">
        <f>'dXdata - Monthly'!CB14/100</f>
        <v>3.6872218690400471E-2</v>
      </c>
      <c r="L17" s="107">
        <f>'dXdata - Monthly'!CC14/100</f>
        <v>4.8765041165294454E-2</v>
      </c>
      <c r="M17" s="107">
        <f>'dXdata - Monthly'!CD14/100</f>
        <v>3.4934497816593746E-2</v>
      </c>
      <c r="N17" s="107">
        <f>'dXdata - Monthly'!CE14/100</f>
        <v>2.0270270270270174E-2</v>
      </c>
      <c r="O17" s="107">
        <f>'dXdata - Monthly'!CF14/100</f>
        <v>3.3783783783783772E-2</v>
      </c>
      <c r="P17" s="107">
        <f>'dXdata - Monthly'!CG14/100</f>
        <v>4.8327137546468224E-2</v>
      </c>
      <c r="Q17" s="107">
        <f>'dXdata - Monthly'!CH14/100</f>
        <v>4.3990086741016121E-2</v>
      </c>
      <c r="R17" s="107">
        <f>'dXdata - Monthly'!CI14/100</f>
        <v>2.7607361963190247E-2</v>
      </c>
      <c r="S17" s="107">
        <f>'dXdata - Monthly'!CJ14/100</f>
        <v>2.9429797670140978E-2</v>
      </c>
      <c r="T17" s="107">
        <f>'dXdata - Monthly'!CK14/100</f>
        <v>3.8817005545286332E-2</v>
      </c>
      <c r="U17" s="106">
        <f>'dXdata - Monthly'!CL14/100</f>
        <v>4.1358024691357853E-2</v>
      </c>
      <c r="V17" s="107">
        <f>'dXdata - Monthly'!CM14/100</f>
        <v>5.139318885448918E-2</v>
      </c>
      <c r="W17" s="107">
        <f>'dXdata - Monthly'!CN14/100</f>
        <v>4.2305334150827711E-2</v>
      </c>
      <c r="X17" s="107">
        <f>'dXdata - Monthly'!CO14/100</f>
        <v>3.5628019323671545E-2</v>
      </c>
      <c r="Y17" s="107">
        <f>'dXdata - Monthly'!CP14/100</f>
        <v>3.616636528028927E-2</v>
      </c>
      <c r="Z17" s="107">
        <f>'dXdata - Monthly'!CQ14/100</f>
        <v>3.6122817579771205E-2</v>
      </c>
      <c r="AA17" s="107">
        <f>'dXdata - Monthly'!CR14/100</f>
        <v>2.9114676173499499E-2</v>
      </c>
      <c r="AB17" s="107">
        <f>'dXdata - Monthly'!CS14/100</f>
        <v>2.3049645390071039E-2</v>
      </c>
      <c r="AC17" s="212">
        <f>'dXdata - Monthly'!CT14/100</f>
        <v>2.1364985163204731E-2</v>
      </c>
      <c r="AD17" s="249"/>
    </row>
    <row r="18" spans="1:30" s="206" customFormat="1" ht="16.5" customHeight="1" x14ac:dyDescent="0.2">
      <c r="A18" s="262">
        <v>15</v>
      </c>
      <c r="B18" s="60" t="s">
        <v>27</v>
      </c>
      <c r="C18" s="61" t="s">
        <v>15</v>
      </c>
      <c r="D18" s="62"/>
      <c r="E18" s="161" t="s">
        <v>234</v>
      </c>
      <c r="F18" s="94">
        <f>'dXdata - Annual'!G15/100</f>
        <v>3.3576642335766405E-2</v>
      </c>
      <c r="G18" s="94">
        <f>'dXdata - Annual'!H15/100</f>
        <v>6.7796610169491567E-2</v>
      </c>
      <c r="H18" s="94">
        <f>'dXdata - Annual'!I15/100</f>
        <v>3.9021164021163957E-2</v>
      </c>
      <c r="I18" s="91">
        <f>'dXdata - Monthly'!BZ15/100</f>
        <v>5.9187887130075723E-2</v>
      </c>
      <c r="J18" s="92">
        <f>'dXdata - Monthly'!CA15/100</f>
        <v>5.2452316076294192E-2</v>
      </c>
      <c r="K18" s="92">
        <f>'dXdata - Monthly'!CB15/100</f>
        <v>4.2981867024848963E-2</v>
      </c>
      <c r="L18" s="92">
        <f>'dXdata - Monthly'!CC15/100</f>
        <v>4.4058744993324295E-2</v>
      </c>
      <c r="M18" s="92">
        <f>'dXdata - Monthly'!CD15/100</f>
        <v>3.3574720210664877E-2</v>
      </c>
      <c r="N18" s="92">
        <f>'dXdata - Monthly'!CE15/100</f>
        <v>2.8122956180510084E-2</v>
      </c>
      <c r="O18" s="92">
        <f>'dXdata - Monthly'!CF15/100</f>
        <v>3.2658393207054104E-2</v>
      </c>
      <c r="P18" s="92">
        <f>'dXdata - Monthly'!CG15/100</f>
        <v>3.997378768020976E-2</v>
      </c>
      <c r="Q18" s="92">
        <f>'dXdata - Monthly'!CH15/100</f>
        <v>3.7982973149967236E-2</v>
      </c>
      <c r="R18" s="92">
        <f>'dXdata - Monthly'!CI15/100</f>
        <v>3.1209362808842567E-2</v>
      </c>
      <c r="S18" s="92">
        <f>'dXdata - Monthly'!CJ15/100</f>
        <v>3.1168831168831179E-2</v>
      </c>
      <c r="T18" s="92">
        <f>'dXdata - Monthly'!CK15/100</f>
        <v>3.3964728935336419E-2</v>
      </c>
      <c r="U18" s="91">
        <f>'dXdata - Monthly'!CL15/100</f>
        <v>2.8589993502274202E-2</v>
      </c>
      <c r="V18" s="92">
        <f>'dXdata - Monthly'!CM15/100</f>
        <v>2.7831715210355989E-2</v>
      </c>
      <c r="W18" s="92">
        <f>'dXdata - Monthly'!CN15/100</f>
        <v>2.8976175144880933E-2</v>
      </c>
      <c r="X18" s="92">
        <f>'dXdata - Monthly'!CO15/100</f>
        <v>2.6854219948849067E-2</v>
      </c>
      <c r="Y18" s="92">
        <f>'dXdata - Monthly'!CP15/100</f>
        <v>2.866242038216571E-2</v>
      </c>
      <c r="Z18" s="92">
        <f>'dXdata - Monthly'!CQ15/100</f>
        <v>2.6717557251908497E-2</v>
      </c>
      <c r="AA18" s="92">
        <f>'dXdata - Monthly'!CR15/100</f>
        <v>2.5300442757748343E-2</v>
      </c>
      <c r="AB18" s="92">
        <f>'dXdata - Monthly'!CS15/100</f>
        <v>1.953371140516702E-2</v>
      </c>
      <c r="AC18" s="213">
        <f>'dXdata - Monthly'!CT15/100</f>
        <v>1.6403785488958933E-2</v>
      </c>
      <c r="AD18" s="249"/>
    </row>
    <row r="19" spans="1:30" s="206" customFormat="1" ht="16.5" customHeight="1" x14ac:dyDescent="0.2">
      <c r="A19" s="261">
        <v>16</v>
      </c>
      <c r="B19" s="112" t="s">
        <v>28</v>
      </c>
      <c r="C19" s="103" t="s">
        <v>15</v>
      </c>
      <c r="D19" s="104"/>
      <c r="E19" s="162" t="s">
        <v>29</v>
      </c>
      <c r="F19" s="114">
        <f>'dXdata - Annual'!G23/100</f>
        <v>-1.0610013666293994E-2</v>
      </c>
      <c r="G19" s="114">
        <f>'dXdata - Annual'!H23/100</f>
        <v>1.2506906424230468E-2</v>
      </c>
      <c r="H19" s="114">
        <f>'dXdata - Annual'!I23/100</f>
        <v>3.948804444885412E-2</v>
      </c>
      <c r="I19" s="109">
        <f>'dXdata - Monthly'!BZ23/100</f>
        <v>2.6537997587454898E-2</v>
      </c>
      <c r="J19" s="110">
        <f>'dXdata - Monthly'!CA23/100</f>
        <v>4.4330518697225818E-2</v>
      </c>
      <c r="K19" s="110">
        <f>'dXdata - Monthly'!CB23/100</f>
        <v>2.5282569898869678E-2</v>
      </c>
      <c r="L19" s="110">
        <f>'dXdata - Monthly'!CC23/100</f>
        <v>3.0918727915194344E-2</v>
      </c>
      <c r="M19" s="110">
        <f>'dXdata - Monthly'!CD23/100</f>
        <v>2.9123328380386448E-2</v>
      </c>
      <c r="N19" s="110">
        <f>'dXdata - Monthly'!CE23/100</f>
        <v>3.8277511961722466E-2</v>
      </c>
      <c r="O19" s="110">
        <f>'dXdata - Monthly'!CF23/100</f>
        <v>6.0476481368356705E-2</v>
      </c>
      <c r="P19" s="110">
        <f>'dXdata - Monthly'!CG23/100</f>
        <v>4.5590881823635243E-2</v>
      </c>
      <c r="Q19" s="110">
        <f>'dXdata - Monthly'!CH23/100</f>
        <v>5.7304038004750479E-2</v>
      </c>
      <c r="R19" s="110">
        <f>'dXdata - Monthly'!CI23/100</f>
        <v>2.8177282066333964E-2</v>
      </c>
      <c r="S19" s="110">
        <f>'dXdata - Monthly'!CJ23/100</f>
        <v>4.1739638061879747E-2</v>
      </c>
      <c r="T19" s="110">
        <f>'dXdata - Monthly'!CK23/100</f>
        <v>4.6654929577464976E-2</v>
      </c>
      <c r="U19" s="109">
        <f>'dXdata - Monthly'!CL23/100</f>
        <v>4.1128084606345539E-2</v>
      </c>
      <c r="V19" s="110">
        <f>'dXdata - Monthly'!CM23/100</f>
        <v>3.6673404562517886E-2</v>
      </c>
      <c r="W19" s="110">
        <f>'dXdata - Monthly'!CN23/100</f>
        <v>4.5836959675079836E-2</v>
      </c>
      <c r="X19" s="110">
        <f>'dXdata - Monthly'!CO23/100</f>
        <v>4.4844330191373905E-2</v>
      </c>
      <c r="Y19" s="110">
        <f>'dXdata - Monthly'!CP23/100</f>
        <v>5.3133121570892117E-2</v>
      </c>
      <c r="Z19" s="110">
        <f>'dXdata - Monthly'!CQ23/100</f>
        <v>4.5218894009216637E-2</v>
      </c>
      <c r="AA19" s="110">
        <f>'dXdata - Monthly'!CR23/100</f>
        <v>4.2338709677419262E-2</v>
      </c>
      <c r="AB19" s="110">
        <f>'dXdata - Monthly'!CS23/100</f>
        <v>4.4463568559953925E-2</v>
      </c>
      <c r="AC19" s="220">
        <f>'dXdata - Monthly'!CT23/100</f>
        <v>2.4431339511373107E-2</v>
      </c>
      <c r="AD19" s="249"/>
    </row>
    <row r="20" spans="1:30" s="206" customFormat="1" ht="17.25" customHeight="1" x14ac:dyDescent="0.2">
      <c r="A20" s="262">
        <v>17</v>
      </c>
      <c r="B20" s="63" t="s">
        <v>30</v>
      </c>
      <c r="C20" s="61" t="s">
        <v>15</v>
      </c>
      <c r="D20" s="62"/>
      <c r="E20" s="161" t="s">
        <v>31</v>
      </c>
      <c r="F20" s="94">
        <f>'dXdata - Annual'!G24/100</f>
        <v>1.3594935317171153E-2</v>
      </c>
      <c r="G20" s="94">
        <f>'dXdata - Annual'!H24/100</f>
        <v>2.0015933406692721E-2</v>
      </c>
      <c r="H20" s="94">
        <f>'dXdata - Annual'!I24/100</f>
        <v>2.3026892609362637E-2</v>
      </c>
      <c r="I20" s="91">
        <f>'dXdata - Monthly'!BZ24/100</f>
        <v>1.9707414287529756E-2</v>
      </c>
      <c r="J20" s="92">
        <f>'dXdata - Monthly'!CA24/100</f>
        <v>1.6093061020181709E-2</v>
      </c>
      <c r="K20" s="92">
        <f>'dXdata - Monthly'!CB24/100</f>
        <v>1.7066091637116809E-2</v>
      </c>
      <c r="L20" s="92">
        <f>'dXdata - Monthly'!CC24/100</f>
        <v>3.4465085844560317E-2</v>
      </c>
      <c r="M20" s="92">
        <f>'dXdata - Monthly'!CD24/100</f>
        <v>3.5577800885871147E-2</v>
      </c>
      <c r="N20" s="92">
        <f>'dXdata - Monthly'!CE24/100</f>
        <v>2.4200597593068585E-2</v>
      </c>
      <c r="O20" s="92">
        <f>'dXdata - Monthly'!CF24/100</f>
        <v>4.3198406249409071E-2</v>
      </c>
      <c r="P20" s="92">
        <f>'dXdata - Monthly'!CG24/100</f>
        <v>8.6403287135601303E-3</v>
      </c>
      <c r="Q20" s="92">
        <f>'dXdata - Monthly'!CH24/100</f>
        <v>2.8863615441908852E-2</v>
      </c>
      <c r="R20" s="92">
        <f>'dXdata - Monthly'!CI24/100</f>
        <v>2.5438650644912242E-2</v>
      </c>
      <c r="S20" s="92">
        <f>'dXdata - Monthly'!CJ24/100</f>
        <v>1.1901379746552143E-2</v>
      </c>
      <c r="T20" s="92">
        <f>'dXdata - Monthly'!CK24/100</f>
        <v>1.2181404422320963E-2</v>
      </c>
      <c r="U20" s="91">
        <f>'dXdata - Monthly'!CL24/100</f>
        <v>2.0583978612928044E-2</v>
      </c>
      <c r="V20" s="92">
        <f>'dXdata - Monthly'!CM24/100</f>
        <v>6.0867770717518699E-3</v>
      </c>
      <c r="W20" s="92">
        <f>'dXdata - Monthly'!CN24/100</f>
        <v>1.115877393326814E-2</v>
      </c>
      <c r="X20" s="92">
        <f>'dXdata - Monthly'!CO24/100</f>
        <v>2.0225246719207668E-2</v>
      </c>
      <c r="Y20" s="92">
        <f>'dXdata - Monthly'!CP24/100</f>
        <v>2.0619226357051046E-2</v>
      </c>
      <c r="Z20" s="92">
        <f>'dXdata - Monthly'!CQ24/100</f>
        <v>3.3952930595113173E-2</v>
      </c>
      <c r="AA20" s="92">
        <f>'dXdata - Monthly'!CR24/100</f>
        <v>3.6241837726800785E-2</v>
      </c>
      <c r="AB20" s="92" t="e">
        <f>'dXdata - Monthly'!CS24/100</f>
        <v>#N/A</v>
      </c>
      <c r="AC20" s="213" t="e">
        <f>'dXdata - Monthly'!CT24/100</f>
        <v>#N/A</v>
      </c>
      <c r="AD20" s="249"/>
    </row>
    <row r="21" spans="1:30" s="206" customFormat="1" ht="16.5" customHeight="1" x14ac:dyDescent="0.2">
      <c r="A21" s="261">
        <v>18</v>
      </c>
      <c r="B21" s="111" t="s">
        <v>32</v>
      </c>
      <c r="C21" s="103"/>
      <c r="D21" s="104"/>
      <c r="E21" s="162" t="s">
        <v>33</v>
      </c>
      <c r="F21" s="114">
        <f>'dXdata - Annual'!G25/100</f>
        <v>-2.3992322456815041E-3</v>
      </c>
      <c r="G21" s="114">
        <f>'dXdata - Annual'!H25/100</f>
        <v>3.5113035113035096E-2</v>
      </c>
      <c r="H21" s="114">
        <f>'dXdata - Annual'!I25/100</f>
        <v>1.7890334572490785E-2</v>
      </c>
      <c r="I21" s="109">
        <f>'dXdata - Monthly'!BZ25/100</f>
        <v>4.5454545454545192E-2</v>
      </c>
      <c r="J21" s="110">
        <f>'dXdata - Monthly'!CA25/100</f>
        <v>3.9886039886039892E-2</v>
      </c>
      <c r="K21" s="110">
        <f>'dXdata - Monthly'!CB25/100</f>
        <v>2.5495750708215414E-2</v>
      </c>
      <c r="L21" s="110">
        <f>'dXdata - Monthly'!CC25/100</f>
        <v>1.9662921348314377E-2</v>
      </c>
      <c r="M21" s="110">
        <f>'dXdata - Monthly'!CD25/100</f>
        <v>0</v>
      </c>
      <c r="N21" s="110">
        <f>'dXdata - Monthly'!CE25/100</f>
        <v>2.7855153203342198E-3</v>
      </c>
      <c r="O21" s="110">
        <f>'dXdata - Monthly'!CF25/100</f>
        <v>5.6338028169014009E-3</v>
      </c>
      <c r="P21" s="110">
        <f>'dXdata - Monthly'!CG25/100</f>
        <v>1.9774011299435124E-2</v>
      </c>
      <c r="Q21" s="110">
        <f>'dXdata - Monthly'!CH25/100</f>
        <v>2.7932960893854775E-2</v>
      </c>
      <c r="R21" s="110">
        <f>'dXdata - Monthly'!CI25/100</f>
        <v>2.1917808219177992E-2</v>
      </c>
      <c r="S21" s="110">
        <f>'dXdata - Monthly'!CJ25/100</f>
        <v>1.3550135501354976E-2</v>
      </c>
      <c r="T21" s="110">
        <f>'dXdata - Monthly'!CK25/100</f>
        <v>-5.3908355795149188E-3</v>
      </c>
      <c r="U21" s="109">
        <f>'dXdata - Monthly'!CL25/100</f>
        <v>2.7173913043478937E-3</v>
      </c>
      <c r="V21" s="110">
        <f>'dXdata - Monthly'!CM25/100</f>
        <v>1.3698630136986356E-2</v>
      </c>
      <c r="W21" s="110">
        <f>'dXdata - Monthly'!CN25/100</f>
        <v>3.8674033149171283E-2</v>
      </c>
      <c r="X21" s="110">
        <f>'dXdata - Monthly'!CO25/100</f>
        <v>4.9586776859504189E-2</v>
      </c>
      <c r="Y21" s="110">
        <f>'dXdata - Monthly'!CP25/100</f>
        <v>7.2022160664819923E-2</v>
      </c>
      <c r="Z21" s="110">
        <f>'dXdata - Monthly'!CQ25/100</f>
        <v>8.0555555555555505E-2</v>
      </c>
      <c r="AA21" s="110">
        <f>'dXdata - Monthly'!CR25/100</f>
        <v>8.9635854341736584E-2</v>
      </c>
      <c r="AB21" s="110">
        <f>'dXdata - Monthly'!CS25/100</f>
        <v>7.756232686980602E-2</v>
      </c>
      <c r="AC21" s="220">
        <f>'dXdata - Monthly'!CT25/100</f>
        <v>5.4347826086956541E-2</v>
      </c>
      <c r="AD21" s="249"/>
    </row>
    <row r="22" spans="1:30" s="206" customFormat="1" ht="16.5" customHeight="1" thickBot="1" x14ac:dyDescent="0.25">
      <c r="A22" s="262">
        <v>19</v>
      </c>
      <c r="B22" s="70" t="s">
        <v>34</v>
      </c>
      <c r="C22" s="66"/>
      <c r="D22" s="69"/>
      <c r="E22" s="163" t="s">
        <v>35</v>
      </c>
      <c r="F22" s="95">
        <f>'dXdata - Annual'!G26/100</f>
        <v>-7.545472074040882E-3</v>
      </c>
      <c r="G22" s="95">
        <f>'dXdata - Annual'!H26/100</f>
        <v>4.2424360169930564E-2</v>
      </c>
      <c r="H22" s="95">
        <f>'dXdata - Annual'!I26/100</f>
        <v>1.8419924580814762E-2</v>
      </c>
      <c r="I22" s="97">
        <f>'dXdata - Monthly'!BZ26/100</f>
        <v>5.5679287305122394E-2</v>
      </c>
      <c r="J22" s="96">
        <f>'dXdata - Monthly'!CA26/100</f>
        <v>4.7097818546211423E-2</v>
      </c>
      <c r="K22" s="96">
        <f>'dXdata - Monthly'!CB26/100</f>
        <v>2.9332719035552568E-2</v>
      </c>
      <c r="L22" s="96">
        <f>'dXdata - Monthly'!CC26/100</f>
        <v>2.4908869987849247E-2</v>
      </c>
      <c r="M22" s="96">
        <f>'dXdata - Monthly'!CD26/100</f>
        <v>3.123373243102634E-3</v>
      </c>
      <c r="N22" s="96">
        <f>'dXdata - Monthly'!CE26/100</f>
        <v>1.1340744609415809E-2</v>
      </c>
      <c r="O22" s="96">
        <f>'dXdata - Monthly'!CF26/100</f>
        <v>4.0268456375840422E-3</v>
      </c>
      <c r="P22" s="96">
        <f>'dXdata - Monthly'!CG26/100</f>
        <v>1.5612161051766549E-2</v>
      </c>
      <c r="Q22" s="96">
        <f>'dXdata - Monthly'!CH26/100</f>
        <v>1.7471433837080719E-2</v>
      </c>
      <c r="R22" s="96">
        <f>'dXdata - Monthly'!CI26/100</f>
        <v>1.5460550192349487E-2</v>
      </c>
      <c r="S22" s="96">
        <f>'dXdata - Monthly'!CJ26/100</f>
        <v>7.5675675675674903E-3</v>
      </c>
      <c r="T22" s="96">
        <f>'dXdata - Monthly'!CK26/100</f>
        <v>-6.6819945394452906E-3</v>
      </c>
      <c r="U22" s="97">
        <f>'dXdata - Monthly'!CL26/100</f>
        <v>1.7459624618070269E-3</v>
      </c>
      <c r="V22" s="96">
        <f>'dXdata - Monthly'!CM26/100</f>
        <v>1.3913427561837333E-2</v>
      </c>
      <c r="W22" s="96">
        <f>'dXdata - Monthly'!CN26/100</f>
        <v>3.8567698619917934E-2</v>
      </c>
      <c r="X22" s="96">
        <f>'dXdata - Monthly'!CO26/100</f>
        <v>5.1348547717842363E-2</v>
      </c>
      <c r="Y22" s="96">
        <f>'dXdata - Monthly'!CP26/100</f>
        <v>7.1243235228704904E-2</v>
      </c>
      <c r="Z22" s="96">
        <f>'dXdata - Monthly'!CQ26/100</f>
        <v>7.3478421246772285E-2</v>
      </c>
      <c r="AA22" s="96">
        <f>'dXdata - Monthly'!CR26/100</f>
        <v>8.4595959595959544E-2</v>
      </c>
      <c r="AB22" s="96">
        <f>'dXdata - Monthly'!CS26/100</f>
        <v>7.5610473668726197E-2</v>
      </c>
      <c r="AC22" s="221">
        <f>'dXdata - Monthly'!CT26/100</f>
        <v>5.9484132734386241E-2</v>
      </c>
      <c r="AD22" s="249"/>
    </row>
    <row r="23" spans="1:30" s="206" customFormat="1" ht="16.5" customHeight="1" thickBot="1" x14ac:dyDescent="0.25">
      <c r="A23" s="263"/>
      <c r="B23" s="56" t="s">
        <v>36</v>
      </c>
      <c r="C23" s="57"/>
      <c r="D23" s="58"/>
      <c r="E23" s="234" t="s">
        <v>36</v>
      </c>
      <c r="F23" s="235"/>
      <c r="G23" s="235"/>
      <c r="H23" s="235"/>
      <c r="I23" s="236"/>
      <c r="J23" s="236"/>
      <c r="K23" s="236"/>
      <c r="L23" s="236"/>
      <c r="M23" s="236"/>
      <c r="N23" s="236"/>
      <c r="O23" s="236"/>
      <c r="P23" s="236"/>
      <c r="Q23" s="236"/>
      <c r="R23" s="236"/>
      <c r="S23" s="236"/>
      <c r="T23" s="236"/>
      <c r="U23" s="236"/>
      <c r="V23" s="236"/>
      <c r="W23" s="236"/>
      <c r="X23" s="236"/>
      <c r="Y23" s="236"/>
      <c r="Z23" s="236"/>
      <c r="AA23" s="236"/>
      <c r="AB23" s="236"/>
      <c r="AC23" s="247"/>
      <c r="AD23" s="249"/>
    </row>
    <row r="24" spans="1:30" s="209" customFormat="1" ht="16.5" customHeight="1" x14ac:dyDescent="0.2">
      <c r="A24" s="261">
        <v>21</v>
      </c>
      <c r="B24" s="112" t="s">
        <v>37</v>
      </c>
      <c r="C24" s="103" t="s">
        <v>15</v>
      </c>
      <c r="D24" s="104"/>
      <c r="E24" s="113" t="s">
        <v>216</v>
      </c>
      <c r="F24" s="105">
        <f>'dXdata - Annual'!G30/100</f>
        <v>5.3251048055909633E-2</v>
      </c>
      <c r="G24" s="105">
        <f>'dXdata - Annual'!H30/100</f>
        <v>3.8700068144515987E-2</v>
      </c>
      <c r="H24" s="114">
        <f>'dXdata - Annual'!I30/100</f>
        <v>1.2256335282651021E-2</v>
      </c>
      <c r="I24" s="106">
        <f>'dXdata - Monthly'!BZ30/100</f>
        <v>2.7814083945887802E-2</v>
      </c>
      <c r="J24" s="107">
        <f>'dXdata - Monthly'!CA30/100</f>
        <v>2.0842741241189344E-2</v>
      </c>
      <c r="K24" s="107">
        <f>'dXdata - Monthly'!CB30/100</f>
        <v>1.5469465552090833E-2</v>
      </c>
      <c r="L24" s="107">
        <f>'dXdata - Monthly'!CC30/100</f>
        <v>1.4729155951834549E-2</v>
      </c>
      <c r="M24" s="107">
        <f>'dXdata - Monthly'!CD30/100</f>
        <v>1.3960463217452368E-2</v>
      </c>
      <c r="N24" s="107">
        <f>'dXdata - Monthly'!CE30/100</f>
        <v>9.7634839825726516E-3</v>
      </c>
      <c r="O24" s="107">
        <f>'dXdata - Monthly'!CF30/100</f>
        <v>9.4570181391340213E-3</v>
      </c>
      <c r="P24" s="107">
        <f>'dXdata - Monthly'!CG30/100</f>
        <v>6.665313489168101E-3</v>
      </c>
      <c r="Q24" s="107">
        <f>'dXdata - Monthly'!CH30/100</f>
        <v>4.1546766118534251E-3</v>
      </c>
      <c r="R24" s="107">
        <f>'dXdata - Monthly'!CI30/100</f>
        <v>6.5630881937543961E-3</v>
      </c>
      <c r="S24" s="107">
        <f>'dXdata - Monthly'!CJ30/100</f>
        <v>8.3305758230025617E-3</v>
      </c>
      <c r="T24" s="107">
        <f>'dXdata - Monthly'!CK30/100</f>
        <v>9.8562402458559628E-3</v>
      </c>
      <c r="U24" s="106">
        <f>'dXdata - Monthly'!CL30/100</f>
        <v>6.9169690726902378E-3</v>
      </c>
      <c r="V24" s="107">
        <f>'dXdata - Monthly'!CM30/100</f>
        <v>8.1611480072449893E-3</v>
      </c>
      <c r="W24" s="107">
        <f>'dXdata - Monthly'!CN30/100</f>
        <v>6.5315627134878707E-3</v>
      </c>
      <c r="X24" s="107">
        <f>'dXdata - Monthly'!CO30/100</f>
        <v>1.1742929263772517E-2</v>
      </c>
      <c r="Y24" s="107">
        <f>'dXdata - Monthly'!CP30/100</f>
        <v>1.1384700813056758E-2</v>
      </c>
      <c r="Z24" s="107">
        <f>'dXdata - Monthly'!CQ30/100</f>
        <v>1.3468004287876756E-2</v>
      </c>
      <c r="AA24" s="107">
        <f>'dXdata - Monthly'!CR30/100</f>
        <v>1.4675148588831899E-2</v>
      </c>
      <c r="AB24" s="107" t="e">
        <f>'dXdata - Monthly'!CS30/100</f>
        <v>#N/A</v>
      </c>
      <c r="AC24" s="212" t="e">
        <f>'dXdata - Monthly'!CT30/100</f>
        <v>#N/A</v>
      </c>
      <c r="AD24" s="252"/>
    </row>
    <row r="25" spans="1:30" s="206" customFormat="1" ht="16.5" customHeight="1" x14ac:dyDescent="0.2">
      <c r="A25" s="262">
        <v>22</v>
      </c>
      <c r="B25" s="70" t="s">
        <v>38</v>
      </c>
      <c r="C25" s="66" t="s">
        <v>15</v>
      </c>
      <c r="D25" s="69"/>
      <c r="E25" s="71" t="s">
        <v>39</v>
      </c>
      <c r="F25" s="155">
        <f>'dXdata - Annual'!G31/100</f>
        <v>2.4499999999999997E-2</v>
      </c>
      <c r="G25" s="155">
        <f>'dXdata - Annual'!H31/100</f>
        <v>4.2000000000000003E-2</v>
      </c>
      <c r="H25" s="156">
        <f>'dXdata - Annual'!I31/100</f>
        <v>6.950000000000002E-2</v>
      </c>
      <c r="I25" s="158">
        <f>'dXdata - Monthly'!BZ31/100</f>
        <v>6.4500000000000002E-2</v>
      </c>
      <c r="J25" s="157">
        <f>'dXdata - Monthly'!CA31/100</f>
        <v>6.7000000000000004E-2</v>
      </c>
      <c r="K25" s="157">
        <f>'dXdata - Monthly'!CB31/100</f>
        <v>6.7000000000000004E-2</v>
      </c>
      <c r="L25" s="157">
        <f>'dXdata - Monthly'!CC31/100</f>
        <v>6.7000000000000004E-2</v>
      </c>
      <c r="M25" s="157">
        <f>'dXdata - Monthly'!CD31/100</f>
        <v>6.7000000000000004E-2</v>
      </c>
      <c r="N25" s="157">
        <f>'dXdata - Monthly'!CE31/100</f>
        <v>6.9500000000000006E-2</v>
      </c>
      <c r="O25" s="157">
        <f>'dXdata - Monthly'!CF31/100</f>
        <v>7.2000000000000008E-2</v>
      </c>
      <c r="P25" s="157">
        <f>'dXdata - Monthly'!CG31/100</f>
        <v>7.2000000000000008E-2</v>
      </c>
      <c r="Q25" s="157">
        <f>'dXdata - Monthly'!CH31/100</f>
        <v>7.2000000000000008E-2</v>
      </c>
      <c r="R25" s="157">
        <f>'dXdata - Monthly'!CI31/100</f>
        <v>7.2000000000000008E-2</v>
      </c>
      <c r="S25" s="157">
        <f>'dXdata - Monthly'!CJ31/100</f>
        <v>7.2000000000000008E-2</v>
      </c>
      <c r="T25" s="157">
        <f>'dXdata - Monthly'!CK31/100</f>
        <v>7.2000000000000008E-2</v>
      </c>
      <c r="U25" s="158">
        <f>'dXdata - Monthly'!CL31/100</f>
        <v>7.2000000000000008E-2</v>
      </c>
      <c r="V25" s="157">
        <f>'dXdata - Monthly'!CM31/100</f>
        <v>7.2000000000000008E-2</v>
      </c>
      <c r="W25" s="157">
        <f>'dXdata - Monthly'!CN31/100</f>
        <v>7.2000000000000008E-2</v>
      </c>
      <c r="X25" s="157">
        <f>'dXdata - Monthly'!CO31/100</f>
        <v>7.2000000000000008E-2</v>
      </c>
      <c r="Y25" s="157">
        <f>'dXdata - Monthly'!CP31/100</f>
        <v>7.2000000000000008E-2</v>
      </c>
      <c r="Z25" s="157">
        <f>'dXdata - Monthly'!CQ31/100</f>
        <v>6.9500000000000006E-2</v>
      </c>
      <c r="AA25" s="157">
        <f>'dXdata - Monthly'!CR31/100</f>
        <v>6.7000000000000004E-2</v>
      </c>
      <c r="AB25" s="157">
        <f>'dXdata - Monthly'!CS31/100</f>
        <v>6.7000000000000004E-2</v>
      </c>
      <c r="AC25" s="222">
        <f>'dXdata - Monthly'!CT31/100</f>
        <v>6.4500000000000002E-2</v>
      </c>
      <c r="AD25" s="249"/>
    </row>
    <row r="26" spans="1:30" s="206" customFormat="1" ht="16.5" customHeight="1" thickBot="1" x14ac:dyDescent="0.25">
      <c r="A26" s="261">
        <v>23</v>
      </c>
      <c r="B26" s="115" t="s">
        <v>40</v>
      </c>
      <c r="C26" s="116"/>
      <c r="D26" s="117"/>
      <c r="E26" s="118" t="s">
        <v>41</v>
      </c>
      <c r="F26" s="127">
        <f>'dXdata - Annual'!G32/100</f>
        <v>5.0000000000000001E-3</v>
      </c>
      <c r="G26" s="127">
        <f>'dXdata - Annual'!H32/100</f>
        <v>2.2499999999999999E-2</v>
      </c>
      <c r="H26" s="128">
        <f>'dXdata - Annual'!I32/100</f>
        <v>0.05</v>
      </c>
      <c r="I26" s="120">
        <f>'dXdata - Monthly'!BZ32/100</f>
        <v>4.4999999999999998E-2</v>
      </c>
      <c r="J26" s="119">
        <f>'dXdata - Monthly'!CA32/100</f>
        <v>4.7500000000000001E-2</v>
      </c>
      <c r="K26" s="119">
        <f>'dXdata - Monthly'!CB32/100</f>
        <v>4.7500000000000001E-2</v>
      </c>
      <c r="L26" s="119">
        <f>'dXdata - Monthly'!CC32/100</f>
        <v>4.7500000000000001E-2</v>
      </c>
      <c r="M26" s="119">
        <f>'dXdata - Monthly'!CD32/100</f>
        <v>4.7500000000000001E-2</v>
      </c>
      <c r="N26" s="119">
        <f>'dXdata - Monthly'!CE32/100</f>
        <v>0.05</v>
      </c>
      <c r="O26" s="119">
        <f>'dXdata - Monthly'!CF32/100</f>
        <v>5.2499999999999998E-2</v>
      </c>
      <c r="P26" s="119">
        <f>'dXdata - Monthly'!CG32/100</f>
        <v>5.2499999999999998E-2</v>
      </c>
      <c r="Q26" s="119">
        <f>'dXdata - Monthly'!CH32/100</f>
        <v>5.2499999999999998E-2</v>
      </c>
      <c r="R26" s="119">
        <f>'dXdata - Monthly'!CI32/100</f>
        <v>5.2499999999999998E-2</v>
      </c>
      <c r="S26" s="119">
        <f>'dXdata - Monthly'!CJ32/100</f>
        <v>5.2499999999999998E-2</v>
      </c>
      <c r="T26" s="119">
        <f>'dXdata - Monthly'!CK32/100</f>
        <v>5.2499999999999998E-2</v>
      </c>
      <c r="U26" s="120">
        <f>'dXdata - Monthly'!CL32/100</f>
        <v>5.2499999999999998E-2</v>
      </c>
      <c r="V26" s="119">
        <f>'dXdata - Monthly'!CM32/100</f>
        <v>5.2499999999999998E-2</v>
      </c>
      <c r="W26" s="119">
        <f>'dXdata - Monthly'!CN32/100</f>
        <v>5.2499999999999998E-2</v>
      </c>
      <c r="X26" s="119">
        <f>'dXdata - Monthly'!CO32/100</f>
        <v>5.2499999999999998E-2</v>
      </c>
      <c r="Y26" s="119">
        <f>'dXdata - Monthly'!CP32/100</f>
        <v>5.2499999999999998E-2</v>
      </c>
      <c r="Z26" s="119">
        <f>'dXdata - Monthly'!CQ32/100</f>
        <v>0.05</v>
      </c>
      <c r="AA26" s="119">
        <f>'dXdata - Monthly'!CR32/100</f>
        <v>4.7500000000000001E-2</v>
      </c>
      <c r="AB26" s="119">
        <f>'dXdata - Monthly'!CS32/100</f>
        <v>4.7500000000000001E-2</v>
      </c>
      <c r="AC26" s="223">
        <f>'dXdata - Monthly'!CT32/100</f>
        <v>4.4999999999999998E-2</v>
      </c>
      <c r="AD26" s="249"/>
    </row>
    <row r="27" spans="1:30" s="206" customFormat="1" ht="16.5" customHeight="1" thickBot="1" x14ac:dyDescent="0.25">
      <c r="A27" s="263"/>
      <c r="B27" s="56" t="s">
        <v>42</v>
      </c>
      <c r="C27" s="57"/>
      <c r="D27" s="58"/>
      <c r="E27" s="234" t="s">
        <v>42</v>
      </c>
      <c r="F27" s="235"/>
      <c r="G27" s="235"/>
      <c r="H27" s="235"/>
      <c r="I27" s="236"/>
      <c r="J27" s="236"/>
      <c r="K27" s="236"/>
      <c r="L27" s="236"/>
      <c r="M27" s="236"/>
      <c r="N27" s="236"/>
      <c r="O27" s="236"/>
      <c r="P27" s="236"/>
      <c r="Q27" s="236"/>
      <c r="R27" s="236"/>
      <c r="S27" s="236"/>
      <c r="T27" s="236"/>
      <c r="U27" s="236"/>
      <c r="V27" s="236"/>
      <c r="W27" s="236"/>
      <c r="X27" s="236"/>
      <c r="Y27" s="236"/>
      <c r="Z27" s="236"/>
      <c r="AA27" s="236"/>
      <c r="AB27" s="236"/>
      <c r="AC27" s="247"/>
      <c r="AD27" s="249"/>
    </row>
    <row r="28" spans="1:30" s="206" customFormat="1" ht="16.5" customHeight="1" x14ac:dyDescent="0.2">
      <c r="A28" s="261">
        <v>25</v>
      </c>
      <c r="B28" s="112" t="s">
        <v>43</v>
      </c>
      <c r="C28" s="103" t="s">
        <v>44</v>
      </c>
      <c r="D28" s="104"/>
      <c r="E28" s="113" t="s">
        <v>249</v>
      </c>
      <c r="F28" s="108">
        <f>'dXdata - Annual'!G33</f>
        <v>91.533649999999994</v>
      </c>
      <c r="G28" s="108">
        <f>'dXdata - Annual'!H33</f>
        <v>97.807407999999995</v>
      </c>
      <c r="H28" s="190">
        <f>'dXdata - Annual'!I33</f>
        <v>101.979097</v>
      </c>
      <c r="I28" s="164">
        <f>'dXdata - Monthly'!BZ33</f>
        <v>8.8303790000000006</v>
      </c>
      <c r="J28" s="197">
        <f>'dXdata - Monthly'!CA33</f>
        <v>8.5866679999999995</v>
      </c>
      <c r="K28" s="197">
        <f>'dXdata - Monthly'!CB33</f>
        <v>8.451416</v>
      </c>
      <c r="L28" s="197">
        <f>'dXdata - Monthly'!CC33</f>
        <v>8.4555089999999993</v>
      </c>
      <c r="M28" s="197">
        <f>'dXdata - Monthly'!CD33</f>
        <v>8.6217140000000008</v>
      </c>
      <c r="N28" s="197">
        <f>'dXdata - Monthly'!CE33</f>
        <v>8.4333329999999993</v>
      </c>
      <c r="O28" s="197">
        <f>'dXdata - Monthly'!CF33</f>
        <v>8.3391249999999992</v>
      </c>
      <c r="P28" s="197">
        <f>'dXdata - Monthly'!CG33</f>
        <v>8.3861460000000001</v>
      </c>
      <c r="Q28" s="197">
        <f>'dXdata - Monthly'!CH33</f>
        <v>8.4439130000000002</v>
      </c>
      <c r="R28" s="197">
        <f>'dXdata - Monthly'!CI33</f>
        <v>8.4390040000000006</v>
      </c>
      <c r="S28" s="197">
        <f>'dXdata - Monthly'!CJ33</f>
        <v>8.4703680000000006</v>
      </c>
      <c r="T28" s="197">
        <f>'dXdata - Monthly'!CK33</f>
        <v>8.5215219999999992</v>
      </c>
      <c r="U28" s="164">
        <f>'dXdata - Monthly'!CL33</f>
        <v>8.5045809999999999</v>
      </c>
      <c r="V28" s="197">
        <f>'dXdata - Monthly'!CM33</f>
        <v>8.3943290000000008</v>
      </c>
      <c r="W28" s="197">
        <f>'dXdata - Monthly'!CN33</f>
        <v>8.4149790000000007</v>
      </c>
      <c r="X28" s="197">
        <f>'dXdata - Monthly'!CO33</f>
        <v>8.6843299999999992</v>
      </c>
      <c r="Y28" s="197">
        <f>'dXdata - Monthly'!CP33</f>
        <v>8.5052000000000003</v>
      </c>
      <c r="Z28" s="197">
        <f>'dXdata - Monthly'!CQ33</f>
        <v>8.5096489999999996</v>
      </c>
      <c r="AA28" s="197">
        <f>'dXdata - Monthly'!CR33</f>
        <v>8.6791940000000007</v>
      </c>
      <c r="AB28" s="197" t="e">
        <f>'dXdata - Monthly'!CS33</f>
        <v>#N/A</v>
      </c>
      <c r="AC28" s="224" t="e">
        <f>'dXdata - Monthly'!CT33</f>
        <v>#N/A</v>
      </c>
      <c r="AD28" s="249"/>
    </row>
    <row r="29" spans="1:30" s="206" customFormat="1" ht="16.5" customHeight="1" x14ac:dyDescent="0.2">
      <c r="A29" s="262">
        <v>26</v>
      </c>
      <c r="B29" s="72" t="s">
        <v>45</v>
      </c>
      <c r="C29" s="61" t="s">
        <v>46</v>
      </c>
      <c r="D29" s="62"/>
      <c r="E29" s="71" t="s">
        <v>250</v>
      </c>
      <c r="F29" s="98">
        <f>'dXdata - Annual'!G34</f>
        <v>36.891662829486954</v>
      </c>
      <c r="G29" s="98">
        <f>'dXdata - Annual'!H34</f>
        <v>41.034432390100214</v>
      </c>
      <c r="H29" s="99">
        <f>'dXdata - Annual'!I34</f>
        <v>41.477947072566117</v>
      </c>
      <c r="I29" s="169">
        <f>'dXdata - Monthly'!BZ34</f>
        <v>3.6881105532490315</v>
      </c>
      <c r="J29" s="170">
        <f>'dXdata - Monthly'!CA34</f>
        <v>3.4584672356982686</v>
      </c>
      <c r="K29" s="170">
        <f>'dXdata - Monthly'!CB34</f>
        <v>3.3858011637260987</v>
      </c>
      <c r="L29" s="170">
        <f>'dXdata - Monthly'!CC34</f>
        <v>3.386259667589127</v>
      </c>
      <c r="M29" s="170">
        <f>'dXdata - Monthly'!CD34</f>
        <v>3.4867454639908257</v>
      </c>
      <c r="N29" s="170">
        <f>'dXdata - Monthly'!CE34</f>
        <v>3.4254978506833202</v>
      </c>
      <c r="O29" s="170">
        <f>'dXdata - Monthly'!CF34</f>
        <v>3.364608887174632</v>
      </c>
      <c r="P29" s="170">
        <f>'dXdata - Monthly'!CG34</f>
        <v>3.4396845688827011</v>
      </c>
      <c r="Q29" s="170">
        <f>'dXdata - Monthly'!CH34</f>
        <v>3.4453105831881627</v>
      </c>
      <c r="R29" s="170">
        <f>'dXdata - Monthly'!CI34</f>
        <v>3.52100965750734</v>
      </c>
      <c r="S29" s="170">
        <f>'dXdata - Monthly'!CJ34</f>
        <v>3.454143953774516</v>
      </c>
      <c r="T29" s="170">
        <f>'dXdata - Monthly'!CK34</f>
        <v>3.4223074871020867</v>
      </c>
      <c r="U29" s="169">
        <f>'dXdata - Monthly'!CL34</f>
        <v>3.4589047518442482</v>
      </c>
      <c r="V29" s="170">
        <f>'dXdata - Monthly'!CM34</f>
        <v>3.354777026535817</v>
      </c>
      <c r="W29" s="170">
        <f>'dXdata - Monthly'!CN34</f>
        <v>3.417672341293887</v>
      </c>
      <c r="X29" s="170">
        <f>'dXdata - Monthly'!CO34</f>
        <v>3.5218574201052539</v>
      </c>
      <c r="Y29" s="170">
        <f>'dXdata - Monthly'!CP34</f>
        <v>3.5424584320036336</v>
      </c>
      <c r="Z29" s="170">
        <f>'dXdata - Monthly'!CQ34</f>
        <v>3.5766324737734121</v>
      </c>
      <c r="AA29" s="170">
        <f>'dXdata - Monthly'!CR34</f>
        <v>3.6509042186339711</v>
      </c>
      <c r="AB29" s="170" t="e">
        <f>'dXdata - Monthly'!CS34</f>
        <v>#N/A</v>
      </c>
      <c r="AC29" s="225" t="e">
        <f>'dXdata - Monthly'!CT34</f>
        <v>#N/A</v>
      </c>
      <c r="AD29" s="249"/>
    </row>
    <row r="30" spans="1:30" s="210" customFormat="1" ht="16.5" customHeight="1" x14ac:dyDescent="0.2">
      <c r="A30" s="261">
        <v>28</v>
      </c>
      <c r="B30" s="112" t="s">
        <v>47</v>
      </c>
      <c r="C30" s="103" t="s">
        <v>48</v>
      </c>
      <c r="D30" s="104"/>
      <c r="E30" s="180" t="s">
        <v>49</v>
      </c>
      <c r="F30" s="123">
        <f>'dXdata - Annual'!G36</f>
        <v>15017</v>
      </c>
      <c r="G30" s="123">
        <f>'dXdata - Annual'!H36</f>
        <v>17306</v>
      </c>
      <c r="H30" s="124">
        <f>'dXdata - Annual'!I36</f>
        <v>19579</v>
      </c>
      <c r="I30" s="178">
        <f>'dXdata - Monthly'!BZ36</f>
        <v>1295</v>
      </c>
      <c r="J30" s="179">
        <f>'dXdata - Monthly'!CA36</f>
        <v>1238</v>
      </c>
      <c r="K30" s="179">
        <f>'dXdata - Monthly'!CB36</f>
        <v>1094</v>
      </c>
      <c r="L30" s="179">
        <f>'dXdata - Monthly'!CC36</f>
        <v>1164</v>
      </c>
      <c r="M30" s="179">
        <f>'dXdata - Monthly'!CD36</f>
        <v>2076</v>
      </c>
      <c r="N30" s="179">
        <f>'dXdata - Monthly'!CE36</f>
        <v>1239</v>
      </c>
      <c r="O30" s="179">
        <f>'dXdata - Monthly'!CF36</f>
        <v>1621</v>
      </c>
      <c r="P30" s="179">
        <f>'dXdata - Monthly'!CG36</f>
        <v>1680</v>
      </c>
      <c r="Q30" s="179">
        <f>'dXdata - Monthly'!CH36</f>
        <v>2734</v>
      </c>
      <c r="R30" s="179">
        <f>'dXdata - Monthly'!CI36</f>
        <v>2137</v>
      </c>
      <c r="S30" s="179">
        <f>'dXdata - Monthly'!CJ36</f>
        <v>1808</v>
      </c>
      <c r="T30" s="179">
        <f>'dXdata - Monthly'!CK36</f>
        <v>1493</v>
      </c>
      <c r="U30" s="178">
        <f>'dXdata - Monthly'!CL36</f>
        <v>1951</v>
      </c>
      <c r="V30" s="179">
        <f>'dXdata - Monthly'!CM36</f>
        <v>1674</v>
      </c>
      <c r="W30" s="179">
        <f>'dXdata - Monthly'!CN36</f>
        <v>1760</v>
      </c>
      <c r="X30" s="179">
        <f>'dXdata - Monthly'!CO36</f>
        <v>1831</v>
      </c>
      <c r="Y30" s="179">
        <f>'dXdata - Monthly'!CP36</f>
        <v>1996</v>
      </c>
      <c r="Z30" s="179">
        <f>'dXdata - Monthly'!CQ36</f>
        <v>1966</v>
      </c>
      <c r="AA30" s="179">
        <f>'dXdata - Monthly'!CR36</f>
        <v>2471</v>
      </c>
      <c r="AB30" s="179">
        <f>'dXdata - Monthly'!CS36</f>
        <v>1675</v>
      </c>
      <c r="AC30" s="226" t="e">
        <f>'dXdata - Monthly'!CT36</f>
        <v>#N/A</v>
      </c>
      <c r="AD30" s="253"/>
    </row>
    <row r="31" spans="1:30" s="206" customFormat="1" ht="16.5" customHeight="1" x14ac:dyDescent="0.2">
      <c r="A31" s="262">
        <v>29</v>
      </c>
      <c r="B31" s="72" t="s">
        <v>50</v>
      </c>
      <c r="C31" s="61" t="s">
        <v>51</v>
      </c>
      <c r="D31" s="62"/>
      <c r="E31" s="71" t="s">
        <v>222</v>
      </c>
      <c r="F31" s="93">
        <f>'dXdata - Annual'!G37</f>
        <v>2731</v>
      </c>
      <c r="G31" s="93">
        <f>'dXdata - Annual'!H37</f>
        <v>2374</v>
      </c>
      <c r="H31" s="100">
        <f>'dXdata - Annual'!I37</f>
        <v>2572</v>
      </c>
      <c r="I31" s="167">
        <f>'dXdata - Monthly'!BZ37</f>
        <v>209</v>
      </c>
      <c r="J31" s="168">
        <f>'dXdata - Monthly'!CA37</f>
        <v>202</v>
      </c>
      <c r="K31" s="168">
        <f>'dXdata - Monthly'!CB37</f>
        <v>244</v>
      </c>
      <c r="L31" s="168">
        <f>'dXdata - Monthly'!CC37</f>
        <v>211</v>
      </c>
      <c r="M31" s="168">
        <f>'dXdata - Monthly'!CD37</f>
        <v>256</v>
      </c>
      <c r="N31" s="168">
        <f>'dXdata - Monthly'!CE37</f>
        <v>200</v>
      </c>
      <c r="O31" s="168">
        <f>'dXdata - Monthly'!CF37</f>
        <v>173</v>
      </c>
      <c r="P31" s="168">
        <f>'dXdata - Monthly'!CG37</f>
        <v>220</v>
      </c>
      <c r="Q31" s="168">
        <f>'dXdata - Monthly'!CH37</f>
        <v>234</v>
      </c>
      <c r="R31" s="168">
        <f>'dXdata - Monthly'!CI37</f>
        <v>212</v>
      </c>
      <c r="S31" s="168">
        <f>'dXdata - Monthly'!CJ37</f>
        <v>237</v>
      </c>
      <c r="T31" s="168">
        <f>'dXdata - Monthly'!CK37</f>
        <v>174</v>
      </c>
      <c r="U31" s="167">
        <f>'dXdata - Monthly'!CL37</f>
        <v>192</v>
      </c>
      <c r="V31" s="168">
        <f>'dXdata - Monthly'!CM37</f>
        <v>203</v>
      </c>
      <c r="W31" s="168">
        <f>'dXdata - Monthly'!CN37</f>
        <v>224</v>
      </c>
      <c r="X31" s="168">
        <f>'dXdata - Monthly'!CO37</f>
        <v>266</v>
      </c>
      <c r="Y31" s="168">
        <f>'dXdata - Monthly'!CP37</f>
        <v>218</v>
      </c>
      <c r="Z31" s="168">
        <f>'dXdata - Monthly'!CQ37</f>
        <v>184</v>
      </c>
      <c r="AA31" s="168">
        <f>'dXdata - Monthly'!CR37</f>
        <v>252</v>
      </c>
      <c r="AB31" s="168">
        <f>'dXdata - Monthly'!CS37</f>
        <v>260</v>
      </c>
      <c r="AC31" s="227" t="e">
        <f>'dXdata - Monthly'!CT37</f>
        <v>#N/A</v>
      </c>
      <c r="AD31" s="249"/>
    </row>
    <row r="32" spans="1:30" s="206" customFormat="1" ht="16.5" customHeight="1" x14ac:dyDescent="0.2">
      <c r="A32" s="261">
        <v>31</v>
      </c>
      <c r="B32" s="112" t="s">
        <v>53</v>
      </c>
      <c r="C32" s="103" t="s">
        <v>52</v>
      </c>
      <c r="D32" s="104"/>
      <c r="E32" s="113" t="s">
        <v>252</v>
      </c>
      <c r="F32" s="123">
        <f>'dXdata - Annual'!G38</f>
        <v>27684</v>
      </c>
      <c r="G32" s="123">
        <f>'dXdata - Annual'!H38</f>
        <v>29659</v>
      </c>
      <c r="H32" s="124">
        <f>'dXdata - Annual'!I38</f>
        <v>27408</v>
      </c>
      <c r="I32" s="178">
        <f>'dXdata - Monthly'!BZ38</f>
        <v>1198</v>
      </c>
      <c r="J32" s="179">
        <f>'dXdata - Monthly'!CA38</f>
        <v>1738</v>
      </c>
      <c r="K32" s="179">
        <f>'dXdata - Monthly'!CB38</f>
        <v>2424</v>
      </c>
      <c r="L32" s="179">
        <f>'dXdata - Monthly'!CC38</f>
        <v>2686</v>
      </c>
      <c r="M32" s="179">
        <f>'dXdata - Monthly'!CD38</f>
        <v>3117</v>
      </c>
      <c r="N32" s="179">
        <f>'dXdata - Monthly'!CE38</f>
        <v>3140</v>
      </c>
      <c r="O32" s="179">
        <f>'dXdata - Monthly'!CF38</f>
        <v>2644</v>
      </c>
      <c r="P32" s="179">
        <f>'dXdata - Monthly'!CG38</f>
        <v>2716</v>
      </c>
      <c r="Q32" s="179">
        <f>'dXdata - Monthly'!CH38</f>
        <v>2430</v>
      </c>
      <c r="R32" s="179">
        <f>'dXdata - Monthly'!CI38</f>
        <v>2169</v>
      </c>
      <c r="S32" s="179">
        <f>'dXdata - Monthly'!CJ38</f>
        <v>1783</v>
      </c>
      <c r="T32" s="179">
        <f>'dXdata - Monthly'!CK38</f>
        <v>1363</v>
      </c>
      <c r="U32" s="178">
        <f>'dXdata - Monthly'!CL38</f>
        <v>1649</v>
      </c>
      <c r="V32" s="179">
        <f>'dXdata - Monthly'!CM38</f>
        <v>2132</v>
      </c>
      <c r="W32" s="179">
        <f>'dXdata - Monthly'!CN38</f>
        <v>2658</v>
      </c>
      <c r="X32" s="179">
        <f>'dXdata - Monthly'!CO38</f>
        <v>2876</v>
      </c>
      <c r="Y32" s="179">
        <f>'dXdata - Monthly'!CP38</f>
        <v>3090</v>
      </c>
      <c r="Z32" s="179">
        <f>'dXdata - Monthly'!CQ38</f>
        <v>2737</v>
      </c>
      <c r="AA32" s="179">
        <f>'dXdata - Monthly'!CR38</f>
        <v>2375</v>
      </c>
      <c r="AB32" s="179">
        <f>'dXdata - Monthly'!CS38</f>
        <v>2183</v>
      </c>
      <c r="AC32" s="226">
        <f>'dXdata - Monthly'!CT38</f>
        <v>2003</v>
      </c>
      <c r="AD32" s="249"/>
    </row>
    <row r="33" spans="1:30" s="206" customFormat="1" ht="16.5" customHeight="1" x14ac:dyDescent="0.2">
      <c r="A33" s="262">
        <v>32</v>
      </c>
      <c r="B33" s="72" t="s">
        <v>54</v>
      </c>
      <c r="C33" s="61" t="s">
        <v>51</v>
      </c>
      <c r="D33" s="62"/>
      <c r="E33" s="71" t="s">
        <v>251</v>
      </c>
      <c r="F33" s="182">
        <f>'dXdata - Annual'!G40</f>
        <v>73.496694719515759</v>
      </c>
      <c r="G33" s="182">
        <f>'dXdata - Annual'!H40</f>
        <v>76.273627362736278</v>
      </c>
      <c r="H33" s="183">
        <f>'dXdata - Annual'!I40</f>
        <v>80.611764705882351</v>
      </c>
      <c r="I33" s="185">
        <f>'dXdata - Monthly'!BZ40*100</f>
        <v>64.686825053995676</v>
      </c>
      <c r="J33" s="184">
        <f>'dXdata - Monthly'!CA40*100</f>
        <v>72.841575859178548</v>
      </c>
      <c r="K33" s="184">
        <f>'dXdata - Monthly'!CB40*100</f>
        <v>73.144236572118288</v>
      </c>
      <c r="L33" s="184">
        <f>'dXdata - Monthly'!CC40*100</f>
        <v>85.759897828863345</v>
      </c>
      <c r="M33" s="184">
        <f>'dXdata - Monthly'!CD40*100</f>
        <v>85.397260273972591</v>
      </c>
      <c r="N33" s="184">
        <f>'dXdata - Monthly'!CE40*100</f>
        <v>79.715663874079709</v>
      </c>
      <c r="O33" s="184">
        <f>'dXdata - Monthly'!CF40*100</f>
        <v>81.429011395133969</v>
      </c>
      <c r="P33" s="184">
        <f>'dXdata - Monthly'!CG40*100</f>
        <v>86.800894854586133</v>
      </c>
      <c r="Q33" s="184">
        <f>'dXdata - Monthly'!CH40*100</f>
        <v>76.151676590410531</v>
      </c>
      <c r="R33" s="184">
        <f>'dXdata - Monthly'!CI40*100</f>
        <v>80.782122905027933</v>
      </c>
      <c r="S33" s="184">
        <f>'dXdata - Monthly'!CJ40*100</f>
        <v>80.062864840592724</v>
      </c>
      <c r="T33" s="184">
        <f>'dXdata - Monthly'!CK40*100</f>
        <v>109.21474358974359</v>
      </c>
      <c r="U33" s="185">
        <f>'dXdata - Monthly'!CL40*100</f>
        <v>77.164248947122132</v>
      </c>
      <c r="V33" s="184">
        <f>'dXdata - Monthly'!CM40*100</f>
        <v>78.642567318332723</v>
      </c>
      <c r="W33" s="184">
        <f>'dXdata - Monthly'!CN40*100</f>
        <v>83.769303498266623</v>
      </c>
      <c r="X33" s="184">
        <f>'dXdata - Monthly'!CO40*100</f>
        <v>82.383271268977367</v>
      </c>
      <c r="Y33" s="184">
        <f>'dXdata - Monthly'!CP40*100</f>
        <v>71.247406041042197</v>
      </c>
      <c r="Z33" s="184">
        <f>'dXdata - Monthly'!CQ40*100</f>
        <v>72.064244339125864</v>
      </c>
      <c r="AA33" s="184">
        <f>'dXdata - Monthly'!CR40*100</f>
        <v>65.917291146267004</v>
      </c>
      <c r="AB33" s="184">
        <f>'dXdata - Monthly'!CS40*100</f>
        <v>61.718970879276227</v>
      </c>
      <c r="AC33" s="228">
        <f>'dXdata - Monthly'!CT40*100</f>
        <v>54.326010306482232</v>
      </c>
      <c r="AD33" s="249"/>
    </row>
    <row r="34" spans="1:30" s="206" customFormat="1" ht="16.5" customHeight="1" thickBot="1" x14ac:dyDescent="0.25">
      <c r="A34" s="261">
        <v>33</v>
      </c>
      <c r="B34" s="115" t="s">
        <v>55</v>
      </c>
      <c r="C34" s="103" t="s">
        <v>44</v>
      </c>
      <c r="D34" s="117"/>
      <c r="E34" s="118" t="s">
        <v>253</v>
      </c>
      <c r="F34" s="144">
        <f>'dXdata - Annual'!G39</f>
        <v>489.97449999999998</v>
      </c>
      <c r="G34" s="144">
        <f>'dXdata - Annual'!H39</f>
        <v>511.47158333333334</v>
      </c>
      <c r="H34" s="145">
        <f>'dXdata - Annual'!I39</f>
        <v>536.58783333333338</v>
      </c>
      <c r="I34" s="147">
        <f>'dXdata - Monthly'!BZ39/1000</f>
        <v>508.51499999999999</v>
      </c>
      <c r="J34" s="146">
        <f>'dXdata - Monthly'!CA39/1000</f>
        <v>506.82299999999998</v>
      </c>
      <c r="K34" s="146">
        <f>'dXdata - Monthly'!CB39/1000</f>
        <v>535.90300000000002</v>
      </c>
      <c r="L34" s="146">
        <f>'dXdata - Monthly'!CC39/1000</f>
        <v>548.58500000000004</v>
      </c>
      <c r="M34" s="146">
        <f>'dXdata - Monthly'!CD39/1000</f>
        <v>552.41200000000003</v>
      </c>
      <c r="N34" s="146">
        <f>'dXdata - Monthly'!CE39/1000</f>
        <v>552.12199999999996</v>
      </c>
      <c r="O34" s="146">
        <f>'dXdata - Monthly'!CF39/1000</f>
        <v>539.73</v>
      </c>
      <c r="P34" s="146">
        <f>'dXdata - Monthly'!CG39/1000</f>
        <v>522.75</v>
      </c>
      <c r="Q34" s="146">
        <f>'dXdata - Monthly'!CH39/1000</f>
        <v>548.68700000000001</v>
      </c>
      <c r="R34" s="146">
        <f>'dXdata - Monthly'!CI39/1000</f>
        <v>546.08500000000004</v>
      </c>
      <c r="S34" s="146">
        <f>'dXdata - Monthly'!CJ39/1000</f>
        <v>539.88699999999994</v>
      </c>
      <c r="T34" s="146">
        <f>'dXdata - Monthly'!CK39/1000</f>
        <v>537.55499999999995</v>
      </c>
      <c r="U34" s="147">
        <f>'dXdata - Monthly'!CL39/1000</f>
        <v>569.38900000000001</v>
      </c>
      <c r="V34" s="146">
        <f>'dXdata - Monthly'!CM39/1000</f>
        <v>583.10699999999997</v>
      </c>
      <c r="W34" s="146">
        <f>'dXdata - Monthly'!CN39/1000</f>
        <v>596.20600000000002</v>
      </c>
      <c r="X34" s="146">
        <f>'dXdata - Monthly'!CO39/1000</f>
        <v>608.53499999999997</v>
      </c>
      <c r="Y34" s="146">
        <f>'dXdata - Monthly'!CP39/1000</f>
        <v>612.80399999999997</v>
      </c>
      <c r="Z34" s="146">
        <f>'dXdata - Monthly'!CQ39/1000</f>
        <v>623.18200000000002</v>
      </c>
      <c r="AA34" s="146">
        <f>'dXdata - Monthly'!CR39/1000</f>
        <v>606.45600000000002</v>
      </c>
      <c r="AB34" s="146">
        <f>'dXdata - Monthly'!CS39/1000</f>
        <v>609.27200000000005</v>
      </c>
      <c r="AC34" s="229">
        <f>'dXdata - Monthly'!CT39/1000</f>
        <v>621.94299999999998</v>
      </c>
      <c r="AD34" s="249"/>
    </row>
    <row r="35" spans="1:30" s="206" customFormat="1" ht="16.5" customHeight="1" thickBot="1" x14ac:dyDescent="0.25">
      <c r="A35" s="261"/>
      <c r="B35" s="148" t="s">
        <v>56</v>
      </c>
      <c r="C35" s="149"/>
      <c r="D35" s="150"/>
      <c r="E35" s="234" t="s">
        <v>56</v>
      </c>
      <c r="F35" s="235"/>
      <c r="G35" s="235"/>
      <c r="H35" s="235"/>
      <c r="I35" s="236"/>
      <c r="J35" s="236"/>
      <c r="K35" s="236"/>
      <c r="L35" s="236"/>
      <c r="M35" s="236"/>
      <c r="N35" s="236"/>
      <c r="O35" s="236"/>
      <c r="P35" s="236"/>
      <c r="Q35" s="236"/>
      <c r="R35" s="236"/>
      <c r="S35" s="236"/>
      <c r="T35" s="236"/>
      <c r="U35" s="236"/>
      <c r="V35" s="236"/>
      <c r="W35" s="236"/>
      <c r="X35" s="236"/>
      <c r="Y35" s="236"/>
      <c r="Z35" s="236"/>
      <c r="AA35" s="236"/>
      <c r="AB35" s="236"/>
      <c r="AC35" s="247"/>
      <c r="AD35" s="249"/>
    </row>
    <row r="36" spans="1:30" s="211" customFormat="1" ht="16.5" customHeight="1" x14ac:dyDescent="0.2">
      <c r="A36" s="264">
        <v>35</v>
      </c>
      <c r="B36" s="153" t="s">
        <v>57</v>
      </c>
      <c r="C36" s="153" t="s">
        <v>46</v>
      </c>
      <c r="D36" s="154"/>
      <c r="E36" s="74" t="s">
        <v>257</v>
      </c>
      <c r="F36" s="182">
        <f>'dXdata - Annual'!G41</f>
        <v>88.929502555535578</v>
      </c>
      <c r="G36" s="182">
        <f>'dXdata - Annual'!H41</f>
        <v>107.20479247926475</v>
      </c>
      <c r="H36" s="183">
        <f>'dXdata - Annual'!I41</f>
        <v>400.61625460451711</v>
      </c>
      <c r="I36" s="173">
        <f>'dXdata - Monthly'!BZ41</f>
        <v>10.123479114528244</v>
      </c>
      <c r="J36" s="198">
        <f>'dXdata - Monthly'!CA41</f>
        <v>10.186011278916425</v>
      </c>
      <c r="K36" s="198">
        <f>'dXdata - Monthly'!CB41</f>
        <v>40.050084406332672</v>
      </c>
      <c r="L36" s="198">
        <f>'dXdata - Monthly'!CC41</f>
        <v>46.333335860045167</v>
      </c>
      <c r="M36" s="198">
        <f>'dXdata - Monthly'!CD41</f>
        <v>38.695339242318141</v>
      </c>
      <c r="N36" s="198">
        <f>'dXdata - Monthly'!CE41</f>
        <v>32.766673515597383</v>
      </c>
      <c r="O36" s="198">
        <f>'dXdata - Monthly'!CF41</f>
        <v>36.139467949985821</v>
      </c>
      <c r="P36" s="198">
        <f>'dXdata - Monthly'!CG41</f>
        <v>39.333881741739937</v>
      </c>
      <c r="Q36" s="198">
        <f>'dXdata - Monthly'!CH41</f>
        <v>39.528530636016448</v>
      </c>
      <c r="R36" s="198">
        <f>'dXdata - Monthly'!CI41</f>
        <v>39.185402916554615</v>
      </c>
      <c r="S36" s="198">
        <f>'dXdata - Monthly'!CJ41</f>
        <v>35.772855099106039</v>
      </c>
      <c r="T36" s="198">
        <f>'dXdata - Monthly'!CK41</f>
        <v>32.501192843376245</v>
      </c>
      <c r="U36" s="173">
        <f>'dXdata - Monthly'!CL41</f>
        <v>34.541273173054449</v>
      </c>
      <c r="V36" s="198">
        <f>'dXdata - Monthly'!CM41</f>
        <v>37.628977647654295</v>
      </c>
      <c r="W36" s="198">
        <f>'dXdata - Monthly'!CN41</f>
        <v>34.388368560020069</v>
      </c>
      <c r="X36" s="198">
        <f>'dXdata - Monthly'!CO41</f>
        <v>38.561856229541604</v>
      </c>
      <c r="Y36" s="198">
        <f>'dXdata - Monthly'!CP41</f>
        <v>36.65262523587613</v>
      </c>
      <c r="Z36" s="198">
        <f>'dXdata - Monthly'!CQ41</f>
        <v>34.874232478436248</v>
      </c>
      <c r="AA36" s="198">
        <f>'dXdata - Monthly'!CR41</f>
        <v>33.583319162975329</v>
      </c>
      <c r="AB36" s="198" t="e">
        <f>'dXdata - Monthly'!CS41</f>
        <v>#N/A</v>
      </c>
      <c r="AC36" s="230" t="e">
        <f>'dXdata - Monthly'!CT41</f>
        <v>#N/A</v>
      </c>
      <c r="AD36" s="254"/>
    </row>
    <row r="37" spans="1:30" s="211" customFormat="1" ht="16.5" customHeight="1" x14ac:dyDescent="0.2">
      <c r="A37" s="265">
        <v>36</v>
      </c>
      <c r="B37" s="112" t="s">
        <v>58</v>
      </c>
      <c r="C37" s="112" t="s">
        <v>46</v>
      </c>
      <c r="D37" s="125"/>
      <c r="E37" s="126" t="s">
        <v>217</v>
      </c>
      <c r="F37" s="121">
        <f>'dXdata - Annual'!G42</f>
        <v>86.790747999999994</v>
      </c>
      <c r="G37" s="121">
        <f>'dXdata - Annual'!H42</f>
        <v>108.54391600000002</v>
      </c>
      <c r="H37" s="122">
        <f>'dXdata - Annual'!I42</f>
        <v>104.25468999999998</v>
      </c>
      <c r="I37" s="174">
        <f>'dXdata - Monthly'!BZ42</f>
        <v>9.7279599999999995</v>
      </c>
      <c r="J37" s="175">
        <f>'dXdata - Monthly'!CA42</f>
        <v>8.7417739999999995</v>
      </c>
      <c r="K37" s="175">
        <f>'dXdata - Monthly'!CB42</f>
        <v>9.0854149999999994</v>
      </c>
      <c r="L37" s="175">
        <f>'dXdata - Monthly'!CC42</f>
        <v>8.1608669999999996</v>
      </c>
      <c r="M37" s="175">
        <f>'dXdata - Monthly'!CD42</f>
        <v>8.4667589999999997</v>
      </c>
      <c r="N37" s="175">
        <f>'dXdata - Monthly'!CE42</f>
        <v>7.8825880000000002</v>
      </c>
      <c r="O37" s="175">
        <f>'dXdata - Monthly'!CF42</f>
        <v>8.1974490000000007</v>
      </c>
      <c r="P37" s="175">
        <f>'dXdata - Monthly'!CG42</f>
        <v>8.7108489999999996</v>
      </c>
      <c r="Q37" s="175">
        <f>'dXdata - Monthly'!CH42</f>
        <v>9.1721869999999992</v>
      </c>
      <c r="R37" s="175">
        <f>'dXdata - Monthly'!CI42</f>
        <v>8.6753049999999998</v>
      </c>
      <c r="S37" s="175">
        <f>'dXdata - Monthly'!CJ42</f>
        <v>8.7202450000000002</v>
      </c>
      <c r="T37" s="175">
        <f>'dXdata - Monthly'!CK42</f>
        <v>8.7132919999999991</v>
      </c>
      <c r="U37" s="174">
        <f>'dXdata - Monthly'!CL42</f>
        <v>8.3439110000000003</v>
      </c>
      <c r="V37" s="175">
        <f>'dXdata - Monthly'!CM42</f>
        <v>8.7803050000000002</v>
      </c>
      <c r="W37" s="175">
        <f>'dXdata - Monthly'!CN42</f>
        <v>8.3841059999999992</v>
      </c>
      <c r="X37" s="175">
        <f>'dXdata - Monthly'!CO42</f>
        <v>8.5502690000000001</v>
      </c>
      <c r="Y37" s="175">
        <f>'dXdata - Monthly'!CP42</f>
        <v>8.6453059999999997</v>
      </c>
      <c r="Z37" s="175">
        <f>'dXdata - Monthly'!CQ42</f>
        <v>8.3569770000000005</v>
      </c>
      <c r="AA37" s="175">
        <f>'dXdata - Monthly'!CR42</f>
        <v>8.6459569999999992</v>
      </c>
      <c r="AB37" s="175" t="e">
        <f>'dXdata - Monthly'!CS42</f>
        <v>#N/A</v>
      </c>
      <c r="AC37" s="231" t="e">
        <f>'dXdata - Monthly'!CT42</f>
        <v>#N/A</v>
      </c>
      <c r="AD37" s="254"/>
    </row>
    <row r="38" spans="1:30" s="211" customFormat="1" ht="16.5" customHeight="1" x14ac:dyDescent="0.2">
      <c r="A38" s="264">
        <v>39</v>
      </c>
      <c r="B38" s="72" t="s">
        <v>59</v>
      </c>
      <c r="C38" s="72" t="s">
        <v>48</v>
      </c>
      <c r="D38" s="73"/>
      <c r="E38" s="74" t="s">
        <v>218</v>
      </c>
      <c r="F38" s="93">
        <f>'dXdata - Annual'!G45</f>
        <v>88</v>
      </c>
      <c r="G38" s="93">
        <f>'dXdata - Annual'!H45</f>
        <v>133</v>
      </c>
      <c r="H38" s="100">
        <f>'dXdata - Annual'!I45</f>
        <v>142</v>
      </c>
      <c r="I38" s="171">
        <f>'dXdata - Monthly'!BZ45</f>
        <v>9</v>
      </c>
      <c r="J38" s="172">
        <f>'dXdata - Monthly'!CA45</f>
        <v>16</v>
      </c>
      <c r="K38" s="172">
        <f>'dXdata - Monthly'!CB45</f>
        <v>14</v>
      </c>
      <c r="L38" s="172">
        <f>'dXdata - Monthly'!CC45</f>
        <v>10</v>
      </c>
      <c r="M38" s="172">
        <f>'dXdata - Monthly'!CD45</f>
        <v>12</v>
      </c>
      <c r="N38" s="172">
        <f>'dXdata - Monthly'!CE45</f>
        <v>11</v>
      </c>
      <c r="O38" s="172">
        <f>'dXdata - Monthly'!CF45</f>
        <v>12</v>
      </c>
      <c r="P38" s="172">
        <f>'dXdata - Monthly'!CG45</f>
        <v>8</v>
      </c>
      <c r="Q38" s="172">
        <f>'dXdata - Monthly'!CH45</f>
        <v>10</v>
      </c>
      <c r="R38" s="172">
        <f>'dXdata - Monthly'!CI45</f>
        <v>12</v>
      </c>
      <c r="S38" s="172">
        <f>'dXdata - Monthly'!CJ45</f>
        <v>16</v>
      </c>
      <c r="T38" s="172">
        <f>'dXdata - Monthly'!CK45</f>
        <v>12</v>
      </c>
      <c r="U38" s="171">
        <f>'dXdata - Monthly'!CL45</f>
        <v>17</v>
      </c>
      <c r="V38" s="172">
        <f>'dXdata - Monthly'!CM45</f>
        <v>21</v>
      </c>
      <c r="W38" s="172">
        <f>'dXdata - Monthly'!CN45</f>
        <v>15</v>
      </c>
      <c r="X38" s="172">
        <f>'dXdata - Monthly'!CO45</f>
        <v>17</v>
      </c>
      <c r="Y38" s="172">
        <f>'dXdata - Monthly'!CP45</f>
        <v>12</v>
      </c>
      <c r="Z38" s="172">
        <f>'dXdata - Monthly'!CQ45</f>
        <v>10</v>
      </c>
      <c r="AA38" s="172">
        <f>'dXdata - Monthly'!CR45</f>
        <v>9</v>
      </c>
      <c r="AB38" s="172">
        <f>'dXdata - Monthly'!CS45</f>
        <v>8</v>
      </c>
      <c r="AC38" s="232" t="e">
        <f>'dXdata - Monthly'!CT45</f>
        <v>#N/A</v>
      </c>
      <c r="AD38" s="254"/>
    </row>
    <row r="39" spans="1:30" s="211" customFormat="1" ht="16.5" customHeight="1" thickBot="1" x14ac:dyDescent="0.25">
      <c r="A39" s="266">
        <v>41</v>
      </c>
      <c r="B39" s="151" t="s">
        <v>60</v>
      </c>
      <c r="C39" s="151" t="s">
        <v>52</v>
      </c>
      <c r="D39" s="152"/>
      <c r="E39" s="152" t="s">
        <v>258</v>
      </c>
      <c r="F39" s="144">
        <f>'dXdata - Annual'!G46</f>
        <v>5620.2539645099996</v>
      </c>
      <c r="G39" s="144">
        <f>'dXdata - Annual'!H46</f>
        <v>5698.0905497599997</v>
      </c>
      <c r="H39" s="145">
        <f>'dXdata - Annual'!I46</f>
        <v>5972.8518304499994</v>
      </c>
      <c r="I39" s="176">
        <f>'dXdata - Monthly'!BZ46</f>
        <v>324.31584199000002</v>
      </c>
      <c r="J39" s="177">
        <f>'dXdata - Monthly'!CA46</f>
        <v>398.90926345000003</v>
      </c>
      <c r="K39" s="177">
        <f>'dXdata - Monthly'!CB46</f>
        <v>482.66511661000004</v>
      </c>
      <c r="L39" s="177">
        <f>'dXdata - Monthly'!CC46</f>
        <v>523.09785177000003</v>
      </c>
      <c r="M39" s="177">
        <f>'dXdata - Monthly'!CD46</f>
        <v>590.02464028999998</v>
      </c>
      <c r="N39" s="177">
        <f>'dXdata - Monthly'!CE46</f>
        <v>478.93849197999987</v>
      </c>
      <c r="O39" s="177">
        <f>'dXdata - Monthly'!CF46</f>
        <v>455.58950278999998</v>
      </c>
      <c r="P39" s="177">
        <f>'dXdata - Monthly'!CG46</f>
        <v>773.55579332000002</v>
      </c>
      <c r="Q39" s="177">
        <f>'dXdata - Monthly'!CH46</f>
        <v>523.72920140000008</v>
      </c>
      <c r="R39" s="177">
        <f>'dXdata - Monthly'!CI46</f>
        <v>460.53391228999993</v>
      </c>
      <c r="S39" s="177">
        <f>'dXdata - Monthly'!CJ46</f>
        <v>518.88737336999998</v>
      </c>
      <c r="T39" s="177">
        <f>'dXdata - Monthly'!CK46</f>
        <v>442.60484119</v>
      </c>
      <c r="U39" s="176">
        <f>'dXdata - Monthly'!CL46</f>
        <v>458.06717454</v>
      </c>
      <c r="V39" s="177">
        <f>'dXdata - Monthly'!CM46</f>
        <v>660.02945256999999</v>
      </c>
      <c r="W39" s="177">
        <f>'dXdata - Monthly'!CN46</f>
        <v>811.44433165999999</v>
      </c>
      <c r="X39" s="177">
        <f>'dXdata - Monthly'!CO46</f>
        <v>1281.5068249300002</v>
      </c>
      <c r="Y39" s="177">
        <f>'dXdata - Monthly'!CP46</f>
        <v>506.60019328999999</v>
      </c>
      <c r="Z39" s="177">
        <f>'dXdata - Monthly'!CQ46</f>
        <v>670.21733566</v>
      </c>
      <c r="AA39" s="177">
        <f>'dXdata - Monthly'!CR46</f>
        <v>622.91571707000003</v>
      </c>
      <c r="AB39" s="177">
        <f>'dXdata - Monthly'!CS46</f>
        <v>760.20160315999988</v>
      </c>
      <c r="AC39" s="233">
        <f>'dXdata - Monthly'!CT46</f>
        <v>825.94563046999997</v>
      </c>
      <c r="AD39" s="254"/>
    </row>
    <row r="40" spans="1:30" s="205" customFormat="1" ht="27.75" customHeight="1" x14ac:dyDescent="0.2">
      <c r="A40" s="4"/>
      <c r="B40" s="199"/>
      <c r="C40" s="200"/>
      <c r="D40" s="200"/>
      <c r="E40" s="268" t="s">
        <v>248</v>
      </c>
      <c r="F40" s="268"/>
      <c r="G40" s="268"/>
      <c r="H40" s="268"/>
      <c r="I40" s="268"/>
      <c r="J40" s="268"/>
      <c r="K40" s="268"/>
      <c r="L40" s="268"/>
      <c r="M40" s="268"/>
      <c r="N40" s="268"/>
      <c r="O40" s="268"/>
      <c r="P40" s="268"/>
      <c r="Q40" s="268"/>
      <c r="R40" s="268"/>
      <c r="S40" s="268"/>
      <c r="T40" s="268"/>
      <c r="U40" s="268"/>
      <c r="V40" s="268"/>
      <c r="W40" s="268"/>
      <c r="X40" s="268"/>
      <c r="Y40" s="268"/>
      <c r="Z40" s="268"/>
      <c r="AA40" s="268"/>
      <c r="AB40" s="268"/>
      <c r="AC40" s="268"/>
      <c r="AD40" s="54"/>
    </row>
    <row r="41" spans="1:30" s="205" customFormat="1" ht="12.75" customHeight="1" x14ac:dyDescent="0.25">
      <c r="A41" s="4"/>
      <c r="B41" s="199"/>
      <c r="C41" s="200"/>
      <c r="D41" s="200"/>
      <c r="E41" s="54" t="s">
        <v>259</v>
      </c>
      <c r="F41" s="89"/>
      <c r="G41" s="89"/>
      <c r="H41" s="89"/>
      <c r="I41" s="89"/>
      <c r="J41" s="89"/>
      <c r="K41" s="89"/>
      <c r="L41" s="89"/>
      <c r="M41" s="89"/>
      <c r="N41" s="89"/>
      <c r="O41" s="89"/>
      <c r="P41" s="89"/>
      <c r="Q41" s="89"/>
      <c r="R41" s="89"/>
      <c r="S41" s="89"/>
      <c r="T41" s="89"/>
      <c r="U41" s="89"/>
      <c r="V41" s="89"/>
      <c r="W41" s="89"/>
      <c r="X41" s="89"/>
      <c r="Y41" s="89"/>
      <c r="Z41" s="89"/>
      <c r="AA41" s="89"/>
      <c r="AB41" s="89"/>
      <c r="AC41" s="89"/>
      <c r="AD41" s="54"/>
    </row>
    <row r="42" spans="1:30" s="205" customFormat="1" hidden="1" x14ac:dyDescent="0.25">
      <c r="A42" s="4"/>
      <c r="B42" s="199"/>
      <c r="C42" s="200"/>
      <c r="D42" s="200"/>
      <c r="E42" s="54" t="s">
        <v>221</v>
      </c>
      <c r="F42" s="89"/>
      <c r="G42" s="89"/>
      <c r="H42" s="89"/>
      <c r="I42" s="89"/>
      <c r="J42" s="89"/>
      <c r="K42" s="89"/>
      <c r="L42" s="89"/>
      <c r="M42" s="89"/>
      <c r="N42" s="89"/>
      <c r="O42" s="89"/>
      <c r="P42" s="89"/>
      <c r="Q42" s="89"/>
      <c r="R42" s="89"/>
      <c r="S42" s="89"/>
      <c r="T42" s="89"/>
      <c r="U42" s="89"/>
      <c r="V42" s="89"/>
      <c r="W42" s="89"/>
      <c r="X42" s="89"/>
      <c r="Y42" s="89"/>
      <c r="Z42" s="89"/>
      <c r="AA42" s="89"/>
      <c r="AB42" s="89"/>
      <c r="AC42" s="89"/>
      <c r="AD42" s="54"/>
    </row>
    <row r="43" spans="1:30" s="205" customFormat="1" x14ac:dyDescent="0.25">
      <c r="A43" s="4"/>
      <c r="B43" s="199"/>
      <c r="C43" s="200"/>
      <c r="D43" s="200"/>
      <c r="E43" s="54" t="s">
        <v>61</v>
      </c>
      <c r="F43" s="89"/>
      <c r="G43" s="89"/>
      <c r="H43" s="89"/>
      <c r="I43" s="89"/>
      <c r="J43" s="89"/>
      <c r="K43" s="89"/>
      <c r="L43" s="89"/>
      <c r="M43" s="89"/>
      <c r="N43" s="89"/>
      <c r="O43" s="89"/>
      <c r="P43" s="89"/>
      <c r="Q43" s="89"/>
      <c r="R43" s="89"/>
      <c r="S43" s="89"/>
      <c r="T43" s="89"/>
      <c r="U43" s="89"/>
      <c r="V43" s="89"/>
      <c r="W43" s="89"/>
      <c r="X43" s="89"/>
      <c r="Y43" s="89"/>
      <c r="Z43" s="89"/>
      <c r="AA43" s="89"/>
      <c r="AB43" s="89"/>
      <c r="AC43" s="89"/>
      <c r="AD43" s="54"/>
    </row>
    <row r="44" spans="1:30" s="205" customFormat="1" x14ac:dyDescent="0.25">
      <c r="A44" s="4"/>
      <c r="B44" s="199"/>
      <c r="C44" s="200"/>
      <c r="D44" s="200"/>
      <c r="E44" s="201" t="s">
        <v>223</v>
      </c>
      <c r="F44" s="202"/>
      <c r="G44" s="202"/>
      <c r="H44" s="202"/>
      <c r="I44" s="89"/>
      <c r="J44" s="89"/>
      <c r="K44" s="89"/>
      <c r="L44" s="89"/>
      <c r="M44" s="89"/>
      <c r="N44" s="89"/>
      <c r="O44" s="89"/>
      <c r="P44" s="89"/>
      <c r="Q44" s="89"/>
      <c r="R44" s="89"/>
      <c r="S44" s="89"/>
      <c r="T44" s="89"/>
      <c r="U44" s="89"/>
      <c r="V44" s="89"/>
      <c r="W44" s="89"/>
      <c r="X44" s="89"/>
      <c r="Y44" s="89"/>
      <c r="Z44" s="89"/>
      <c r="AA44" s="89"/>
      <c r="AB44" s="89"/>
      <c r="AC44" s="89"/>
      <c r="AD44" s="54"/>
    </row>
    <row r="45" spans="1:30" s="205" customFormat="1" x14ac:dyDescent="0.25">
      <c r="A45" s="4"/>
      <c r="B45" s="199"/>
      <c r="C45" s="200"/>
      <c r="D45" s="200"/>
      <c r="E45" s="201" t="s">
        <v>225</v>
      </c>
      <c r="F45" s="202"/>
      <c r="G45" s="202"/>
      <c r="H45" s="202"/>
      <c r="I45" s="89"/>
      <c r="J45" s="89"/>
      <c r="K45" s="89"/>
      <c r="L45" s="89"/>
      <c r="M45" s="89"/>
      <c r="N45" s="89"/>
      <c r="O45" s="89"/>
      <c r="P45" s="89"/>
      <c r="Q45" s="89"/>
      <c r="R45" s="89"/>
      <c r="S45" s="89"/>
      <c r="T45" s="89"/>
      <c r="U45" s="89"/>
      <c r="V45" s="89"/>
      <c r="W45" s="89"/>
      <c r="X45" s="89"/>
      <c r="Y45" s="89"/>
      <c r="Z45" s="89"/>
      <c r="AA45" s="89"/>
      <c r="AB45" s="89"/>
      <c r="AC45" s="89"/>
      <c r="AD45" s="54"/>
    </row>
    <row r="46" spans="1:30" s="205" customFormat="1" ht="24" customHeight="1" x14ac:dyDescent="0.25">
      <c r="A46" s="4"/>
      <c r="B46" s="199"/>
      <c r="C46" s="200"/>
      <c r="D46" s="200"/>
      <c r="E46" s="267" t="s">
        <v>229</v>
      </c>
      <c r="F46" s="267"/>
      <c r="G46" s="267"/>
      <c r="H46" s="267"/>
      <c r="I46" s="267"/>
      <c r="J46" s="267"/>
      <c r="K46" s="267"/>
      <c r="L46" s="267"/>
      <c r="M46" s="267"/>
      <c r="N46" s="267"/>
      <c r="O46" s="267"/>
      <c r="P46" s="267"/>
      <c r="Q46" s="267"/>
      <c r="R46" s="267"/>
      <c r="S46" s="267"/>
      <c r="T46" s="267"/>
      <c r="U46" s="267"/>
      <c r="V46" s="267"/>
      <c r="W46" s="267"/>
      <c r="X46" s="267"/>
      <c r="Y46" s="267"/>
      <c r="Z46" s="267"/>
      <c r="AA46" s="267"/>
      <c r="AB46" s="267"/>
      <c r="AC46" s="267"/>
      <c r="AD46" s="54"/>
    </row>
    <row r="47" spans="1:30" s="205" customFormat="1" ht="12" customHeight="1" x14ac:dyDescent="0.25">
      <c r="A47" s="4"/>
      <c r="B47" s="199"/>
      <c r="C47" s="200"/>
      <c r="D47" s="200"/>
      <c r="E47" s="267" t="s">
        <v>236</v>
      </c>
      <c r="F47" s="267"/>
      <c r="G47" s="267"/>
      <c r="H47" s="267"/>
      <c r="I47" s="187"/>
      <c r="J47" s="187"/>
      <c r="K47" s="187"/>
      <c r="L47" s="187"/>
      <c r="M47" s="187"/>
      <c r="N47" s="187"/>
      <c r="O47" s="187"/>
      <c r="P47" s="187"/>
      <c r="Q47" s="187"/>
      <c r="R47" s="187"/>
      <c r="S47" s="187"/>
      <c r="T47" s="187"/>
      <c r="U47" s="187"/>
      <c r="V47" s="187"/>
      <c r="W47" s="187"/>
      <c r="X47" s="187"/>
      <c r="Y47" s="187"/>
      <c r="Z47" s="187"/>
      <c r="AA47" s="187"/>
      <c r="AB47" s="187"/>
      <c r="AC47" s="187"/>
      <c r="AD47" s="54"/>
    </row>
    <row r="48" spans="1:30" s="205" customFormat="1" ht="19.5" customHeight="1" x14ac:dyDescent="0.25">
      <c r="A48" s="4"/>
      <c r="B48" s="199"/>
      <c r="C48" s="200"/>
      <c r="D48" s="200"/>
      <c r="E48" s="267" t="s">
        <v>255</v>
      </c>
      <c r="F48" s="267"/>
      <c r="G48" s="267"/>
      <c r="H48" s="267"/>
      <c r="I48" s="267"/>
      <c r="J48" s="267"/>
      <c r="K48" s="267"/>
      <c r="L48" s="267"/>
      <c r="M48" s="267"/>
      <c r="N48" s="267"/>
      <c r="O48" s="267"/>
      <c r="P48" s="267"/>
      <c r="Q48" s="267"/>
      <c r="R48" s="267"/>
      <c r="S48" s="267"/>
      <c r="T48" s="267"/>
      <c r="U48" s="267"/>
      <c r="V48" s="267"/>
      <c r="W48" s="267"/>
      <c r="X48" s="267"/>
      <c r="Y48" s="267"/>
      <c r="Z48" s="267"/>
      <c r="AA48" s="267"/>
      <c r="AB48" s="267"/>
      <c r="AC48" s="267"/>
      <c r="AD48" s="54"/>
    </row>
    <row r="49" spans="1:30" s="205" customFormat="1" x14ac:dyDescent="0.25">
      <c r="A49" s="4"/>
      <c r="B49" s="199"/>
      <c r="C49" s="200"/>
      <c r="D49" s="200"/>
      <c r="E49" s="267" t="s">
        <v>254</v>
      </c>
      <c r="F49" s="267"/>
      <c r="G49" s="267"/>
      <c r="H49" s="267"/>
      <c r="I49" s="187"/>
      <c r="J49" s="187"/>
      <c r="K49" s="187"/>
      <c r="L49" s="187"/>
      <c r="M49" s="187"/>
      <c r="N49" s="187"/>
      <c r="O49" s="187"/>
      <c r="P49" s="187"/>
      <c r="Q49" s="187"/>
      <c r="R49" s="187"/>
      <c r="S49" s="187"/>
      <c r="T49" s="187"/>
      <c r="U49" s="187"/>
      <c r="V49" s="187"/>
      <c r="W49" s="187"/>
      <c r="X49" s="187"/>
      <c r="Y49" s="187"/>
      <c r="Z49" s="187"/>
      <c r="AA49" s="187"/>
      <c r="AB49" s="187"/>
      <c r="AC49" s="187"/>
      <c r="AD49" s="54"/>
    </row>
    <row r="50" spans="1:30" s="205" customFormat="1" x14ac:dyDescent="0.25">
      <c r="A50" s="4"/>
      <c r="B50" s="199"/>
      <c r="C50" s="200"/>
      <c r="D50" s="200"/>
      <c r="E50" s="267" t="s">
        <v>256</v>
      </c>
      <c r="F50" s="267"/>
      <c r="G50" s="267"/>
      <c r="H50" s="267"/>
      <c r="I50" s="267"/>
      <c r="J50" s="267"/>
      <c r="K50" s="267"/>
      <c r="L50" s="267"/>
      <c r="M50" s="267"/>
      <c r="N50" s="267"/>
      <c r="O50" s="267"/>
      <c r="P50" s="267"/>
      <c r="Q50" s="267"/>
      <c r="R50" s="267"/>
      <c r="S50" s="267"/>
      <c r="T50" s="267"/>
      <c r="U50" s="267"/>
      <c r="V50" s="267"/>
      <c r="W50" s="267"/>
      <c r="X50" s="267"/>
      <c r="Y50" s="267"/>
      <c r="Z50" s="267"/>
      <c r="AA50" s="267"/>
      <c r="AB50" s="267"/>
      <c r="AC50" s="267"/>
      <c r="AD50" s="54"/>
    </row>
    <row r="51" spans="1:30" s="205" customFormat="1" x14ac:dyDescent="0.25">
      <c r="A51" s="4"/>
      <c r="B51" s="199"/>
      <c r="C51" s="200"/>
      <c r="D51" s="200"/>
      <c r="E51" s="267" t="s">
        <v>262</v>
      </c>
      <c r="F51" s="267"/>
      <c r="G51" s="267"/>
      <c r="H51" s="267"/>
      <c r="I51" s="267"/>
      <c r="J51" s="267"/>
      <c r="K51" s="267"/>
      <c r="L51" s="267"/>
      <c r="M51" s="267"/>
      <c r="N51" s="267"/>
      <c r="O51" s="267"/>
      <c r="P51" s="267"/>
      <c r="Q51" s="267"/>
      <c r="R51" s="267"/>
      <c r="S51" s="267"/>
      <c r="T51" s="267"/>
      <c r="U51" s="267"/>
      <c r="V51" s="267"/>
      <c r="W51" s="267"/>
      <c r="X51" s="267"/>
      <c r="Y51" s="267"/>
      <c r="Z51" s="267"/>
      <c r="AA51" s="267"/>
      <c r="AB51" s="267"/>
      <c r="AC51" s="267"/>
      <c r="AD51" s="54"/>
    </row>
    <row r="52" spans="1:30" s="205" customFormat="1" x14ac:dyDescent="0.25">
      <c r="A52" s="4"/>
      <c r="B52" s="199"/>
      <c r="C52" s="200"/>
      <c r="D52" s="200"/>
      <c r="E52" s="54" t="s">
        <v>245</v>
      </c>
      <c r="F52" s="89"/>
      <c r="G52" s="89"/>
      <c r="H52" s="89"/>
      <c r="I52" s="89"/>
      <c r="J52" s="89"/>
      <c r="K52" s="89"/>
      <c r="L52" s="89"/>
      <c r="M52" s="89"/>
      <c r="N52" s="89"/>
      <c r="O52" s="89"/>
      <c r="P52" s="89"/>
      <c r="Q52" s="89"/>
      <c r="R52" s="89"/>
      <c r="S52" s="89"/>
      <c r="T52" s="89"/>
      <c r="U52" s="89"/>
      <c r="V52" s="89"/>
      <c r="W52" s="89"/>
      <c r="X52" s="89"/>
      <c r="Y52" s="89"/>
      <c r="Z52" s="89"/>
      <c r="AA52" s="89"/>
      <c r="AB52" s="89"/>
      <c r="AC52" s="89"/>
      <c r="AD52" s="54"/>
    </row>
    <row r="59" spans="1:30" x14ac:dyDescent="0.2">
      <c r="E59" s="13"/>
    </row>
  </sheetData>
  <sheetProtection algorithmName="SHA-512" hashValue="Vd/1dXgnv3K9kNYNL9r7YbCVGUxW7UmnHA2FvIG7jmUxjLN4OxIczDLtHLzwoxyY1UPh3tPqufCQZivAEOtEPw==" saltValue="HSao5fNCGxeoYW1p+3RD7A==" spinCount="100000" sheet="1" objects="1" scenarios="1"/>
  <mergeCells count="7">
    <mergeCell ref="E51:AC51"/>
    <mergeCell ref="E49:H49"/>
    <mergeCell ref="E40:AC40"/>
    <mergeCell ref="E46:AC46"/>
    <mergeCell ref="E47:H47"/>
    <mergeCell ref="E48:AC48"/>
    <mergeCell ref="E50:AC50"/>
  </mergeCells>
  <pageMargins left="0.7" right="0.7" top="0.75" bottom="0.75" header="0.3" footer="0.3"/>
  <pageSetup orientation="portrait" horizontalDpi="1200" verticalDpi="1200" r:id="rId1"/>
  <ignoredErrors>
    <ignoredError sqref="G28:H28 F30:H33 F29:H29 F34:H34 F36:H39 E35 F24:H26 E27 F17:H22 E23 F5:H12 E14:H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29" customWidth="1"/>
    <col min="2" max="26" width="10.7109375" style="129" customWidth="1"/>
    <col min="27" max="27" width="6.7109375" style="129" customWidth="1"/>
    <col min="28" max="28" width="5.140625" style="129" customWidth="1"/>
    <col min="29" max="29" width="4.140625" style="129" customWidth="1"/>
    <col min="30" max="128" width="0" style="131" hidden="1" customWidth="1"/>
    <col min="129" max="16384" width="10.7109375" style="129" hidden="1"/>
  </cols>
  <sheetData>
    <row r="1" spans="1:128" ht="33.75" x14ac:dyDescent="0.5">
      <c r="A1" s="269" t="str">
        <f ca="1">TEXT(TODAY()-30,"MMMM yyyy")</f>
        <v>September 2024</v>
      </c>
      <c r="B1" s="269"/>
      <c r="C1" s="269"/>
      <c r="D1" s="269"/>
      <c r="E1" s="269"/>
      <c r="S1" s="130" t="e">
        <f>Table!#REF!</f>
        <v>#REF!</v>
      </c>
    </row>
    <row r="2" spans="1:128" ht="61.5" x14ac:dyDescent="0.9">
      <c r="A2" s="132" t="s">
        <v>0</v>
      </c>
    </row>
    <row r="3" spans="1:128" s="135" customFormat="1" ht="36" x14ac:dyDescent="0.55000000000000004">
      <c r="A3" s="133" t="s">
        <v>5</v>
      </c>
      <c r="B3" s="134"/>
      <c r="C3" s="134"/>
      <c r="D3" s="134"/>
      <c r="E3" s="134"/>
      <c r="F3" s="134"/>
      <c r="G3" s="134"/>
      <c r="H3" s="134"/>
      <c r="I3" s="134"/>
      <c r="J3" s="134"/>
      <c r="K3" s="134"/>
      <c r="L3" s="134"/>
      <c r="M3" s="134"/>
      <c r="N3" s="134"/>
      <c r="O3" s="134"/>
      <c r="P3" s="134"/>
      <c r="Q3" s="134"/>
      <c r="R3" s="134"/>
      <c r="S3" s="134"/>
      <c r="T3" s="134"/>
      <c r="U3" s="134"/>
      <c r="V3" s="134"/>
      <c r="W3" s="134"/>
      <c r="X3" s="134"/>
      <c r="Y3" s="134"/>
      <c r="Z3" s="134"/>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35" customFormat="1" ht="36" x14ac:dyDescent="0.55000000000000004">
      <c r="A68" s="133" t="s">
        <v>19</v>
      </c>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D68" s="131"/>
      <c r="AE68" s="131"/>
      <c r="AF68" s="131"/>
      <c r="AG68" s="131"/>
      <c r="AH68" s="131"/>
      <c r="AI68" s="131"/>
      <c r="AJ68" s="131"/>
      <c r="AK68" s="131"/>
      <c r="AL68" s="131"/>
      <c r="AM68" s="131"/>
      <c r="AN68" s="131"/>
      <c r="AO68" s="131"/>
      <c r="AP68" s="131"/>
      <c r="AQ68" s="131"/>
      <c r="AR68" s="131"/>
      <c r="AS68" s="131"/>
      <c r="AT68" s="131"/>
      <c r="AU68" s="131"/>
      <c r="AV68" s="131"/>
      <c r="AW68" s="131"/>
      <c r="AX68" s="131"/>
      <c r="AY68" s="131"/>
      <c r="AZ68" s="131"/>
      <c r="BA68" s="131"/>
      <c r="BB68" s="131"/>
      <c r="BC68" s="131"/>
      <c r="BD68" s="131"/>
      <c r="BE68" s="131"/>
      <c r="BF68" s="131"/>
      <c r="BG68" s="131"/>
      <c r="BH68" s="131"/>
      <c r="BI68" s="131"/>
      <c r="BJ68" s="131"/>
      <c r="BK68" s="131"/>
      <c r="BL68" s="131"/>
      <c r="BM68" s="131"/>
      <c r="BN68" s="131"/>
      <c r="BO68" s="131"/>
      <c r="BP68" s="131"/>
      <c r="BQ68" s="131"/>
      <c r="BR68" s="131"/>
      <c r="BS68" s="131"/>
      <c r="BT68" s="131"/>
      <c r="BU68" s="131"/>
      <c r="BV68" s="131"/>
      <c r="BW68" s="131"/>
      <c r="BX68" s="131"/>
      <c r="BY68" s="131"/>
      <c r="BZ68" s="131"/>
      <c r="CA68" s="131"/>
      <c r="CB68" s="131"/>
      <c r="CC68" s="131"/>
      <c r="CD68" s="131"/>
      <c r="CE68" s="131"/>
      <c r="CF68" s="131"/>
      <c r="CG68" s="131"/>
      <c r="CH68" s="131"/>
      <c r="CI68" s="131"/>
      <c r="CJ68" s="131"/>
      <c r="CK68" s="131"/>
      <c r="CL68" s="131"/>
      <c r="CM68" s="131"/>
      <c r="CN68" s="131"/>
      <c r="CO68" s="131"/>
      <c r="CP68" s="131"/>
      <c r="CQ68" s="131"/>
      <c r="CR68" s="131"/>
      <c r="CS68" s="131"/>
      <c r="CT68" s="131"/>
      <c r="CU68" s="131"/>
      <c r="CV68" s="131"/>
      <c r="CW68" s="131"/>
      <c r="CX68" s="131"/>
      <c r="CY68" s="131"/>
      <c r="CZ68" s="131"/>
      <c r="DA68" s="131"/>
      <c r="DB68" s="131"/>
      <c r="DC68" s="131"/>
      <c r="DD68" s="131"/>
      <c r="DE68" s="131"/>
      <c r="DF68" s="131"/>
      <c r="DG68" s="131"/>
      <c r="DH68" s="131"/>
      <c r="DI68" s="131"/>
      <c r="DJ68" s="131"/>
      <c r="DK68" s="131"/>
      <c r="DL68" s="131"/>
      <c r="DM68" s="131"/>
      <c r="DN68" s="131"/>
      <c r="DO68" s="131"/>
      <c r="DP68" s="131"/>
      <c r="DQ68" s="131"/>
      <c r="DR68" s="131"/>
      <c r="DS68" s="131"/>
      <c r="DT68" s="131"/>
      <c r="DU68" s="131"/>
      <c r="DV68" s="131"/>
      <c r="DW68" s="131"/>
      <c r="DX68" s="131"/>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35" customFormat="1" ht="36" x14ac:dyDescent="0.55000000000000004">
      <c r="A112" s="133" t="s">
        <v>24</v>
      </c>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D112" s="131"/>
      <c r="AE112" s="131"/>
      <c r="AF112" s="131"/>
      <c r="AG112" s="131"/>
      <c r="AH112" s="131"/>
      <c r="AI112" s="131"/>
      <c r="AJ112" s="131"/>
      <c r="AK112" s="131"/>
      <c r="AL112" s="131"/>
      <c r="AM112" s="131"/>
      <c r="AN112" s="131"/>
      <c r="AO112" s="131"/>
      <c r="AP112" s="131"/>
      <c r="AQ112" s="131"/>
      <c r="AR112" s="131"/>
      <c r="AS112" s="131"/>
      <c r="AT112" s="131"/>
      <c r="AU112" s="131"/>
      <c r="AV112" s="131"/>
      <c r="AW112" s="131"/>
      <c r="AX112" s="131"/>
      <c r="AY112" s="131"/>
      <c r="AZ112" s="131"/>
      <c r="BA112" s="131"/>
      <c r="BB112" s="131"/>
      <c r="BC112" s="131"/>
      <c r="BD112" s="131"/>
      <c r="BE112" s="131"/>
      <c r="BF112" s="131"/>
      <c r="BG112" s="131"/>
      <c r="BH112" s="131"/>
      <c r="BI112" s="131"/>
      <c r="BJ112" s="131"/>
      <c r="BK112" s="131"/>
      <c r="BL112" s="131"/>
      <c r="BM112" s="131"/>
      <c r="BN112" s="131"/>
      <c r="BO112" s="131"/>
      <c r="BP112" s="131"/>
      <c r="BQ112" s="131"/>
      <c r="BR112" s="131"/>
      <c r="BS112" s="131"/>
      <c r="BT112" s="131"/>
      <c r="BU112" s="131"/>
      <c r="BV112" s="131"/>
      <c r="BW112" s="131"/>
      <c r="BX112" s="131"/>
      <c r="BY112" s="131"/>
      <c r="BZ112" s="131"/>
      <c r="CA112" s="131"/>
      <c r="CB112" s="131"/>
      <c r="CC112" s="131"/>
      <c r="CD112" s="131"/>
      <c r="CE112" s="131"/>
      <c r="CF112" s="131"/>
      <c r="CG112" s="131"/>
      <c r="CH112" s="131"/>
      <c r="CI112" s="131"/>
      <c r="CJ112" s="131"/>
      <c r="CK112" s="131"/>
      <c r="CL112" s="131"/>
      <c r="CM112" s="131"/>
      <c r="CN112" s="131"/>
      <c r="CO112" s="131"/>
      <c r="CP112" s="131"/>
      <c r="CQ112" s="131"/>
      <c r="CR112" s="131"/>
      <c r="CS112" s="131"/>
      <c r="CT112" s="131"/>
      <c r="CU112" s="131"/>
      <c r="CV112" s="131"/>
      <c r="CW112" s="131"/>
      <c r="CX112" s="131"/>
      <c r="CY112" s="131"/>
      <c r="CZ112" s="131"/>
      <c r="DA112" s="131"/>
      <c r="DB112" s="131"/>
      <c r="DC112" s="131"/>
      <c r="DD112" s="131"/>
      <c r="DE112" s="131"/>
      <c r="DF112" s="131"/>
      <c r="DG112" s="131"/>
      <c r="DH112" s="131"/>
      <c r="DI112" s="131"/>
      <c r="DJ112" s="131"/>
      <c r="DK112" s="131"/>
      <c r="DL112" s="131"/>
      <c r="DM112" s="131"/>
      <c r="DN112" s="131"/>
      <c r="DO112" s="131"/>
      <c r="DP112" s="131"/>
      <c r="DQ112" s="131"/>
      <c r="DR112" s="131"/>
      <c r="DS112" s="131"/>
      <c r="DT112" s="131"/>
      <c r="DU112" s="131"/>
      <c r="DV112" s="131"/>
      <c r="DW112" s="131"/>
      <c r="DX112" s="131"/>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35" customFormat="1" ht="36" x14ac:dyDescent="0.55000000000000004">
      <c r="A157" s="133" t="s">
        <v>36</v>
      </c>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D157" s="131"/>
      <c r="AE157" s="131"/>
      <c r="AF157" s="131"/>
      <c r="AG157" s="131"/>
      <c r="AH157" s="131"/>
      <c r="AI157" s="131"/>
      <c r="AJ157" s="131"/>
      <c r="AK157" s="131"/>
      <c r="AL157" s="131"/>
      <c r="AM157" s="131"/>
      <c r="AN157" s="131"/>
      <c r="AO157" s="131"/>
      <c r="AP157" s="131"/>
      <c r="AQ157" s="131"/>
      <c r="AR157" s="131"/>
      <c r="AS157" s="131"/>
      <c r="AT157" s="131"/>
      <c r="AU157" s="131"/>
      <c r="AV157" s="131"/>
      <c r="AW157" s="131"/>
      <c r="AX157" s="131"/>
      <c r="AY157" s="131"/>
      <c r="AZ157" s="131"/>
      <c r="BA157" s="131"/>
      <c r="BB157" s="131"/>
      <c r="BC157" s="131"/>
      <c r="BD157" s="131"/>
      <c r="BE157" s="131"/>
      <c r="BF157" s="131"/>
      <c r="BG157" s="131"/>
      <c r="BH157" s="131"/>
      <c r="BI157" s="131"/>
      <c r="BJ157" s="131"/>
      <c r="BK157" s="131"/>
      <c r="BL157" s="131"/>
      <c r="BM157" s="131"/>
      <c r="BN157" s="131"/>
      <c r="BO157" s="131"/>
      <c r="BP157" s="131"/>
      <c r="BQ157" s="131"/>
      <c r="BR157" s="131"/>
      <c r="BS157" s="131"/>
      <c r="BT157" s="131"/>
      <c r="BU157" s="131"/>
      <c r="BV157" s="131"/>
      <c r="BW157" s="131"/>
      <c r="BX157" s="131"/>
      <c r="BY157" s="131"/>
      <c r="BZ157" s="131"/>
      <c r="CA157" s="131"/>
      <c r="CB157" s="131"/>
      <c r="CC157" s="131"/>
      <c r="CD157" s="131"/>
      <c r="CE157" s="131"/>
      <c r="CF157" s="131"/>
      <c r="CG157" s="131"/>
      <c r="CH157" s="131"/>
      <c r="CI157" s="131"/>
      <c r="CJ157" s="131"/>
      <c r="CK157" s="131"/>
      <c r="CL157" s="131"/>
      <c r="CM157" s="131"/>
      <c r="CN157" s="131"/>
      <c r="CO157" s="131"/>
      <c r="CP157" s="131"/>
      <c r="CQ157" s="131"/>
      <c r="CR157" s="131"/>
      <c r="CS157" s="131"/>
      <c r="CT157" s="131"/>
      <c r="CU157" s="131"/>
      <c r="CV157" s="131"/>
      <c r="CW157" s="131"/>
      <c r="CX157" s="131"/>
      <c r="CY157" s="131"/>
      <c r="CZ157" s="131"/>
      <c r="DA157" s="131"/>
      <c r="DB157" s="131"/>
      <c r="DC157" s="131"/>
      <c r="DD157" s="131"/>
      <c r="DE157" s="131"/>
      <c r="DF157" s="131"/>
      <c r="DG157" s="131"/>
      <c r="DH157" s="131"/>
      <c r="DI157" s="131"/>
      <c r="DJ157" s="131"/>
      <c r="DK157" s="131"/>
      <c r="DL157" s="131"/>
      <c r="DM157" s="131"/>
      <c r="DN157" s="131"/>
      <c r="DO157" s="131"/>
      <c r="DP157" s="131"/>
      <c r="DQ157" s="131"/>
      <c r="DR157" s="131"/>
      <c r="DS157" s="131"/>
      <c r="DT157" s="131"/>
      <c r="DU157" s="131"/>
      <c r="DV157" s="131"/>
      <c r="DW157" s="131"/>
      <c r="DX157" s="131"/>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35" customFormat="1" ht="36" x14ac:dyDescent="0.55000000000000004">
      <c r="A200" s="133" t="s">
        <v>42</v>
      </c>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D200" s="131"/>
      <c r="AE200" s="131"/>
      <c r="AF200" s="131"/>
      <c r="AG200" s="131"/>
      <c r="AH200" s="131"/>
      <c r="AI200" s="131"/>
      <c r="AJ200" s="131"/>
      <c r="AK200" s="131"/>
      <c r="AL200" s="131"/>
      <c r="AM200" s="131"/>
      <c r="AN200" s="131"/>
      <c r="AO200" s="131"/>
      <c r="AP200" s="131"/>
      <c r="AQ200" s="131"/>
      <c r="AR200" s="131"/>
      <c r="AS200" s="131"/>
      <c r="AT200" s="131"/>
      <c r="AU200" s="131"/>
      <c r="AV200" s="131"/>
      <c r="AW200" s="131"/>
      <c r="AX200" s="131"/>
      <c r="AY200" s="131"/>
      <c r="AZ200" s="131"/>
      <c r="BA200" s="131"/>
      <c r="BB200" s="131"/>
      <c r="BC200" s="131"/>
      <c r="BD200" s="131"/>
      <c r="BE200" s="131"/>
      <c r="BF200" s="131"/>
      <c r="BG200" s="131"/>
      <c r="BH200" s="131"/>
      <c r="BI200" s="131"/>
      <c r="BJ200" s="131"/>
      <c r="BK200" s="131"/>
      <c r="BL200" s="131"/>
      <c r="BM200" s="131"/>
      <c r="BN200" s="131"/>
      <c r="BO200" s="131"/>
      <c r="BP200" s="131"/>
      <c r="BQ200" s="131"/>
      <c r="BR200" s="131"/>
      <c r="BS200" s="131"/>
      <c r="BT200" s="131"/>
      <c r="BU200" s="131"/>
      <c r="BV200" s="131"/>
      <c r="BW200" s="131"/>
      <c r="BX200" s="131"/>
      <c r="BY200" s="131"/>
      <c r="BZ200" s="131"/>
      <c r="CA200" s="131"/>
      <c r="CB200" s="131"/>
      <c r="CC200" s="131"/>
      <c r="CD200" s="131"/>
      <c r="CE200" s="131"/>
      <c r="CF200" s="131"/>
      <c r="CG200" s="131"/>
      <c r="CH200" s="131"/>
      <c r="CI200" s="131"/>
      <c r="CJ200" s="131"/>
      <c r="CK200" s="131"/>
      <c r="CL200" s="131"/>
      <c r="CM200" s="131"/>
      <c r="CN200" s="131"/>
      <c r="CO200" s="131"/>
      <c r="CP200" s="131"/>
      <c r="CQ200" s="131"/>
      <c r="CR200" s="131"/>
      <c r="CS200" s="131"/>
      <c r="CT200" s="131"/>
      <c r="CU200" s="131"/>
      <c r="CV200" s="131"/>
      <c r="CW200" s="131"/>
      <c r="CX200" s="131"/>
      <c r="CY200" s="131"/>
      <c r="CZ200" s="131"/>
      <c r="DA200" s="131"/>
      <c r="DB200" s="131"/>
      <c r="DC200" s="131"/>
      <c r="DD200" s="131"/>
      <c r="DE200" s="131"/>
      <c r="DF200" s="131"/>
      <c r="DG200" s="131"/>
      <c r="DH200" s="131"/>
      <c r="DI200" s="131"/>
      <c r="DJ200" s="131"/>
      <c r="DK200" s="131"/>
      <c r="DL200" s="131"/>
      <c r="DM200" s="131"/>
      <c r="DN200" s="131"/>
      <c r="DO200" s="131"/>
      <c r="DP200" s="131"/>
      <c r="DQ200" s="131"/>
      <c r="DR200" s="131"/>
      <c r="DS200" s="131"/>
      <c r="DT200" s="131"/>
      <c r="DU200" s="131"/>
      <c r="DV200" s="131"/>
      <c r="DW200" s="131"/>
      <c r="DX200" s="131"/>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35" customFormat="1" ht="36" x14ac:dyDescent="0.55000000000000004">
      <c r="A262" s="133" t="s">
        <v>56</v>
      </c>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c r="AD262" s="131"/>
      <c r="AE262" s="131"/>
      <c r="AF262" s="131"/>
      <c r="AG262" s="131"/>
      <c r="AH262" s="131"/>
      <c r="AI262" s="131"/>
      <c r="AJ262" s="131"/>
      <c r="AK262" s="131"/>
      <c r="AL262" s="131"/>
      <c r="AM262" s="131"/>
      <c r="AN262" s="131"/>
      <c r="AO262" s="131"/>
      <c r="AP262" s="131"/>
      <c r="AQ262" s="131"/>
      <c r="AR262" s="131"/>
      <c r="AS262" s="131"/>
      <c r="AT262" s="131"/>
      <c r="AU262" s="131"/>
      <c r="AV262" s="131"/>
      <c r="AW262" s="131"/>
      <c r="AX262" s="131"/>
      <c r="AY262" s="131"/>
      <c r="AZ262" s="131"/>
      <c r="BA262" s="131"/>
      <c r="BB262" s="131"/>
      <c r="BC262" s="131"/>
      <c r="BD262" s="131"/>
      <c r="BE262" s="131"/>
      <c r="BF262" s="131"/>
      <c r="BG262" s="131"/>
      <c r="BH262" s="131"/>
      <c r="BI262" s="131"/>
      <c r="BJ262" s="131"/>
      <c r="BK262" s="131"/>
      <c r="BL262" s="131"/>
      <c r="BM262" s="131"/>
      <c r="BN262" s="131"/>
      <c r="BO262" s="131"/>
      <c r="BP262" s="131"/>
      <c r="BQ262" s="131"/>
      <c r="BR262" s="131"/>
      <c r="BS262" s="131"/>
      <c r="BT262" s="131"/>
      <c r="BU262" s="131"/>
      <c r="BV262" s="131"/>
      <c r="BW262" s="131"/>
      <c r="BX262" s="131"/>
      <c r="BY262" s="131"/>
      <c r="BZ262" s="131"/>
      <c r="CA262" s="131"/>
      <c r="CB262" s="131"/>
      <c r="CC262" s="131"/>
      <c r="CD262" s="131"/>
      <c r="CE262" s="131"/>
      <c r="CF262" s="131"/>
      <c r="CG262" s="131"/>
      <c r="CH262" s="131"/>
      <c r="CI262" s="131"/>
      <c r="CJ262" s="131"/>
      <c r="CK262" s="131"/>
      <c r="CL262" s="131"/>
      <c r="CM262" s="131"/>
      <c r="CN262" s="131"/>
      <c r="CO262" s="131"/>
      <c r="CP262" s="131"/>
      <c r="CQ262" s="131"/>
      <c r="CR262" s="131"/>
      <c r="CS262" s="131"/>
      <c r="CT262" s="131"/>
      <c r="CU262" s="131"/>
      <c r="CV262" s="131"/>
      <c r="CW262" s="131"/>
      <c r="CX262" s="131"/>
      <c r="CY262" s="131"/>
      <c r="CZ262" s="131"/>
      <c r="DA262" s="131"/>
      <c r="DB262" s="131"/>
      <c r="DC262" s="131"/>
      <c r="DD262" s="131"/>
      <c r="DE262" s="131"/>
      <c r="DF262" s="131"/>
      <c r="DG262" s="131"/>
      <c r="DH262" s="131"/>
      <c r="DI262" s="131"/>
      <c r="DJ262" s="131"/>
      <c r="DK262" s="131"/>
      <c r="DL262" s="131"/>
      <c r="DM262" s="131"/>
      <c r="DN262" s="131"/>
      <c r="DO262" s="131"/>
      <c r="DP262" s="131"/>
      <c r="DQ262" s="131"/>
      <c r="DR262" s="131"/>
      <c r="DS262" s="131"/>
      <c r="DT262" s="131"/>
      <c r="DU262" s="131"/>
      <c r="DV262" s="131"/>
      <c r="DW262" s="131"/>
      <c r="DX262" s="131"/>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35" customFormat="1" ht="21" x14ac:dyDescent="0.35">
      <c r="A330" s="136" t="s">
        <v>215</v>
      </c>
      <c r="B330" s="136"/>
      <c r="C330" s="136"/>
      <c r="D330" s="136"/>
      <c r="E330" s="136"/>
      <c r="F330" s="136"/>
      <c r="G330" s="136"/>
      <c r="H330" s="136"/>
      <c r="I330" s="136"/>
      <c r="J330" s="136"/>
      <c r="K330" s="136"/>
      <c r="L330" s="136"/>
      <c r="M330" s="136"/>
      <c r="N330" s="136"/>
      <c r="O330" s="136"/>
      <c r="P330" s="136"/>
      <c r="Q330" s="136"/>
      <c r="R330" s="136"/>
      <c r="S330" s="136"/>
      <c r="T330" s="136"/>
      <c r="U330" s="136"/>
      <c r="V330" s="136"/>
      <c r="W330" s="136"/>
      <c r="X330" s="136"/>
      <c r="Y330" s="136"/>
      <c r="Z330" s="136"/>
      <c r="AD330" s="131"/>
      <c r="AE330" s="131"/>
      <c r="AF330" s="131"/>
      <c r="AG330" s="131"/>
      <c r="AH330" s="131"/>
      <c r="AI330" s="131"/>
      <c r="AJ330" s="131"/>
      <c r="AK330" s="131"/>
      <c r="AL330" s="131"/>
      <c r="AM330" s="131"/>
      <c r="AN330" s="131"/>
      <c r="AO330" s="131"/>
      <c r="AP330" s="131"/>
      <c r="AQ330" s="131"/>
      <c r="AR330" s="131"/>
      <c r="AS330" s="131"/>
      <c r="AT330" s="131"/>
      <c r="AU330" s="131"/>
      <c r="AV330" s="131"/>
      <c r="AW330" s="131"/>
      <c r="AX330" s="131"/>
      <c r="AY330" s="131"/>
      <c r="AZ330" s="131"/>
      <c r="BA330" s="131"/>
      <c r="BB330" s="131"/>
      <c r="BC330" s="131"/>
      <c r="BD330" s="131"/>
      <c r="BE330" s="131"/>
      <c r="BF330" s="131"/>
      <c r="BG330" s="131"/>
      <c r="BH330" s="131"/>
      <c r="BI330" s="131"/>
      <c r="BJ330" s="131"/>
      <c r="BK330" s="131"/>
      <c r="BL330" s="131"/>
      <c r="BM330" s="131"/>
      <c r="BN330" s="131"/>
      <c r="BO330" s="131"/>
      <c r="BP330" s="131"/>
      <c r="BQ330" s="131"/>
      <c r="BR330" s="131"/>
      <c r="BS330" s="131"/>
      <c r="BT330" s="131"/>
      <c r="BU330" s="131"/>
      <c r="BV330" s="131"/>
      <c r="BW330" s="131"/>
      <c r="BX330" s="131"/>
      <c r="BY330" s="131"/>
      <c r="BZ330" s="131"/>
      <c r="CA330" s="131"/>
      <c r="CB330" s="131"/>
      <c r="CC330" s="131"/>
      <c r="CD330" s="131"/>
      <c r="CE330" s="131"/>
      <c r="CF330" s="131"/>
      <c r="CG330" s="131"/>
      <c r="CH330" s="131"/>
      <c r="CI330" s="131"/>
      <c r="CJ330" s="131"/>
      <c r="CK330" s="131"/>
      <c r="CL330" s="131"/>
      <c r="CM330" s="131"/>
      <c r="CN330" s="131"/>
      <c r="CO330" s="131"/>
      <c r="CP330" s="131"/>
      <c r="CQ330" s="131"/>
      <c r="CR330" s="131"/>
      <c r="CS330" s="131"/>
      <c r="CT330" s="131"/>
      <c r="CU330" s="131"/>
      <c r="CV330" s="131"/>
      <c r="CW330" s="131"/>
      <c r="CX330" s="131"/>
      <c r="CY330" s="131"/>
      <c r="CZ330" s="131"/>
      <c r="DA330" s="131"/>
      <c r="DB330" s="131"/>
      <c r="DC330" s="131"/>
      <c r="DD330" s="131"/>
      <c r="DE330" s="131"/>
      <c r="DF330" s="131"/>
      <c r="DG330" s="131"/>
      <c r="DH330" s="131"/>
      <c r="DI330" s="131"/>
      <c r="DJ330" s="131"/>
      <c r="DK330" s="131"/>
      <c r="DL330" s="131"/>
      <c r="DM330" s="131"/>
      <c r="DN330" s="131"/>
      <c r="DO330" s="131"/>
      <c r="DP330" s="131"/>
      <c r="DQ330" s="131"/>
      <c r="DR330" s="131"/>
      <c r="DS330" s="131"/>
      <c r="DT330" s="131"/>
      <c r="DU330" s="131"/>
      <c r="DV330" s="131"/>
      <c r="DW330" s="131"/>
      <c r="DX330" s="131"/>
    </row>
    <row r="331" spans="1:128" s="135" customFormat="1" ht="21" x14ac:dyDescent="0.35">
      <c r="A331" s="136"/>
      <c r="B331" s="136"/>
      <c r="C331" s="136"/>
      <c r="D331" s="136"/>
      <c r="E331" s="136"/>
      <c r="F331" s="136"/>
      <c r="G331" s="136"/>
      <c r="H331" s="136"/>
      <c r="I331" s="136"/>
      <c r="J331" s="136"/>
      <c r="K331" s="136"/>
      <c r="L331" s="136"/>
      <c r="M331" s="136"/>
      <c r="N331" s="136"/>
      <c r="O331" s="136"/>
      <c r="P331" s="136"/>
      <c r="Q331" s="136"/>
      <c r="R331" s="136"/>
      <c r="S331" s="136"/>
      <c r="T331" s="136"/>
      <c r="U331" s="136"/>
      <c r="V331" s="136"/>
      <c r="W331" s="136"/>
      <c r="X331" s="136"/>
      <c r="Y331" s="136"/>
      <c r="Z331" s="136"/>
      <c r="AD331" s="131"/>
      <c r="AE331" s="131"/>
      <c r="AF331" s="131"/>
      <c r="AG331" s="131"/>
      <c r="AH331" s="131"/>
      <c r="AI331" s="131"/>
      <c r="AJ331" s="131"/>
      <c r="AK331" s="131"/>
      <c r="AL331" s="131"/>
      <c r="AM331" s="131"/>
      <c r="AN331" s="131"/>
      <c r="AO331" s="131"/>
      <c r="AP331" s="131"/>
      <c r="AQ331" s="131"/>
      <c r="AR331" s="131"/>
      <c r="AS331" s="131"/>
      <c r="AT331" s="131"/>
      <c r="AU331" s="131"/>
      <c r="AV331" s="131"/>
      <c r="AW331" s="131"/>
      <c r="AX331" s="131"/>
      <c r="AY331" s="131"/>
      <c r="AZ331" s="131"/>
      <c r="BA331" s="131"/>
      <c r="BB331" s="131"/>
      <c r="BC331" s="131"/>
      <c r="BD331" s="131"/>
      <c r="BE331" s="131"/>
      <c r="BF331" s="131"/>
      <c r="BG331" s="131"/>
      <c r="BH331" s="131"/>
      <c r="BI331" s="131"/>
      <c r="BJ331" s="131"/>
      <c r="BK331" s="131"/>
      <c r="BL331" s="131"/>
      <c r="BM331" s="131"/>
      <c r="BN331" s="131"/>
      <c r="BO331" s="131"/>
      <c r="BP331" s="131"/>
      <c r="BQ331" s="131"/>
      <c r="BR331" s="131"/>
      <c r="BS331" s="131"/>
      <c r="BT331" s="131"/>
      <c r="BU331" s="131"/>
      <c r="BV331" s="131"/>
      <c r="BW331" s="131"/>
      <c r="BX331" s="131"/>
      <c r="BY331" s="131"/>
      <c r="BZ331" s="131"/>
      <c r="CA331" s="131"/>
      <c r="CB331" s="131"/>
      <c r="CC331" s="131"/>
      <c r="CD331" s="131"/>
      <c r="CE331" s="131"/>
      <c r="CF331" s="131"/>
      <c r="CG331" s="131"/>
      <c r="CH331" s="131"/>
      <c r="CI331" s="131"/>
      <c r="CJ331" s="131"/>
      <c r="CK331" s="131"/>
      <c r="CL331" s="131"/>
      <c r="CM331" s="131"/>
      <c r="CN331" s="131"/>
      <c r="CO331" s="131"/>
      <c r="CP331" s="131"/>
      <c r="CQ331" s="131"/>
      <c r="CR331" s="131"/>
      <c r="CS331" s="131"/>
      <c r="CT331" s="131"/>
      <c r="CU331" s="131"/>
      <c r="CV331" s="131"/>
      <c r="CW331" s="131"/>
      <c r="CX331" s="131"/>
      <c r="CY331" s="131"/>
      <c r="CZ331" s="131"/>
      <c r="DA331" s="131"/>
      <c r="DB331" s="131"/>
      <c r="DC331" s="131"/>
      <c r="DD331" s="131"/>
      <c r="DE331" s="131"/>
      <c r="DF331" s="131"/>
      <c r="DG331" s="131"/>
      <c r="DH331" s="131"/>
      <c r="DI331" s="131"/>
      <c r="DJ331" s="131"/>
      <c r="DK331" s="131"/>
      <c r="DL331" s="131"/>
      <c r="DM331" s="131"/>
      <c r="DN331" s="131"/>
      <c r="DO331" s="131"/>
      <c r="DP331" s="131"/>
      <c r="DQ331" s="131"/>
      <c r="DR331" s="131"/>
      <c r="DS331" s="131"/>
      <c r="DT331" s="131"/>
      <c r="DU331" s="131"/>
      <c r="DV331" s="131"/>
      <c r="DW331" s="131"/>
      <c r="DX331" s="131"/>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5" workbookViewId="0">
      <selection activeCell="H45" sqref="H45"/>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1233" s="15" customFormat="1" ht="18.75" x14ac:dyDescent="0.3">
      <c r="A1" s="14" t="s">
        <v>62</v>
      </c>
    </row>
    <row r="2" spans="1:1233" s="18" customFormat="1" ht="24.95" customHeight="1" x14ac:dyDescent="0.25">
      <c r="A2" s="16"/>
      <c r="B2" s="17" t="s">
        <v>63</v>
      </c>
      <c r="D2" s="19"/>
      <c r="E2" s="20"/>
      <c r="F2" s="20"/>
    </row>
    <row r="3" spans="1:1233" s="22" customFormat="1" x14ac:dyDescent="0.2">
      <c r="A3" s="21" t="s">
        <v>71</v>
      </c>
      <c r="E3" s="23"/>
    </row>
    <row r="4" spans="1:1233" s="22" customFormat="1" ht="11.25" x14ac:dyDescent="0.15">
      <c r="A4" s="21" t="s">
        <v>64</v>
      </c>
      <c r="B4" s="24" t="s">
        <v>72</v>
      </c>
    </row>
    <row r="5" spans="1:1233" s="22" customFormat="1" ht="11.25" x14ac:dyDescent="0.15">
      <c r="A5" s="21" t="s">
        <v>65</v>
      </c>
      <c r="B5" s="24" t="s">
        <v>147</v>
      </c>
    </row>
    <row r="6" spans="1:1233" s="22" customFormat="1" ht="11.25" x14ac:dyDescent="0.15">
      <c r="A6" s="21" t="s">
        <v>88</v>
      </c>
      <c r="B6" s="24" t="s">
        <v>89</v>
      </c>
      <c r="G6" s="25"/>
    </row>
    <row r="7" spans="1:1233"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25" x14ac:dyDescent="0.15">
      <c r="A8" s="28"/>
    </row>
    <row r="9" spans="1:1233" s="30" customFormat="1" x14ac:dyDescent="0.2"/>
    <row r="10" spans="1:1233" s="18" customFormat="1" ht="24.95" customHeight="1" x14ac:dyDescent="0.2">
      <c r="A10" s="31"/>
      <c r="B10" s="17" t="s">
        <v>67</v>
      </c>
      <c r="D10" s="19"/>
      <c r="E10" s="20"/>
      <c r="F10" s="20"/>
    </row>
    <row r="11" spans="1:1233" s="34" customFormat="1" ht="12" x14ac:dyDescent="0.25">
      <c r="A11" s="32"/>
      <c r="B11" s="33"/>
    </row>
    <row r="12" spans="1:1233" s="75" customFormat="1" x14ac:dyDescent="0.2">
      <c r="A12" s="76" t="s">
        <v>148</v>
      </c>
      <c r="B12" s="76"/>
      <c r="C12" s="76" t="s">
        <v>51</v>
      </c>
      <c r="D12" s="76" t="s">
        <v>149</v>
      </c>
      <c r="E12" s="77" t="s">
        <v>150</v>
      </c>
      <c r="F12" s="81">
        <v>42736</v>
      </c>
      <c r="G12" s="81">
        <v>42767</v>
      </c>
      <c r="H12" s="81">
        <v>42795</v>
      </c>
      <c r="I12" s="81">
        <v>42826</v>
      </c>
      <c r="J12" s="81">
        <v>42856</v>
      </c>
      <c r="K12" s="81">
        <v>42887</v>
      </c>
      <c r="L12" s="81">
        <v>42917</v>
      </c>
      <c r="M12" s="81">
        <v>42948</v>
      </c>
      <c r="N12" s="81">
        <v>42979</v>
      </c>
      <c r="O12" s="81">
        <v>43009</v>
      </c>
      <c r="P12" s="81">
        <v>43040</v>
      </c>
      <c r="Q12" s="81">
        <v>43070</v>
      </c>
      <c r="R12" s="81">
        <v>43101</v>
      </c>
      <c r="S12" s="81">
        <v>43132</v>
      </c>
      <c r="T12" s="81">
        <v>43160</v>
      </c>
      <c r="U12" s="81">
        <v>43191</v>
      </c>
      <c r="V12" s="81">
        <v>43221</v>
      </c>
      <c r="W12" s="81">
        <v>43252</v>
      </c>
      <c r="X12" s="81">
        <v>43282</v>
      </c>
      <c r="Y12" s="81">
        <v>43313</v>
      </c>
      <c r="Z12" s="81">
        <v>43344</v>
      </c>
      <c r="AA12" s="81">
        <v>43374</v>
      </c>
      <c r="AB12" s="81">
        <v>43405</v>
      </c>
      <c r="AC12" s="81">
        <v>43435</v>
      </c>
      <c r="AD12" s="81">
        <v>43466</v>
      </c>
      <c r="AE12" s="81">
        <v>43497</v>
      </c>
      <c r="AF12" s="81">
        <v>43525</v>
      </c>
      <c r="AG12" s="81">
        <v>43556</v>
      </c>
      <c r="AH12" s="81">
        <v>43586</v>
      </c>
      <c r="AI12" s="81">
        <v>43617</v>
      </c>
      <c r="AJ12" s="81">
        <v>43647</v>
      </c>
      <c r="AK12" s="81">
        <v>43678</v>
      </c>
      <c r="AL12" s="81">
        <v>43709</v>
      </c>
      <c r="AM12" s="81">
        <v>43739</v>
      </c>
      <c r="AN12" s="81">
        <v>43770</v>
      </c>
      <c r="AO12" s="81">
        <v>43800</v>
      </c>
      <c r="AP12" s="81">
        <v>43831</v>
      </c>
      <c r="AQ12" s="81">
        <v>43862</v>
      </c>
      <c r="AR12" s="81">
        <v>43891</v>
      </c>
      <c r="AS12" s="81">
        <v>43922</v>
      </c>
      <c r="AT12" s="81">
        <v>43952</v>
      </c>
      <c r="AU12" s="81">
        <v>43983</v>
      </c>
      <c r="AV12" s="81">
        <v>44013</v>
      </c>
      <c r="AW12" s="81">
        <v>44044</v>
      </c>
      <c r="AX12" s="81">
        <v>44075</v>
      </c>
      <c r="AY12" s="81">
        <v>44105</v>
      </c>
      <c r="AZ12" s="81">
        <v>44136</v>
      </c>
      <c r="BA12" s="81">
        <v>44166</v>
      </c>
      <c r="BB12" s="81">
        <v>44197</v>
      </c>
      <c r="BC12" s="81">
        <v>44228</v>
      </c>
      <c r="BD12" s="81">
        <v>44256</v>
      </c>
      <c r="BE12" s="81">
        <v>44287</v>
      </c>
      <c r="BF12" s="81">
        <v>44317</v>
      </c>
      <c r="BG12" s="81">
        <v>44348</v>
      </c>
      <c r="BH12" s="81">
        <v>44378</v>
      </c>
      <c r="BI12" s="81">
        <v>44409</v>
      </c>
      <c r="BJ12" s="81">
        <v>44440</v>
      </c>
      <c r="BK12" s="81">
        <v>44470</v>
      </c>
      <c r="BL12" s="81">
        <v>44501</v>
      </c>
      <c r="BM12" s="81">
        <v>44531</v>
      </c>
      <c r="BN12" s="81">
        <v>44562</v>
      </c>
      <c r="BO12" s="81">
        <v>44593</v>
      </c>
      <c r="BP12" s="81">
        <v>44621</v>
      </c>
      <c r="BQ12" s="81">
        <v>44652</v>
      </c>
      <c r="BR12" s="81">
        <v>44682</v>
      </c>
      <c r="BS12" s="81">
        <v>44713</v>
      </c>
      <c r="BT12" s="81">
        <v>44743</v>
      </c>
      <c r="BU12" s="81">
        <v>44774</v>
      </c>
      <c r="BV12" s="81">
        <v>44805</v>
      </c>
      <c r="BW12" s="81">
        <v>44835</v>
      </c>
      <c r="BX12" s="81">
        <v>44866</v>
      </c>
      <c r="BY12" s="81">
        <v>44896</v>
      </c>
      <c r="BZ12" s="81">
        <v>44927</v>
      </c>
      <c r="CA12" s="81">
        <v>44958</v>
      </c>
      <c r="CB12" s="81">
        <v>44986</v>
      </c>
      <c r="CC12" s="81">
        <v>45017</v>
      </c>
      <c r="CD12" s="81">
        <v>45047</v>
      </c>
      <c r="CE12" s="81">
        <v>45078</v>
      </c>
      <c r="CF12" s="81">
        <v>45108</v>
      </c>
      <c r="CG12" s="81">
        <v>45139</v>
      </c>
      <c r="CH12" s="81">
        <v>45170</v>
      </c>
      <c r="CI12" s="81">
        <v>45200</v>
      </c>
      <c r="CJ12" s="81">
        <v>45231</v>
      </c>
      <c r="CK12" s="81">
        <v>45261</v>
      </c>
      <c r="CL12" s="81">
        <v>45292</v>
      </c>
      <c r="CM12" s="81">
        <v>45323</v>
      </c>
      <c r="CN12" s="81">
        <v>45352</v>
      </c>
      <c r="CO12" s="81">
        <v>45383</v>
      </c>
      <c r="CP12" s="81">
        <v>45413</v>
      </c>
      <c r="CQ12" s="81">
        <v>45444</v>
      </c>
      <c r="CR12" s="81">
        <v>45474</v>
      </c>
      <c r="CS12" s="81">
        <v>45505</v>
      </c>
      <c r="CT12" s="81">
        <v>45536</v>
      </c>
      <c r="CU12" s="81"/>
      <c r="CV12" s="81"/>
      <c r="CW12" s="81"/>
      <c r="CX12" s="81"/>
      <c r="CY12" s="81"/>
      <c r="CZ12" s="81"/>
      <c r="DA12" s="81"/>
      <c r="DB12" s="81"/>
      <c r="DC12" s="81"/>
      <c r="DD12" s="81"/>
      <c r="DE12" s="81"/>
      <c r="DF12" s="81"/>
      <c r="DG12" s="81"/>
      <c r="DH12" s="81"/>
      <c r="DI12" s="81"/>
      <c r="DJ12" s="81"/>
      <c r="DK12" s="81"/>
      <c r="DL12" s="81"/>
      <c r="DM12" s="81"/>
      <c r="DN12" s="81"/>
      <c r="DO12" s="81"/>
      <c r="DP12" s="81"/>
      <c r="DQ12" s="81"/>
      <c r="DR12" s="81"/>
      <c r="DS12" s="81"/>
      <c r="DT12" s="81"/>
      <c r="DU12" s="81"/>
      <c r="DV12" s="81"/>
      <c r="DW12" s="81"/>
      <c r="DX12" s="81"/>
      <c r="DY12" s="81"/>
      <c r="DZ12" s="81"/>
      <c r="EA12" s="81"/>
      <c r="EB12" s="81"/>
      <c r="EC12" s="81"/>
      <c r="ED12" s="81"/>
      <c r="EE12" s="81"/>
      <c r="EF12" s="81"/>
      <c r="EG12" s="81"/>
      <c r="EH12" s="81"/>
      <c r="EI12" s="81"/>
      <c r="EJ12" s="81"/>
      <c r="EK12" s="81"/>
      <c r="EL12" s="81"/>
      <c r="EM12" s="81"/>
      <c r="EN12" s="81"/>
      <c r="EO12" s="81"/>
      <c r="EP12" s="81"/>
      <c r="EQ12" s="81"/>
      <c r="ER12" s="81"/>
      <c r="ES12" s="81"/>
      <c r="ET12" s="81"/>
      <c r="EU12" s="81"/>
      <c r="EV12" s="81"/>
      <c r="EW12" s="81"/>
      <c r="EX12" s="81"/>
      <c r="EY12" s="81"/>
      <c r="EZ12" s="81"/>
      <c r="FA12" s="81"/>
      <c r="FB12" s="81"/>
      <c r="FC12" s="81"/>
      <c r="FD12" s="81"/>
      <c r="FE12" s="81"/>
      <c r="FF12" s="81"/>
      <c r="FG12" s="81"/>
      <c r="FH12" s="81"/>
      <c r="FI12" s="81"/>
      <c r="FJ12" s="81"/>
      <c r="FK12" s="81"/>
      <c r="FL12" s="81"/>
      <c r="FM12" s="81"/>
      <c r="FN12" s="81"/>
      <c r="FO12" s="81"/>
      <c r="FP12" s="81"/>
      <c r="FQ12" s="81"/>
      <c r="FR12" s="81"/>
      <c r="FS12" s="81"/>
      <c r="FT12" s="81"/>
      <c r="FU12" s="81"/>
      <c r="FV12" s="81"/>
      <c r="FW12" s="81"/>
      <c r="FX12" s="81"/>
      <c r="FY12" s="81"/>
      <c r="FZ12" s="81"/>
      <c r="GA12" s="81"/>
      <c r="GB12" s="81"/>
      <c r="GC12" s="81"/>
      <c r="GD12" s="81"/>
      <c r="GE12" s="81"/>
      <c r="GF12" s="81"/>
      <c r="GG12" s="81"/>
      <c r="GH12" s="81"/>
      <c r="GI12" s="81"/>
      <c r="GJ12" s="81"/>
      <c r="GK12" s="81"/>
      <c r="GL12" s="81"/>
      <c r="GM12" s="81"/>
      <c r="GN12" s="81"/>
      <c r="GO12" s="81"/>
      <c r="GP12" s="81"/>
      <c r="GQ12" s="81"/>
      <c r="GR12" s="81"/>
      <c r="GS12" s="81"/>
      <c r="GT12" s="81"/>
      <c r="GU12" s="81"/>
      <c r="GV12" s="81"/>
      <c r="GW12" s="81"/>
      <c r="GX12" s="81"/>
      <c r="GY12" s="81"/>
      <c r="GZ12" s="81"/>
      <c r="HA12" s="81"/>
      <c r="HB12" s="81"/>
      <c r="HC12" s="81"/>
      <c r="HD12" s="81"/>
      <c r="HE12" s="81"/>
      <c r="HF12" s="81"/>
      <c r="HG12" s="81"/>
      <c r="HH12" s="81"/>
      <c r="HI12" s="81"/>
      <c r="HJ12" s="81"/>
      <c r="HK12" s="81"/>
      <c r="HL12" s="81"/>
      <c r="HM12" s="81"/>
      <c r="HN12" s="81"/>
      <c r="HO12" s="81"/>
      <c r="HP12" s="81"/>
      <c r="HQ12" s="81"/>
      <c r="HR12" s="81"/>
      <c r="HS12" s="81"/>
      <c r="HT12" s="81"/>
      <c r="HU12" s="81"/>
      <c r="HV12" s="81"/>
      <c r="HW12" s="81"/>
      <c r="HX12" s="81"/>
      <c r="HY12" s="81"/>
      <c r="HZ12" s="81"/>
      <c r="IA12" s="81"/>
      <c r="IB12" s="81"/>
      <c r="IC12" s="81"/>
      <c r="ID12" s="81"/>
      <c r="IE12" s="81"/>
      <c r="IF12" s="81"/>
      <c r="IG12" s="81"/>
      <c r="IH12" s="81"/>
      <c r="II12" s="81"/>
      <c r="IJ12" s="81"/>
      <c r="IK12" s="81"/>
      <c r="IL12" s="81"/>
      <c r="IM12" s="81"/>
      <c r="IN12" s="81"/>
      <c r="IO12" s="81"/>
      <c r="IP12" s="81"/>
      <c r="IQ12" s="81"/>
      <c r="IR12" s="81"/>
      <c r="IS12" s="81"/>
      <c r="IT12" s="81"/>
      <c r="IU12" s="81"/>
      <c r="IV12" s="81"/>
      <c r="IW12" s="81"/>
      <c r="IX12" s="81"/>
      <c r="IY12" s="81"/>
      <c r="IZ12" s="81"/>
      <c r="JA12" s="81"/>
      <c r="JB12" s="81"/>
      <c r="JC12" s="81"/>
      <c r="JD12" s="81"/>
      <c r="JE12" s="81"/>
      <c r="JF12" s="81"/>
      <c r="JG12" s="81"/>
      <c r="JH12" s="81"/>
      <c r="JI12" s="81"/>
      <c r="JJ12" s="81"/>
      <c r="JK12" s="81"/>
      <c r="JL12" s="81"/>
      <c r="JM12" s="81"/>
      <c r="JN12" s="81"/>
      <c r="JO12" s="81"/>
      <c r="JP12" s="81"/>
      <c r="JQ12" s="81"/>
      <c r="JR12" s="81"/>
      <c r="JS12" s="81"/>
      <c r="JT12" s="81"/>
      <c r="JU12" s="81"/>
      <c r="JV12" s="81"/>
      <c r="JW12" s="81"/>
      <c r="JX12" s="81"/>
      <c r="JY12" s="81"/>
      <c r="JZ12" s="81"/>
      <c r="KA12" s="81"/>
      <c r="KB12" s="81"/>
      <c r="KC12" s="81"/>
      <c r="KD12" s="81"/>
      <c r="KE12" s="81"/>
      <c r="KF12" s="81"/>
      <c r="KG12" s="81"/>
      <c r="KH12" s="81"/>
      <c r="KI12" s="81"/>
      <c r="KJ12" s="81"/>
      <c r="KK12" s="81"/>
      <c r="KL12" s="81"/>
      <c r="KM12" s="81"/>
      <c r="KN12" s="81"/>
      <c r="KO12" s="81"/>
      <c r="KP12" s="81"/>
      <c r="KQ12" s="81"/>
      <c r="KR12" s="81"/>
      <c r="KS12" s="81"/>
      <c r="KT12" s="81"/>
      <c r="KU12" s="81"/>
      <c r="KV12" s="81"/>
      <c r="KW12" s="81"/>
      <c r="KX12" s="81"/>
      <c r="KY12" s="81"/>
      <c r="KZ12" s="81"/>
      <c r="LA12" s="81"/>
      <c r="LB12" s="81"/>
      <c r="LC12" s="81"/>
      <c r="LD12" s="81"/>
      <c r="LE12" s="81"/>
      <c r="LF12" s="81"/>
      <c r="LG12" s="81"/>
      <c r="LH12" s="81"/>
      <c r="LI12" s="81"/>
      <c r="LJ12" s="81"/>
      <c r="LK12" s="81"/>
      <c r="LL12" s="81"/>
      <c r="LM12" s="81"/>
      <c r="LN12" s="81"/>
      <c r="LO12" s="81"/>
      <c r="LP12" s="81"/>
      <c r="LQ12" s="81"/>
      <c r="LR12" s="81"/>
      <c r="LS12" s="81"/>
      <c r="LT12" s="81"/>
      <c r="LU12" s="81"/>
      <c r="LV12" s="81"/>
      <c r="LW12" s="81"/>
      <c r="LX12" s="81"/>
      <c r="LY12" s="81"/>
      <c r="LZ12" s="81"/>
      <c r="MA12" s="81"/>
      <c r="MB12" s="81"/>
      <c r="MC12" s="81"/>
      <c r="MD12" s="81"/>
      <c r="ME12" s="81"/>
      <c r="MF12" s="81"/>
      <c r="MG12" s="81"/>
      <c r="MH12" s="81"/>
      <c r="MI12" s="81"/>
      <c r="MJ12" s="81"/>
      <c r="MK12" s="81"/>
      <c r="ML12" s="81"/>
      <c r="MM12" s="81"/>
      <c r="MN12" s="81"/>
      <c r="MO12" s="81"/>
      <c r="MP12" s="81"/>
      <c r="MQ12" s="81"/>
      <c r="MR12" s="81"/>
      <c r="MS12" s="81"/>
      <c r="MT12" s="81"/>
      <c r="MU12" s="81"/>
      <c r="MV12" s="81"/>
      <c r="MW12" s="81"/>
      <c r="MX12" s="81"/>
      <c r="MY12" s="81"/>
      <c r="MZ12" s="81"/>
      <c r="NA12" s="81"/>
      <c r="NB12" s="81"/>
      <c r="NC12" s="81"/>
      <c r="ND12" s="81"/>
      <c r="NE12" s="81"/>
      <c r="NF12" s="81"/>
      <c r="NG12" s="81"/>
      <c r="NH12" s="81"/>
      <c r="NI12" s="81"/>
      <c r="NJ12" s="81"/>
      <c r="NK12" s="81"/>
      <c r="NL12" s="81"/>
      <c r="NM12" s="81"/>
      <c r="NN12" s="81"/>
      <c r="NO12" s="81"/>
      <c r="NP12" s="81"/>
      <c r="NQ12" s="81"/>
      <c r="NR12" s="81"/>
      <c r="NS12" s="81"/>
      <c r="NT12" s="81"/>
      <c r="NU12" s="81"/>
      <c r="NV12" s="81"/>
      <c r="NW12" s="81"/>
      <c r="NX12" s="81"/>
      <c r="NY12" s="81"/>
      <c r="NZ12" s="81"/>
      <c r="OA12" s="81"/>
      <c r="OB12" s="81"/>
      <c r="OC12" s="81"/>
      <c r="OD12" s="81"/>
      <c r="OE12" s="81"/>
      <c r="OF12" s="81"/>
      <c r="OG12" s="81"/>
      <c r="OH12" s="81"/>
      <c r="OI12" s="81"/>
      <c r="OJ12" s="81"/>
      <c r="OK12" s="81"/>
      <c r="OL12" s="81"/>
      <c r="OM12" s="81"/>
      <c r="ON12" s="81"/>
      <c r="OO12" s="81"/>
      <c r="OP12" s="81"/>
      <c r="OQ12" s="81"/>
      <c r="OR12" s="81"/>
      <c r="OS12" s="81"/>
      <c r="OT12" s="81"/>
      <c r="OU12" s="81"/>
      <c r="OV12" s="81"/>
      <c r="OW12" s="81"/>
      <c r="OX12" s="81"/>
      <c r="OY12" s="81"/>
      <c r="OZ12" s="81"/>
      <c r="PA12" s="81"/>
      <c r="PB12" s="81"/>
      <c r="PC12" s="81"/>
      <c r="PD12" s="81"/>
      <c r="PE12" s="81"/>
      <c r="PF12" s="81"/>
      <c r="PG12" s="81"/>
      <c r="PH12" s="81"/>
      <c r="PI12" s="81"/>
      <c r="PJ12" s="81"/>
      <c r="PK12" s="81"/>
      <c r="PL12" s="81"/>
      <c r="PM12" s="81"/>
      <c r="PN12" s="81"/>
      <c r="PO12" s="81"/>
      <c r="PP12" s="81"/>
      <c r="PQ12" s="81"/>
      <c r="PR12" s="81"/>
      <c r="PS12" s="81"/>
      <c r="PT12" s="81"/>
      <c r="PU12" s="81"/>
      <c r="PV12" s="81"/>
      <c r="PW12" s="81"/>
      <c r="PX12" s="81"/>
      <c r="PY12" s="81"/>
      <c r="PZ12" s="81"/>
      <c r="QA12" s="81"/>
      <c r="QB12" s="81"/>
      <c r="QC12" s="81"/>
      <c r="QD12" s="81"/>
      <c r="QE12" s="81"/>
      <c r="QF12" s="81"/>
      <c r="QG12" s="81"/>
      <c r="QH12" s="81"/>
      <c r="QI12" s="81"/>
      <c r="QJ12" s="81"/>
      <c r="QK12" s="81"/>
      <c r="QL12" s="81"/>
      <c r="QM12" s="81"/>
      <c r="QN12" s="81"/>
      <c r="QO12" s="81"/>
      <c r="QP12" s="81"/>
      <c r="QQ12" s="81"/>
      <c r="QR12" s="81"/>
      <c r="QS12" s="81"/>
      <c r="QT12" s="81"/>
      <c r="QU12" s="81"/>
      <c r="QV12" s="81"/>
      <c r="QW12" s="81"/>
      <c r="QX12" s="81"/>
      <c r="QY12" s="81"/>
      <c r="QZ12" s="81"/>
      <c r="RA12" s="81"/>
      <c r="RB12" s="81"/>
      <c r="RC12" s="81"/>
      <c r="RD12" s="81"/>
      <c r="RE12" s="81"/>
      <c r="RF12" s="81"/>
      <c r="RG12" s="81"/>
      <c r="RH12" s="81"/>
      <c r="RI12" s="81"/>
      <c r="RJ12" s="81"/>
      <c r="RK12" s="81"/>
      <c r="RL12" s="81"/>
      <c r="RM12" s="81"/>
      <c r="RN12" s="81"/>
      <c r="RO12" s="81"/>
      <c r="RP12" s="81"/>
      <c r="RQ12" s="81"/>
      <c r="RR12" s="81"/>
      <c r="RS12" s="81"/>
      <c r="RT12" s="81"/>
      <c r="RU12" s="81"/>
      <c r="RV12" s="81"/>
      <c r="RW12" s="81"/>
      <c r="RX12" s="81"/>
      <c r="RY12" s="81"/>
      <c r="RZ12" s="81"/>
      <c r="SA12" s="81"/>
      <c r="SB12" s="81"/>
      <c r="SC12" s="81"/>
      <c r="SD12" s="81"/>
      <c r="SE12" s="81"/>
      <c r="SF12" s="81"/>
      <c r="SG12" s="81"/>
      <c r="SH12" s="81"/>
      <c r="SI12" s="81"/>
      <c r="SJ12" s="81"/>
      <c r="SK12" s="81"/>
      <c r="SL12" s="81"/>
      <c r="SM12" s="81"/>
      <c r="SN12" s="81"/>
      <c r="SO12" s="81"/>
      <c r="SP12" s="81"/>
      <c r="SQ12" s="81"/>
      <c r="SR12" s="81"/>
      <c r="SS12" s="81"/>
      <c r="ST12" s="81"/>
      <c r="SU12" s="81"/>
      <c r="SV12" s="81"/>
      <c r="SW12" s="81"/>
      <c r="SX12" s="81"/>
      <c r="SY12" s="81"/>
      <c r="SZ12" s="81"/>
      <c r="TA12" s="81"/>
      <c r="TB12" s="81"/>
      <c r="TC12" s="81"/>
      <c r="TD12" s="81"/>
      <c r="TE12" s="81"/>
      <c r="TF12" s="81"/>
      <c r="TG12" s="81"/>
      <c r="TH12" s="81"/>
      <c r="TI12" s="81"/>
      <c r="TJ12" s="81"/>
      <c r="TK12" s="81"/>
      <c r="TL12" s="81"/>
      <c r="TM12" s="81"/>
      <c r="TN12" s="81"/>
      <c r="TO12" s="81"/>
      <c r="TP12" s="81"/>
      <c r="TQ12" s="81"/>
      <c r="TR12" s="81"/>
      <c r="TS12" s="81"/>
      <c r="TT12" s="81"/>
      <c r="TU12" s="81"/>
      <c r="TV12" s="81"/>
      <c r="TW12" s="81"/>
      <c r="TX12" s="81"/>
      <c r="TY12" s="81"/>
      <c r="TZ12" s="81"/>
      <c r="UA12" s="81"/>
      <c r="UB12" s="81"/>
      <c r="UC12" s="81"/>
      <c r="UD12" s="81"/>
      <c r="UE12" s="81"/>
      <c r="UF12" s="81"/>
      <c r="UG12" s="81"/>
      <c r="UH12" s="81"/>
      <c r="UI12" s="81"/>
      <c r="UJ12" s="81"/>
      <c r="UK12" s="81"/>
      <c r="UL12" s="81"/>
      <c r="UM12" s="81"/>
      <c r="UN12" s="81"/>
      <c r="UO12" s="81"/>
      <c r="UP12" s="81"/>
      <c r="UQ12" s="81"/>
      <c r="UR12" s="81"/>
      <c r="US12" s="81"/>
      <c r="UT12" s="81"/>
      <c r="UU12" s="81"/>
      <c r="UV12" s="81"/>
      <c r="UW12" s="81"/>
      <c r="UX12" s="81"/>
      <c r="UY12" s="81"/>
      <c r="UZ12" s="81"/>
      <c r="VA12" s="81"/>
      <c r="VB12" s="81"/>
      <c r="VC12" s="81"/>
      <c r="VD12" s="81"/>
      <c r="VE12" s="81"/>
      <c r="VF12" s="81"/>
      <c r="VG12" s="81"/>
      <c r="VH12" s="81"/>
      <c r="VI12" s="81"/>
      <c r="VJ12" s="81"/>
      <c r="VK12" s="81"/>
      <c r="VL12" s="81"/>
      <c r="VM12" s="81"/>
      <c r="VN12" s="81"/>
      <c r="VO12" s="81"/>
      <c r="VP12" s="81"/>
      <c r="VQ12" s="81"/>
      <c r="VR12" s="81"/>
      <c r="VS12" s="81"/>
      <c r="VT12" s="81"/>
      <c r="VU12" s="81"/>
      <c r="VV12" s="81"/>
      <c r="VW12" s="81"/>
      <c r="VX12" s="81"/>
      <c r="VY12" s="81"/>
      <c r="VZ12" s="81"/>
      <c r="WA12" s="81"/>
      <c r="WB12" s="81"/>
      <c r="WC12" s="81"/>
      <c r="WD12" s="81"/>
      <c r="WE12" s="81"/>
      <c r="WF12" s="81"/>
      <c r="WG12" s="81"/>
      <c r="WH12" s="81"/>
      <c r="WI12" s="81"/>
      <c r="WJ12" s="81"/>
      <c r="WK12" s="81"/>
      <c r="WL12" s="81"/>
      <c r="WM12" s="81"/>
      <c r="WN12" s="81"/>
      <c r="WO12" s="81"/>
      <c r="WP12" s="81"/>
      <c r="WQ12" s="81"/>
      <c r="WR12" s="81"/>
      <c r="WS12" s="81"/>
      <c r="WT12" s="81"/>
      <c r="WU12" s="81"/>
      <c r="WV12" s="81"/>
      <c r="WW12" s="81"/>
      <c r="WX12" s="81"/>
      <c r="WY12" s="81"/>
      <c r="WZ12" s="81"/>
      <c r="XA12" s="81"/>
      <c r="XB12" s="81"/>
      <c r="XC12" s="81"/>
      <c r="XD12" s="81"/>
      <c r="XE12" s="81"/>
      <c r="XF12" s="81"/>
      <c r="XG12" s="81"/>
      <c r="XH12" s="81"/>
      <c r="XI12" s="81"/>
      <c r="XJ12" s="81"/>
      <c r="XK12" s="81"/>
      <c r="XL12" s="81"/>
      <c r="XM12" s="81"/>
      <c r="XN12" s="81"/>
      <c r="XO12" s="81"/>
      <c r="XP12" s="81"/>
      <c r="XQ12" s="81"/>
      <c r="XR12" s="81"/>
      <c r="XS12" s="81"/>
      <c r="XT12" s="81"/>
      <c r="XU12" s="81"/>
      <c r="XV12" s="81"/>
      <c r="XW12" s="81"/>
      <c r="XX12" s="81"/>
      <c r="XY12" s="81"/>
      <c r="XZ12" s="81"/>
      <c r="YA12" s="81"/>
      <c r="YB12" s="81"/>
      <c r="YC12" s="81"/>
      <c r="YD12" s="81"/>
      <c r="YE12" s="81"/>
      <c r="YF12" s="81"/>
      <c r="YG12" s="81"/>
      <c r="YH12" s="81"/>
      <c r="YI12" s="81"/>
      <c r="YJ12" s="81"/>
      <c r="YK12" s="81"/>
      <c r="YL12" s="81"/>
      <c r="YM12" s="81"/>
      <c r="YN12" s="81"/>
      <c r="YO12" s="81"/>
      <c r="YP12" s="81"/>
      <c r="YQ12" s="81"/>
      <c r="YR12" s="81"/>
      <c r="YS12" s="81"/>
      <c r="YT12" s="81"/>
      <c r="YU12" s="81"/>
      <c r="YV12" s="81"/>
      <c r="YW12" s="81"/>
      <c r="YX12" s="81"/>
      <c r="YY12" s="81"/>
      <c r="YZ12" s="81"/>
      <c r="ZA12" s="81"/>
      <c r="ZB12" s="81"/>
      <c r="ZC12" s="81"/>
      <c r="ZD12" s="81"/>
      <c r="ZE12" s="81"/>
      <c r="ZF12" s="81"/>
      <c r="ZG12" s="81"/>
      <c r="ZH12" s="81"/>
      <c r="ZI12" s="81"/>
      <c r="ZJ12" s="81"/>
      <c r="ZK12" s="81"/>
      <c r="ZL12" s="81"/>
      <c r="ZM12" s="81"/>
      <c r="ZN12" s="81"/>
      <c r="ZO12" s="81"/>
      <c r="ZP12" s="81"/>
      <c r="ZQ12" s="81"/>
      <c r="ZR12" s="81"/>
      <c r="ZS12" s="81"/>
      <c r="ZT12" s="81"/>
      <c r="ZU12" s="81"/>
      <c r="ZV12" s="81"/>
      <c r="ZW12" s="81"/>
      <c r="ZX12" s="81"/>
      <c r="ZY12" s="81"/>
      <c r="ZZ12" s="81"/>
      <c r="AAA12" s="81"/>
      <c r="AAB12" s="81"/>
      <c r="AAC12" s="81"/>
      <c r="AAD12" s="81"/>
      <c r="AAE12" s="81"/>
      <c r="AAF12" s="81"/>
      <c r="AAG12" s="81"/>
      <c r="AAH12" s="81"/>
      <c r="AAI12" s="81"/>
      <c r="AAJ12" s="81"/>
      <c r="AAK12" s="81"/>
      <c r="AAL12" s="81"/>
      <c r="AAM12" s="81"/>
      <c r="AAN12" s="81"/>
      <c r="AAO12" s="81"/>
      <c r="AAP12" s="81"/>
      <c r="AAQ12" s="81"/>
      <c r="AAR12" s="81"/>
      <c r="AAS12" s="81"/>
      <c r="AAT12" s="81"/>
      <c r="AAU12" s="81"/>
      <c r="AAV12" s="81"/>
      <c r="AAW12" s="81"/>
      <c r="AAX12" s="81"/>
      <c r="AAY12" s="81"/>
      <c r="AAZ12" s="81"/>
      <c r="ABA12" s="81"/>
      <c r="ABB12" s="81"/>
      <c r="ABC12" s="81"/>
      <c r="ABD12" s="81"/>
      <c r="ABE12" s="81"/>
      <c r="ABF12" s="81"/>
      <c r="ABG12" s="81"/>
      <c r="ABH12" s="81"/>
      <c r="ABI12" s="81"/>
      <c r="ABJ12" s="81"/>
      <c r="ABK12" s="81"/>
      <c r="ABL12" s="81"/>
      <c r="ABM12" s="81"/>
      <c r="ABN12" s="81"/>
      <c r="ABO12" s="81"/>
      <c r="ABP12" s="81"/>
      <c r="ABQ12" s="81"/>
      <c r="ABR12" s="81"/>
      <c r="ABS12" s="81"/>
      <c r="ABT12" s="81"/>
      <c r="ABU12" s="81"/>
      <c r="ABV12" s="81"/>
      <c r="ABW12" s="81"/>
      <c r="ABX12" s="81"/>
      <c r="ABY12" s="81"/>
      <c r="ABZ12" s="81"/>
      <c r="ACA12" s="81"/>
      <c r="ACB12" s="81"/>
      <c r="ACC12" s="81"/>
      <c r="ACD12" s="81"/>
      <c r="ACE12" s="81"/>
      <c r="ACF12" s="81"/>
      <c r="ACG12" s="81"/>
      <c r="ACH12" s="81"/>
      <c r="ACI12" s="81"/>
      <c r="ACJ12" s="81"/>
      <c r="ACK12" s="81"/>
      <c r="ACL12" s="81"/>
      <c r="ACM12" s="81"/>
      <c r="ACN12" s="81"/>
      <c r="ACO12" s="81"/>
      <c r="ACP12" s="81"/>
      <c r="ACQ12" s="81"/>
      <c r="ACR12" s="81"/>
      <c r="ACS12" s="81"/>
      <c r="ACT12" s="81"/>
      <c r="ACU12" s="81"/>
      <c r="ACV12" s="81"/>
      <c r="ACW12" s="81"/>
      <c r="ACX12" s="81"/>
      <c r="ACY12" s="81"/>
      <c r="ACZ12" s="81"/>
      <c r="ADA12" s="81"/>
      <c r="ADB12" s="81"/>
      <c r="ADC12" s="81"/>
      <c r="ADD12" s="81"/>
      <c r="ADE12" s="81"/>
      <c r="ADF12" s="81"/>
      <c r="ADG12" s="81"/>
      <c r="ADH12" s="81"/>
      <c r="ADI12" s="81"/>
      <c r="ADJ12" s="81"/>
      <c r="ADK12" s="81"/>
      <c r="ADL12" s="81"/>
      <c r="ADM12" s="81"/>
      <c r="ADN12" s="81"/>
      <c r="ADO12" s="81"/>
      <c r="ADP12" s="81"/>
      <c r="ADQ12" s="81"/>
      <c r="ADR12" s="81"/>
      <c r="ADS12" s="81"/>
      <c r="ADT12" s="81"/>
      <c r="ADU12" s="81"/>
      <c r="ADV12" s="81"/>
      <c r="ADW12" s="81"/>
      <c r="ADX12" s="81"/>
      <c r="ADY12" s="81"/>
      <c r="ADZ12" s="81"/>
      <c r="AEA12" s="81"/>
      <c r="AEB12" s="81"/>
      <c r="AEC12" s="81"/>
      <c r="AED12" s="81"/>
      <c r="AEE12" s="81"/>
      <c r="AEF12" s="81"/>
      <c r="AEG12" s="81"/>
      <c r="AEH12" s="81"/>
      <c r="AEI12" s="81"/>
      <c r="AEJ12" s="81"/>
      <c r="AEK12" s="81"/>
      <c r="AEL12" s="81"/>
      <c r="AEM12" s="81"/>
      <c r="AEN12" s="81"/>
      <c r="AEO12" s="81"/>
      <c r="AEP12" s="81"/>
      <c r="AEQ12" s="81"/>
      <c r="AER12" s="81"/>
      <c r="AES12" s="81"/>
      <c r="AET12" s="81"/>
      <c r="AEU12" s="81"/>
      <c r="AEV12" s="81"/>
      <c r="AEW12" s="81"/>
      <c r="AEX12" s="81"/>
      <c r="AEY12" s="81"/>
      <c r="AEZ12" s="81"/>
      <c r="AFA12" s="81"/>
      <c r="AFB12" s="81"/>
      <c r="AFC12" s="81"/>
      <c r="AFD12" s="81"/>
      <c r="AFE12" s="81"/>
      <c r="AFF12" s="81"/>
      <c r="AFG12" s="81"/>
      <c r="AFH12" s="81"/>
      <c r="AFI12" s="81"/>
      <c r="AFJ12" s="81"/>
      <c r="AFK12" s="81"/>
      <c r="AFL12" s="81"/>
      <c r="AFM12" s="81"/>
      <c r="AFN12" s="81"/>
      <c r="AFO12" s="81"/>
      <c r="AFP12" s="81"/>
      <c r="AFQ12" s="81"/>
      <c r="AFR12" s="81"/>
      <c r="AFS12" s="81"/>
      <c r="AFT12" s="81"/>
      <c r="AFU12" s="81"/>
      <c r="AFV12" s="81"/>
      <c r="AFW12" s="81"/>
      <c r="AFX12" s="81"/>
      <c r="AFY12" s="81"/>
      <c r="AFZ12" s="81"/>
      <c r="AGA12" s="81"/>
      <c r="AGB12" s="81"/>
      <c r="AGC12" s="81"/>
      <c r="AGD12" s="81"/>
      <c r="AGE12" s="81"/>
      <c r="AGF12" s="81"/>
      <c r="AGG12" s="81"/>
      <c r="AGH12" s="81"/>
      <c r="AGI12" s="81"/>
      <c r="AGJ12" s="81"/>
      <c r="AGK12" s="81"/>
      <c r="AGL12" s="81"/>
      <c r="AGM12" s="81"/>
      <c r="AGN12" s="81"/>
      <c r="AGO12" s="81"/>
      <c r="AGP12" s="81"/>
      <c r="AGQ12" s="81"/>
      <c r="AGR12" s="81"/>
      <c r="AGS12" s="81"/>
      <c r="AGT12" s="81"/>
      <c r="AGU12" s="81"/>
      <c r="AGV12" s="81"/>
      <c r="AGW12" s="81"/>
      <c r="AGX12" s="81"/>
      <c r="AGY12" s="81"/>
      <c r="AGZ12" s="81"/>
      <c r="AHA12" s="81"/>
      <c r="AHB12" s="81"/>
      <c r="AHC12" s="81"/>
      <c r="AHD12" s="81"/>
      <c r="AHE12" s="81"/>
      <c r="AHF12" s="81"/>
      <c r="AHG12" s="81"/>
      <c r="AHH12" s="81"/>
      <c r="AHI12" s="81"/>
      <c r="AHJ12" s="81"/>
      <c r="AHK12" s="81"/>
      <c r="AHL12" s="81"/>
      <c r="AHM12" s="81"/>
      <c r="AHN12" s="81"/>
      <c r="AHO12" s="81"/>
      <c r="AHP12" s="81"/>
      <c r="AHQ12" s="81"/>
      <c r="AHR12" s="81"/>
      <c r="AHS12" s="81"/>
      <c r="AHT12" s="81"/>
      <c r="AHU12" s="81"/>
      <c r="AHV12" s="81"/>
      <c r="AHW12" s="81"/>
      <c r="AHX12" s="81"/>
      <c r="AHY12" s="81"/>
      <c r="AHZ12" s="81"/>
      <c r="AIA12" s="81"/>
      <c r="AIB12" s="81"/>
      <c r="AIC12" s="81"/>
      <c r="AID12" s="81"/>
      <c r="AIE12" s="81"/>
      <c r="AIF12" s="81"/>
      <c r="AIG12" s="81"/>
      <c r="AIH12" s="81"/>
      <c r="AII12" s="81"/>
      <c r="AIJ12" s="81"/>
      <c r="AIK12" s="81"/>
      <c r="AIL12" s="81"/>
      <c r="AIM12" s="81"/>
      <c r="AIN12" s="81"/>
      <c r="AIO12" s="81"/>
      <c r="AIP12" s="81"/>
      <c r="AIQ12" s="81"/>
      <c r="AIR12" s="81"/>
      <c r="AIS12" s="81"/>
      <c r="AIT12" s="81"/>
      <c r="AIU12" s="81"/>
      <c r="AIV12" s="81"/>
      <c r="AIW12" s="81"/>
      <c r="AIX12" s="81"/>
      <c r="AIY12" s="81"/>
      <c r="AIZ12" s="81"/>
      <c r="AJA12" s="81"/>
      <c r="AJB12" s="81"/>
      <c r="AJC12" s="81"/>
      <c r="AJD12" s="81"/>
      <c r="AJE12" s="81"/>
      <c r="AJF12" s="81"/>
      <c r="AJG12" s="81"/>
      <c r="AJH12" s="81"/>
      <c r="AJI12" s="81"/>
      <c r="AJJ12" s="81"/>
      <c r="AJK12" s="81"/>
      <c r="AJL12" s="81"/>
      <c r="AJM12" s="81"/>
      <c r="AJN12" s="81"/>
      <c r="AJO12" s="81"/>
      <c r="AJP12" s="81"/>
      <c r="AJQ12" s="81"/>
      <c r="AJR12" s="81"/>
      <c r="AJS12" s="81"/>
      <c r="AJT12" s="81"/>
      <c r="AJU12" s="81"/>
      <c r="AJV12" s="81"/>
      <c r="AJW12" s="81"/>
      <c r="AJX12" s="81"/>
      <c r="AJY12" s="81"/>
      <c r="AJZ12" s="81"/>
      <c r="AKA12" s="81"/>
      <c r="AKB12" s="81"/>
      <c r="AKC12" s="81"/>
      <c r="AKD12" s="81"/>
      <c r="AKE12" s="81"/>
      <c r="AKF12" s="81"/>
      <c r="AKG12" s="81"/>
      <c r="AKH12" s="81"/>
      <c r="AKI12" s="81"/>
      <c r="AKJ12" s="81"/>
      <c r="AKK12" s="81"/>
      <c r="AKL12" s="81"/>
      <c r="AKM12" s="81"/>
      <c r="AKN12" s="81"/>
      <c r="AKO12" s="81"/>
      <c r="AKP12" s="81"/>
      <c r="AKQ12" s="81"/>
      <c r="AKR12" s="81"/>
      <c r="AKS12" s="81"/>
      <c r="AKT12" s="81"/>
      <c r="AKU12" s="81"/>
      <c r="AKV12" s="81"/>
      <c r="AKW12" s="81"/>
      <c r="AKX12" s="81"/>
      <c r="AKY12" s="81"/>
      <c r="AKZ12" s="81"/>
      <c r="ALA12" s="81"/>
      <c r="ALB12" s="81"/>
      <c r="ALC12" s="81"/>
      <c r="ALD12" s="81"/>
      <c r="ALE12" s="81"/>
      <c r="ALF12" s="81"/>
      <c r="ALG12" s="81"/>
      <c r="ALH12" s="81"/>
      <c r="ALI12" s="81"/>
      <c r="ALJ12" s="81"/>
      <c r="ALK12" s="81"/>
      <c r="ALL12" s="81"/>
      <c r="ALM12" s="81"/>
      <c r="ALN12" s="81"/>
      <c r="ALO12" s="81"/>
      <c r="ALP12" s="81"/>
      <c r="ALQ12" s="81"/>
      <c r="ALR12" s="81"/>
      <c r="ALS12" s="81"/>
      <c r="ALT12" s="81"/>
      <c r="ALU12" s="81"/>
      <c r="ALV12" s="81"/>
      <c r="ALW12" s="81"/>
      <c r="ALX12" s="81"/>
      <c r="ALY12" s="81"/>
      <c r="ALZ12" s="81"/>
      <c r="AMA12" s="81"/>
      <c r="AMB12" s="81"/>
      <c r="AMC12" s="81"/>
      <c r="AMD12" s="81"/>
      <c r="AME12" s="81"/>
      <c r="AMF12" s="81"/>
      <c r="AMG12" s="81"/>
      <c r="AMH12" s="81"/>
      <c r="AMI12" s="81"/>
      <c r="AMJ12" s="81"/>
      <c r="AMK12" s="81"/>
      <c r="AML12" s="81"/>
      <c r="AMM12" s="81"/>
      <c r="AMN12" s="81"/>
      <c r="AMO12" s="81"/>
      <c r="AMP12" s="81"/>
      <c r="AMQ12" s="81"/>
      <c r="AMR12" s="81"/>
      <c r="AMS12" s="81"/>
      <c r="AMT12" s="81"/>
      <c r="AMU12" s="81"/>
      <c r="AMV12" s="81"/>
      <c r="AMW12" s="81"/>
      <c r="AMX12" s="81"/>
      <c r="AMY12" s="81"/>
      <c r="AMZ12" s="81"/>
      <c r="ANA12" s="81"/>
      <c r="ANB12" s="81"/>
      <c r="ANC12" s="81"/>
      <c r="AND12" s="81"/>
      <c r="ANE12" s="81"/>
      <c r="ANF12" s="81"/>
      <c r="ANG12" s="81"/>
      <c r="ANH12" s="81"/>
      <c r="ANI12" s="81"/>
      <c r="ANJ12" s="81"/>
      <c r="ANK12" s="81"/>
      <c r="ANL12" s="81"/>
      <c r="ANM12" s="81"/>
      <c r="ANN12" s="81"/>
      <c r="ANO12" s="81"/>
      <c r="ANP12" s="81"/>
      <c r="ANQ12" s="81"/>
      <c r="ANR12" s="81"/>
      <c r="ANS12" s="81"/>
      <c r="ANT12" s="81"/>
      <c r="ANU12" s="81"/>
      <c r="ANV12" s="81"/>
      <c r="ANW12" s="81"/>
      <c r="ANX12" s="81"/>
      <c r="ANY12" s="81"/>
      <c r="ANZ12" s="81"/>
      <c r="AOA12" s="81"/>
      <c r="AOB12" s="81"/>
      <c r="AOC12" s="81"/>
      <c r="AOD12" s="81"/>
      <c r="AOE12" s="81"/>
      <c r="AOF12" s="81"/>
      <c r="AOG12" s="81"/>
      <c r="AOH12" s="81"/>
      <c r="AOI12" s="81"/>
      <c r="AOJ12" s="81"/>
      <c r="AOK12" s="81"/>
      <c r="AOL12" s="81"/>
      <c r="AOM12" s="81"/>
      <c r="AON12" s="81"/>
      <c r="AOO12" s="81"/>
      <c r="AOP12" s="81"/>
      <c r="AOQ12" s="81"/>
      <c r="AOR12" s="81"/>
      <c r="AOS12" s="81"/>
      <c r="AOT12" s="81"/>
      <c r="AOU12" s="81"/>
      <c r="AOV12" s="81"/>
      <c r="AOW12" s="81"/>
      <c r="AOX12" s="81"/>
      <c r="AOY12" s="81"/>
      <c r="AOZ12" s="81"/>
      <c r="APA12" s="81"/>
      <c r="APB12" s="81"/>
      <c r="APC12" s="81"/>
      <c r="APD12" s="81"/>
      <c r="APE12" s="81"/>
      <c r="APF12" s="81"/>
      <c r="APG12" s="81"/>
      <c r="APH12" s="81"/>
      <c r="API12" s="81"/>
      <c r="APJ12" s="81"/>
      <c r="APK12" s="81"/>
      <c r="APL12" s="81"/>
      <c r="APM12" s="81"/>
      <c r="APN12" s="81"/>
      <c r="APO12" s="81"/>
      <c r="APP12" s="81"/>
      <c r="APQ12" s="81"/>
      <c r="APR12" s="81"/>
      <c r="APS12" s="81"/>
      <c r="APT12" s="81"/>
      <c r="APU12" s="81"/>
      <c r="APV12" s="81"/>
      <c r="APW12" s="81"/>
      <c r="APX12" s="81"/>
      <c r="APY12" s="81"/>
      <c r="APZ12" s="81"/>
      <c r="AQA12" s="81"/>
      <c r="AQB12" s="81"/>
      <c r="AQC12" s="81"/>
      <c r="AQD12" s="81"/>
      <c r="AQE12" s="81"/>
      <c r="AQF12" s="81"/>
      <c r="AQG12" s="81"/>
      <c r="AQH12" s="81"/>
      <c r="AQI12" s="81"/>
      <c r="AQJ12" s="81"/>
      <c r="AQK12" s="81"/>
      <c r="AQL12" s="81"/>
      <c r="AQM12" s="81"/>
      <c r="AQN12" s="81"/>
      <c r="AQO12" s="81"/>
      <c r="AQP12" s="81"/>
      <c r="AQQ12" s="81"/>
      <c r="AQR12" s="81"/>
      <c r="AQS12" s="81"/>
      <c r="AQT12" s="81"/>
      <c r="AQU12" s="81"/>
      <c r="AQV12" s="81"/>
      <c r="AQW12" s="81"/>
      <c r="AQX12" s="81"/>
      <c r="AQY12" s="81"/>
      <c r="AQZ12" s="81"/>
      <c r="ARA12" s="81"/>
      <c r="ARB12" s="81"/>
      <c r="ARC12" s="81"/>
      <c r="ARD12" s="81"/>
      <c r="ARE12" s="81"/>
      <c r="ARF12" s="81"/>
      <c r="ARG12" s="81"/>
      <c r="ARH12" s="81"/>
      <c r="ARI12" s="81"/>
      <c r="ARJ12" s="81"/>
      <c r="ARK12" s="81"/>
      <c r="ARL12" s="81"/>
      <c r="ARM12" s="81"/>
      <c r="ARN12" s="81"/>
      <c r="ARO12" s="81"/>
      <c r="ARP12" s="81"/>
      <c r="ARQ12" s="81"/>
      <c r="ARR12" s="81"/>
      <c r="ARS12" s="81"/>
      <c r="ART12" s="81"/>
      <c r="ARU12" s="81"/>
      <c r="ARV12" s="81"/>
      <c r="ARW12" s="81"/>
      <c r="ARX12" s="81"/>
      <c r="ARY12" s="81"/>
      <c r="ARZ12" s="81"/>
      <c r="ASA12" s="81"/>
      <c r="ASB12" s="81"/>
      <c r="ASC12" s="81"/>
      <c r="ASD12" s="81"/>
      <c r="ASE12" s="81"/>
      <c r="ASF12" s="81"/>
      <c r="ASG12" s="81"/>
      <c r="ASH12" s="81"/>
      <c r="ASI12" s="81"/>
      <c r="ASJ12" s="81"/>
      <c r="ASK12" s="81"/>
      <c r="ASL12" s="81"/>
      <c r="ASM12" s="81"/>
      <c r="ASN12" s="81"/>
      <c r="ASO12" s="81"/>
      <c r="ASP12" s="81"/>
      <c r="ASQ12" s="81"/>
      <c r="ASR12" s="81"/>
      <c r="ASS12" s="81"/>
      <c r="AST12" s="81"/>
      <c r="ASU12" s="81"/>
      <c r="ASV12" s="81"/>
      <c r="ASW12" s="81"/>
      <c r="ASX12" s="81"/>
      <c r="ASY12" s="81"/>
      <c r="ASZ12" s="81"/>
      <c r="ATA12" s="81"/>
      <c r="ATB12" s="81"/>
      <c r="ATC12" s="81"/>
      <c r="ATD12" s="81"/>
      <c r="ATE12" s="81"/>
      <c r="ATF12" s="81"/>
      <c r="ATG12" s="81"/>
      <c r="ATH12" s="81"/>
      <c r="ATI12" s="81"/>
      <c r="ATJ12" s="81"/>
      <c r="ATK12" s="81"/>
      <c r="ATL12" s="81"/>
      <c r="ATM12" s="81"/>
      <c r="ATN12" s="81"/>
      <c r="ATO12" s="81"/>
      <c r="ATP12" s="81"/>
      <c r="ATQ12" s="81"/>
      <c r="ATR12" s="81"/>
      <c r="ATS12" s="81"/>
      <c r="ATT12" s="81"/>
      <c r="ATU12" s="81"/>
      <c r="ATV12" s="81"/>
      <c r="ATW12" s="81"/>
      <c r="ATX12" s="81"/>
      <c r="ATY12" s="81"/>
      <c r="ATZ12" s="81"/>
      <c r="AUA12" s="81"/>
      <c r="AUB12" s="81"/>
      <c r="AUC12" s="81"/>
      <c r="AUD12" s="81"/>
      <c r="AUE12" s="81"/>
      <c r="AUF12" s="81"/>
      <c r="AUG12" s="81"/>
      <c r="AUH12" s="81"/>
      <c r="AUI12" s="81"/>
      <c r="AUJ12" s="81"/>
      <c r="AUK12" s="81"/>
    </row>
    <row r="13" spans="1:1233" x14ac:dyDescent="0.2">
      <c r="E13" s="78"/>
    </row>
    <row r="14" spans="1:1233" x14ac:dyDescent="0.2">
      <c r="A14" s="41" t="s">
        <v>116</v>
      </c>
      <c r="C14" s="41" t="s">
        <v>15</v>
      </c>
      <c r="D14" s="79" t="s">
        <v>81</v>
      </c>
      <c r="E14" s="78">
        <v>45580</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v>2.0270270270270174</v>
      </c>
      <c r="CF14" s="50">
        <v>3.3783783783783772</v>
      </c>
      <c r="CG14" s="50">
        <v>4.8327137546468224</v>
      </c>
      <c r="CH14" s="50">
        <v>4.3990086741016121</v>
      </c>
      <c r="CI14" s="50">
        <v>2.7607361963190247</v>
      </c>
      <c r="CJ14" s="50">
        <v>2.9429797670140978</v>
      </c>
      <c r="CK14" s="50">
        <v>3.8817005545286332</v>
      </c>
      <c r="CL14" s="50">
        <v>4.1358024691357853</v>
      </c>
      <c r="CM14" s="50">
        <v>5.139318885448918</v>
      </c>
      <c r="CN14" s="50">
        <v>4.2305334150827711</v>
      </c>
      <c r="CO14" s="50">
        <v>3.5628019323671545</v>
      </c>
      <c r="CP14" s="50">
        <v>3.616636528028927</v>
      </c>
      <c r="CQ14" s="50">
        <v>3.6122817579771205</v>
      </c>
      <c r="CR14" s="50">
        <v>2.9114676173499499</v>
      </c>
      <c r="CS14" s="50">
        <v>2.3049645390071039</v>
      </c>
      <c r="CT14" s="50">
        <v>2.1364985163204731</v>
      </c>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
      <c r="A15" s="41" t="s">
        <v>117</v>
      </c>
      <c r="C15" s="41" t="s">
        <v>15</v>
      </c>
      <c r="D15" s="79" t="s">
        <v>81</v>
      </c>
      <c r="E15" s="78">
        <v>45580</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v>2.8122956180510084</v>
      </c>
      <c r="CF15" s="44">
        <v>3.2658393207054104</v>
      </c>
      <c r="CG15" s="44">
        <v>3.997378768020976</v>
      </c>
      <c r="CH15" s="44">
        <v>3.7982973149967236</v>
      </c>
      <c r="CI15" s="44">
        <v>3.1209362808842567</v>
      </c>
      <c r="CJ15" s="44">
        <v>3.1168831168831179</v>
      </c>
      <c r="CK15" s="44">
        <v>3.3964728935336419</v>
      </c>
      <c r="CL15" s="44">
        <v>2.8589993502274202</v>
      </c>
      <c r="CM15" s="44">
        <v>2.7831715210355989</v>
      </c>
      <c r="CN15" s="44">
        <v>2.8976175144880933</v>
      </c>
      <c r="CO15" s="44">
        <v>2.6854219948849067</v>
      </c>
      <c r="CP15" s="44">
        <v>2.866242038216571</v>
      </c>
      <c r="CQ15" s="44">
        <v>2.6717557251908497</v>
      </c>
      <c r="CR15" s="44">
        <v>2.5300442757748343</v>
      </c>
      <c r="CS15" s="44">
        <v>1.953371140516702</v>
      </c>
      <c r="CT15" s="44">
        <v>1.6403785488958933</v>
      </c>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
      <c r="A16" s="41" t="s">
        <v>80</v>
      </c>
      <c r="C16" s="41" t="s">
        <v>44</v>
      </c>
      <c r="D16" s="79" t="s">
        <v>81</v>
      </c>
      <c r="E16" s="78">
        <v>45576</v>
      </c>
      <c r="F16" s="44">
        <v>9.5</v>
      </c>
      <c r="G16" s="44">
        <v>9.1999999999999993</v>
      </c>
      <c r="H16" s="44">
        <v>9.5</v>
      </c>
      <c r="I16" s="44">
        <v>9.4</v>
      </c>
      <c r="J16" s="44">
        <v>9.6</v>
      </c>
      <c r="K16" s="44">
        <v>8.9</v>
      </c>
      <c r="L16" s="44">
        <v>8.8000000000000007</v>
      </c>
      <c r="M16" s="44">
        <v>8.9</v>
      </c>
      <c r="N16" s="44">
        <v>8.8000000000000007</v>
      </c>
      <c r="O16" s="44">
        <v>8.4</v>
      </c>
      <c r="P16" s="44">
        <v>7.7</v>
      </c>
      <c r="Q16" s="44">
        <v>7.7</v>
      </c>
      <c r="R16" s="44">
        <v>7.7</v>
      </c>
      <c r="S16" s="44">
        <v>7.8</v>
      </c>
      <c r="T16" s="44">
        <v>7.9</v>
      </c>
      <c r="U16" s="44">
        <v>7.4</v>
      </c>
      <c r="V16" s="44">
        <v>7</v>
      </c>
      <c r="W16" s="44">
        <v>7</v>
      </c>
      <c r="X16" s="44">
        <v>7.5</v>
      </c>
      <c r="Y16" s="44">
        <v>8.1999999999999993</v>
      </c>
      <c r="Z16" s="44">
        <v>8.3000000000000007</v>
      </c>
      <c r="AA16" s="44">
        <v>8</v>
      </c>
      <c r="AB16" s="44">
        <v>7.4</v>
      </c>
      <c r="AC16" s="44">
        <v>7</v>
      </c>
      <c r="AD16" s="44">
        <v>7.2</v>
      </c>
      <c r="AE16" s="44">
        <v>7.6</v>
      </c>
      <c r="AF16" s="44">
        <v>8</v>
      </c>
      <c r="AG16" s="44">
        <v>7.5</v>
      </c>
      <c r="AH16" s="44">
        <v>6.7</v>
      </c>
      <c r="AI16" s="44">
        <v>6.5</v>
      </c>
      <c r="AJ16" s="44">
        <v>6.6</v>
      </c>
      <c r="AK16" s="44">
        <v>7.6</v>
      </c>
      <c r="AL16" s="44">
        <v>7.5</v>
      </c>
      <c r="AM16" s="44">
        <v>7.3</v>
      </c>
      <c r="AN16" s="44">
        <v>6.5</v>
      </c>
      <c r="AO16" s="44">
        <v>6.5</v>
      </c>
      <c r="AP16" s="44">
        <v>6.9</v>
      </c>
      <c r="AQ16" s="44">
        <v>7.3</v>
      </c>
      <c r="AR16" s="44">
        <v>8.6999999999999993</v>
      </c>
      <c r="AS16" s="44">
        <v>10.6</v>
      </c>
      <c r="AT16" s="44">
        <v>13.1</v>
      </c>
      <c r="AU16" s="44">
        <v>14.9</v>
      </c>
      <c r="AV16" s="44">
        <v>14.9</v>
      </c>
      <c r="AW16" s="44">
        <v>14.2</v>
      </c>
      <c r="AX16" s="44">
        <v>12.8</v>
      </c>
      <c r="AY16" s="44">
        <v>11.7</v>
      </c>
      <c r="AZ16" s="44">
        <v>10.8</v>
      </c>
      <c r="BA16" s="44">
        <v>10.1</v>
      </c>
      <c r="BB16" s="44">
        <v>10.4</v>
      </c>
      <c r="BC16" s="44">
        <v>10.7</v>
      </c>
      <c r="BD16" s="44">
        <v>10.8</v>
      </c>
      <c r="BE16" s="44">
        <v>10</v>
      </c>
      <c r="BF16" s="44">
        <v>9.1</v>
      </c>
      <c r="BG16" s="44">
        <v>9.1</v>
      </c>
      <c r="BH16" s="44">
        <v>9.4</v>
      </c>
      <c r="BI16" s="44">
        <v>9.6</v>
      </c>
      <c r="BJ16" s="44">
        <v>8.6999999999999993</v>
      </c>
      <c r="BK16" s="44">
        <v>7.9</v>
      </c>
      <c r="BL16" s="44">
        <v>7.5</v>
      </c>
      <c r="BM16" s="44">
        <v>7.4</v>
      </c>
      <c r="BN16" s="44">
        <v>7.6</v>
      </c>
      <c r="BO16" s="44">
        <v>7.4</v>
      </c>
      <c r="BP16" s="44">
        <v>7.5</v>
      </c>
      <c r="BQ16" s="44">
        <v>7</v>
      </c>
      <c r="BR16" s="44">
        <v>6.4</v>
      </c>
      <c r="BS16" s="44">
        <v>5.4</v>
      </c>
      <c r="BT16" s="44">
        <v>5.0999999999999996</v>
      </c>
      <c r="BU16" s="44">
        <v>5.4</v>
      </c>
      <c r="BV16" s="44">
        <v>5.6</v>
      </c>
      <c r="BW16" s="44">
        <v>5.7</v>
      </c>
      <c r="BX16" s="44">
        <v>5.5</v>
      </c>
      <c r="BY16" s="44">
        <v>5.7</v>
      </c>
      <c r="BZ16" s="44">
        <v>6.4</v>
      </c>
      <c r="CA16" s="44">
        <v>6.7</v>
      </c>
      <c r="CB16" s="44">
        <v>7</v>
      </c>
      <c r="CC16" s="44">
        <v>6.4</v>
      </c>
      <c r="CD16" s="44">
        <v>6</v>
      </c>
      <c r="CE16" s="44">
        <v>5.8</v>
      </c>
      <c r="CF16" s="44">
        <v>6.1</v>
      </c>
      <c r="CG16" s="44">
        <v>6</v>
      </c>
      <c r="CH16" s="44">
        <v>6</v>
      </c>
      <c r="CI16" s="44">
        <v>5.5</v>
      </c>
      <c r="CJ16" s="44">
        <v>5.4</v>
      </c>
      <c r="CK16" s="44">
        <v>5.2</v>
      </c>
      <c r="CL16" s="44">
        <v>5.7</v>
      </c>
      <c r="CM16" s="44">
        <v>6.3</v>
      </c>
      <c r="CN16" s="44">
        <v>7</v>
      </c>
      <c r="CO16" s="44">
        <v>7.9</v>
      </c>
      <c r="CP16" s="44">
        <v>8</v>
      </c>
      <c r="CQ16" s="44">
        <v>8.1</v>
      </c>
      <c r="CR16" s="44">
        <v>7.3</v>
      </c>
      <c r="CS16" s="44">
        <v>7.4</v>
      </c>
      <c r="CT16" s="44">
        <v>7.2</v>
      </c>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
      <c r="A17" s="41" t="s">
        <v>8</v>
      </c>
      <c r="C17" s="41" t="s">
        <v>44</v>
      </c>
      <c r="D17" s="79" t="s">
        <v>81</v>
      </c>
      <c r="E17" s="78">
        <v>45576</v>
      </c>
      <c r="F17" s="44">
        <v>6.6</v>
      </c>
      <c r="G17" s="44">
        <v>6.9</v>
      </c>
      <c r="H17" s="44">
        <v>7.1</v>
      </c>
      <c r="I17" s="44">
        <v>7</v>
      </c>
      <c r="J17" s="44">
        <v>6.9</v>
      </c>
      <c r="K17" s="44">
        <v>6.5</v>
      </c>
      <c r="L17" s="44">
        <v>6.4</v>
      </c>
      <c r="M17" s="44">
        <v>6.5</v>
      </c>
      <c r="N17" s="44">
        <v>6.4</v>
      </c>
      <c r="O17" s="44">
        <v>6.1</v>
      </c>
      <c r="P17" s="44">
        <v>5.7</v>
      </c>
      <c r="Q17" s="44">
        <v>5.7</v>
      </c>
      <c r="R17" s="44">
        <v>5.8</v>
      </c>
      <c r="S17" s="44">
        <v>6</v>
      </c>
      <c r="T17" s="44">
        <v>6.3</v>
      </c>
      <c r="U17" s="44">
        <v>6.2</v>
      </c>
      <c r="V17" s="44">
        <v>6.1</v>
      </c>
      <c r="W17" s="44">
        <v>5.9</v>
      </c>
      <c r="X17" s="44">
        <v>5.9</v>
      </c>
      <c r="Y17" s="44">
        <v>6.1</v>
      </c>
      <c r="Z17" s="44">
        <v>6</v>
      </c>
      <c r="AA17" s="44">
        <v>5.7</v>
      </c>
      <c r="AB17" s="44">
        <v>5.3</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6.9</v>
      </c>
      <c r="AS17" s="44">
        <v>9.5</v>
      </c>
      <c r="AT17" s="44">
        <v>12.4</v>
      </c>
      <c r="AU17" s="44">
        <v>13.4</v>
      </c>
      <c r="AV17" s="44">
        <v>12.5</v>
      </c>
      <c r="AW17" s="44">
        <v>11.4</v>
      </c>
      <c r="AX17" s="44">
        <v>10.3</v>
      </c>
      <c r="AY17" s="44">
        <v>9.1999999999999993</v>
      </c>
      <c r="AZ17" s="44">
        <v>8.1999999999999993</v>
      </c>
      <c r="BA17" s="44">
        <v>8.1</v>
      </c>
      <c r="BB17" s="44">
        <v>8.6999999999999993</v>
      </c>
      <c r="BC17" s="44">
        <v>9</v>
      </c>
      <c r="BD17" s="44">
        <v>9</v>
      </c>
      <c r="BE17" s="44">
        <v>8.5</v>
      </c>
      <c r="BF17" s="44">
        <v>8.3000000000000007</v>
      </c>
      <c r="BG17" s="44">
        <v>8.1</v>
      </c>
      <c r="BH17" s="44">
        <v>7.9</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5.3</v>
      </c>
      <c r="CE17" s="44">
        <v>5.2</v>
      </c>
      <c r="CF17" s="44">
        <v>5.4</v>
      </c>
      <c r="CG17" s="44">
        <v>5.8</v>
      </c>
      <c r="CH17" s="44">
        <v>5.8</v>
      </c>
      <c r="CI17" s="44">
        <v>5.6</v>
      </c>
      <c r="CJ17" s="44">
        <v>5.3</v>
      </c>
      <c r="CK17" s="44">
        <v>5.3</v>
      </c>
      <c r="CL17" s="44">
        <v>5.6</v>
      </c>
      <c r="CM17" s="44">
        <v>5.8</v>
      </c>
      <c r="CN17" s="44">
        <v>6.2</v>
      </c>
      <c r="CO17" s="44">
        <v>6.2</v>
      </c>
      <c r="CP17" s="44">
        <v>6.3</v>
      </c>
      <c r="CQ17" s="44">
        <v>6.2</v>
      </c>
      <c r="CR17" s="44">
        <v>6.4</v>
      </c>
      <c r="CS17" s="44">
        <v>6.8</v>
      </c>
      <c r="CT17" s="44">
        <v>6.8</v>
      </c>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
      <c r="A18" s="41" t="s">
        <v>82</v>
      </c>
      <c r="C18" s="41" t="s">
        <v>11</v>
      </c>
      <c r="D18" s="79" t="s">
        <v>81</v>
      </c>
      <c r="E18" s="78">
        <v>45576</v>
      </c>
      <c r="F18" s="44">
        <v>844.3</v>
      </c>
      <c r="G18" s="44">
        <v>840.8</v>
      </c>
      <c r="H18" s="44">
        <v>836</v>
      </c>
      <c r="I18" s="44">
        <v>839.3</v>
      </c>
      <c r="J18" s="44">
        <v>846.7</v>
      </c>
      <c r="K18" s="44">
        <v>855.7</v>
      </c>
      <c r="L18" s="44">
        <v>862.2</v>
      </c>
      <c r="M18" s="44">
        <v>861.2</v>
      </c>
      <c r="N18" s="44">
        <v>857.2</v>
      </c>
      <c r="O18" s="44">
        <v>849.6</v>
      </c>
      <c r="P18" s="44">
        <v>848.1</v>
      </c>
      <c r="Q18" s="44">
        <v>854.5</v>
      </c>
      <c r="R18" s="44">
        <v>861.4</v>
      </c>
      <c r="S18" s="44">
        <v>862.6</v>
      </c>
      <c r="T18" s="44">
        <v>858.1</v>
      </c>
      <c r="U18" s="44">
        <v>858.5</v>
      </c>
      <c r="V18" s="44">
        <v>863.7</v>
      </c>
      <c r="W18" s="44">
        <v>865.2</v>
      </c>
      <c r="X18" s="44">
        <v>863.1</v>
      </c>
      <c r="Y18" s="44">
        <v>860.3</v>
      </c>
      <c r="Z18" s="44">
        <v>862.4</v>
      </c>
      <c r="AA18" s="44">
        <v>863.7</v>
      </c>
      <c r="AB18" s="44">
        <v>867.1</v>
      </c>
      <c r="AC18" s="44">
        <v>866.2</v>
      </c>
      <c r="AD18" s="44">
        <v>866.1</v>
      </c>
      <c r="AE18" s="44">
        <v>865.1</v>
      </c>
      <c r="AF18" s="44">
        <v>864.2</v>
      </c>
      <c r="AG18" s="44">
        <v>876.6</v>
      </c>
      <c r="AH18" s="44">
        <v>890.2</v>
      </c>
      <c r="AI18" s="44">
        <v>904</v>
      </c>
      <c r="AJ18" s="44">
        <v>910.1</v>
      </c>
      <c r="AK18" s="44">
        <v>903.2</v>
      </c>
      <c r="AL18" s="44">
        <v>902</v>
      </c>
      <c r="AM18" s="44">
        <v>896.5</v>
      </c>
      <c r="AN18" s="44">
        <v>898.4</v>
      </c>
      <c r="AO18" s="44">
        <v>894.2</v>
      </c>
      <c r="AP18" s="44">
        <v>883</v>
      </c>
      <c r="AQ18" s="44">
        <v>870.4</v>
      </c>
      <c r="AR18" s="44">
        <v>846.7</v>
      </c>
      <c r="AS18" s="44">
        <v>805.9</v>
      </c>
      <c r="AT18" s="44">
        <v>776.4</v>
      </c>
      <c r="AU18" s="44">
        <v>772.8</v>
      </c>
      <c r="AV18" s="44">
        <v>805.5</v>
      </c>
      <c r="AW18" s="44">
        <v>831</v>
      </c>
      <c r="AX18" s="44">
        <v>851.5</v>
      </c>
      <c r="AY18" s="44">
        <v>864.5</v>
      </c>
      <c r="AZ18" s="44">
        <v>875.5</v>
      </c>
      <c r="BA18" s="44">
        <v>871.3</v>
      </c>
      <c r="BB18" s="44">
        <v>860.3</v>
      </c>
      <c r="BC18" s="44">
        <v>848.3</v>
      </c>
      <c r="BD18" s="44">
        <v>845</v>
      </c>
      <c r="BE18" s="44">
        <v>846.4</v>
      </c>
      <c r="BF18" s="44">
        <v>853.4</v>
      </c>
      <c r="BG18" s="44">
        <v>858.6</v>
      </c>
      <c r="BH18" s="44">
        <v>863.3</v>
      </c>
      <c r="BI18" s="44">
        <v>870</v>
      </c>
      <c r="BJ18" s="44">
        <v>882.3</v>
      </c>
      <c r="BK18" s="44">
        <v>896.2</v>
      </c>
      <c r="BL18" s="44">
        <v>894.2</v>
      </c>
      <c r="BM18" s="44">
        <v>894.5</v>
      </c>
      <c r="BN18" s="44">
        <v>886.2</v>
      </c>
      <c r="BO18" s="44">
        <v>894.7</v>
      </c>
      <c r="BP18" s="44">
        <v>895.4</v>
      </c>
      <c r="BQ18" s="44">
        <v>907.6</v>
      </c>
      <c r="BR18" s="44">
        <v>918.8</v>
      </c>
      <c r="BS18" s="44">
        <v>938.7</v>
      </c>
      <c r="BT18" s="44">
        <v>957.1</v>
      </c>
      <c r="BU18" s="44">
        <v>963.8</v>
      </c>
      <c r="BV18" s="44">
        <v>961</v>
      </c>
      <c r="BW18" s="44">
        <v>955.1</v>
      </c>
      <c r="BX18" s="44">
        <v>950.7</v>
      </c>
      <c r="BY18" s="44">
        <v>940.4</v>
      </c>
      <c r="BZ18" s="44">
        <v>923.5</v>
      </c>
      <c r="CA18" s="44">
        <v>914.3</v>
      </c>
      <c r="CB18" s="44">
        <v>916.3</v>
      </c>
      <c r="CC18" s="44">
        <v>931.9</v>
      </c>
      <c r="CD18" s="44">
        <v>946.9</v>
      </c>
      <c r="CE18" s="44">
        <v>966</v>
      </c>
      <c r="CF18" s="44">
        <v>977.5</v>
      </c>
      <c r="CG18" s="44">
        <v>990.7</v>
      </c>
      <c r="CH18" s="44">
        <v>983.4</v>
      </c>
      <c r="CI18" s="44">
        <v>975.6</v>
      </c>
      <c r="CJ18" s="44">
        <v>965.2</v>
      </c>
      <c r="CK18" s="44">
        <v>965</v>
      </c>
      <c r="CL18" s="44">
        <v>968.5</v>
      </c>
      <c r="CM18" s="44">
        <v>963.6</v>
      </c>
      <c r="CN18" s="44">
        <v>971.2</v>
      </c>
      <c r="CO18" s="44">
        <v>977.3</v>
      </c>
      <c r="CP18" s="44">
        <v>990.8</v>
      </c>
      <c r="CQ18" s="44">
        <v>997</v>
      </c>
      <c r="CR18" s="44">
        <v>999.3</v>
      </c>
      <c r="CS18" s="44">
        <v>1007</v>
      </c>
      <c r="CT18" s="44">
        <v>1004.1</v>
      </c>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
      <c r="A19" s="41" t="s">
        <v>83</v>
      </c>
      <c r="C19" s="41" t="s">
        <v>13</v>
      </c>
      <c r="D19" s="79" t="s">
        <v>81</v>
      </c>
      <c r="E19" s="78">
        <v>45576</v>
      </c>
      <c r="F19" s="45">
        <v>90860</v>
      </c>
      <c r="G19" s="45">
        <v>85800</v>
      </c>
      <c r="H19" s="45">
        <v>82530</v>
      </c>
      <c r="I19" s="45">
        <v>79120</v>
      </c>
      <c r="J19" s="45">
        <v>74070</v>
      </c>
      <c r="K19" s="45">
        <v>70990</v>
      </c>
      <c r="L19" s="45">
        <v>68410</v>
      </c>
      <c r="M19" s="45">
        <v>66570</v>
      </c>
      <c r="N19" s="45">
        <v>65230</v>
      </c>
      <c r="O19" s="45">
        <v>63690</v>
      </c>
      <c r="P19" s="45">
        <v>64090</v>
      </c>
      <c r="Q19" s="45">
        <v>62670</v>
      </c>
      <c r="R19" s="45">
        <v>62160</v>
      </c>
      <c r="S19" s="45">
        <v>59930</v>
      </c>
      <c r="T19" s="45">
        <v>57340</v>
      </c>
      <c r="U19" s="45">
        <v>56220</v>
      </c>
      <c r="V19" s="45">
        <v>54850</v>
      </c>
      <c r="W19" s="45">
        <v>55460</v>
      </c>
      <c r="X19" s="45">
        <v>54640</v>
      </c>
      <c r="Y19" s="45">
        <v>53140</v>
      </c>
      <c r="Z19" s="45">
        <v>52510</v>
      </c>
      <c r="AA19" s="45">
        <v>52040</v>
      </c>
      <c r="AB19" s="45">
        <v>49420</v>
      </c>
      <c r="AC19" s="45">
        <v>48940</v>
      </c>
      <c r="AD19" s="45">
        <v>49850</v>
      </c>
      <c r="AE19" s="45">
        <v>51100</v>
      </c>
      <c r="AF19" s="45">
        <v>51270</v>
      </c>
      <c r="AG19" s="45">
        <v>50380</v>
      </c>
      <c r="AH19" s="45">
        <v>49990</v>
      </c>
      <c r="AI19" s="45">
        <v>49510</v>
      </c>
      <c r="AJ19" s="45">
        <v>50670</v>
      </c>
      <c r="AK19" s="45">
        <v>51500</v>
      </c>
      <c r="AL19" s="45">
        <v>51010</v>
      </c>
      <c r="AM19" s="45">
        <v>51150</v>
      </c>
      <c r="AN19" s="45">
        <v>51180</v>
      </c>
      <c r="AO19" s="45">
        <v>52020</v>
      </c>
      <c r="AP19" s="45">
        <v>52930</v>
      </c>
      <c r="AQ19" s="45">
        <v>52170</v>
      </c>
      <c r="AR19" s="45">
        <v>60820</v>
      </c>
      <c r="AS19" s="45">
        <v>69150</v>
      </c>
      <c r="AT19" s="45">
        <v>63500</v>
      </c>
      <c r="AU19" s="45">
        <v>54000</v>
      </c>
      <c r="AV19" s="45">
        <v>29670</v>
      </c>
      <c r="AW19" s="45">
        <v>25560</v>
      </c>
      <c r="AX19" s="45">
        <v>32860</v>
      </c>
      <c r="AY19" s="45">
        <v>174480</v>
      </c>
      <c r="AZ19" s="45">
        <v>174200</v>
      </c>
      <c r="BA19" s="45">
        <v>182930</v>
      </c>
      <c r="BB19" s="45">
        <v>207040</v>
      </c>
      <c r="BC19" s="45">
        <v>205430</v>
      </c>
      <c r="BD19" s="45">
        <v>197370</v>
      </c>
      <c r="BE19" s="45">
        <v>199650</v>
      </c>
      <c r="BF19" s="45">
        <v>207030</v>
      </c>
      <c r="BG19" s="45">
        <v>191000</v>
      </c>
      <c r="BH19" s="45">
        <v>184740</v>
      </c>
      <c r="BI19" s="45">
        <v>178210</v>
      </c>
      <c r="BJ19" s="45">
        <v>151340</v>
      </c>
      <c r="BK19" s="45">
        <v>85900</v>
      </c>
      <c r="BL19" s="45">
        <v>79910</v>
      </c>
      <c r="BM19" s="45">
        <v>73810</v>
      </c>
      <c r="BN19" s="45">
        <v>68820</v>
      </c>
      <c r="BO19" s="45">
        <v>64140</v>
      </c>
      <c r="BP19" s="45">
        <v>60150</v>
      </c>
      <c r="BQ19" s="45">
        <v>57310</v>
      </c>
      <c r="BR19" s="45">
        <v>53690</v>
      </c>
      <c r="BS19" s="45">
        <v>52090</v>
      </c>
      <c r="BT19" s="45">
        <v>51410</v>
      </c>
      <c r="BU19" s="45">
        <v>50160</v>
      </c>
      <c r="BV19" s="45">
        <v>47840</v>
      </c>
      <c r="BW19" s="45">
        <v>46960</v>
      </c>
      <c r="BX19" s="45">
        <v>45040</v>
      </c>
      <c r="BY19" s="45">
        <v>44090</v>
      </c>
      <c r="BZ19" s="45">
        <v>42040</v>
      </c>
      <c r="CA19" s="45">
        <v>41210</v>
      </c>
      <c r="CB19" s="45">
        <v>40790</v>
      </c>
      <c r="CC19" s="45">
        <v>41180</v>
      </c>
      <c r="CD19" s="45">
        <v>41740</v>
      </c>
      <c r="CE19" s="45">
        <v>43730</v>
      </c>
      <c r="CF19" s="45">
        <v>45660</v>
      </c>
      <c r="CG19" s="45">
        <v>50450</v>
      </c>
      <c r="CH19" s="45">
        <v>49610</v>
      </c>
      <c r="CI19" s="45">
        <v>50090</v>
      </c>
      <c r="CJ19" s="45">
        <v>52290</v>
      </c>
      <c r="CK19" s="45">
        <v>53740</v>
      </c>
      <c r="CL19" s="45">
        <v>55230</v>
      </c>
      <c r="CM19" s="45">
        <v>54140</v>
      </c>
      <c r="CN19" s="45">
        <v>53340</v>
      </c>
      <c r="CO19" s="45">
        <v>50990</v>
      </c>
      <c r="CP19" s="45">
        <v>51080</v>
      </c>
      <c r="CQ19" s="45">
        <v>50400</v>
      </c>
      <c r="CR19" s="45">
        <v>52810</v>
      </c>
      <c r="CS19" s="45" t="e">
        <v>#N/A</v>
      </c>
      <c r="CT19" s="45" t="e">
        <v>#N/A</v>
      </c>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
      <c r="A20" s="41" t="s">
        <v>84</v>
      </c>
      <c r="C20" s="41" t="s">
        <v>15</v>
      </c>
      <c r="D20" s="79" t="s">
        <v>81</v>
      </c>
      <c r="E20" s="78">
        <v>45576</v>
      </c>
      <c r="F20" s="44">
        <v>31.585807385952201</v>
      </c>
      <c r="G20" s="44">
        <v>19.315811430955353</v>
      </c>
      <c r="H20" s="44">
        <v>11.602434077079105</v>
      </c>
      <c r="I20" s="44">
        <v>6.1016494568861379</v>
      </c>
      <c r="J20" s="44">
        <v>-9.8576122672508255</v>
      </c>
      <c r="K20" s="44">
        <v>-11.306846576711649</v>
      </c>
      <c r="L20" s="44">
        <v>-34.126143476167549</v>
      </c>
      <c r="M20" s="44">
        <v>-25.992217898832681</v>
      </c>
      <c r="N20" s="44">
        <v>-28.82705946535734</v>
      </c>
      <c r="O20" s="44">
        <v>-32.610305787747329</v>
      </c>
      <c r="P20" s="44">
        <v>-34.555294598182371</v>
      </c>
      <c r="Q20" s="44">
        <v>-37.034060082387221</v>
      </c>
      <c r="R20" s="44">
        <v>-31.587057010785824</v>
      </c>
      <c r="S20" s="44">
        <v>-30.151515151515152</v>
      </c>
      <c r="T20" s="44">
        <v>-30.52223433902823</v>
      </c>
      <c r="U20" s="44">
        <v>-28.943377148634987</v>
      </c>
      <c r="V20" s="44">
        <v>-25.948427163493992</v>
      </c>
      <c r="W20" s="44">
        <v>-21.876320608536414</v>
      </c>
      <c r="X20" s="44">
        <v>-20.128636164303458</v>
      </c>
      <c r="Y20" s="44">
        <v>-20.174252666366232</v>
      </c>
      <c r="Z20" s="44">
        <v>-19.500229955541926</v>
      </c>
      <c r="AA20" s="44">
        <v>-18.291725545611559</v>
      </c>
      <c r="AB20" s="44">
        <v>-22.889686378530193</v>
      </c>
      <c r="AC20" s="44">
        <v>-21.908409127174089</v>
      </c>
      <c r="AD20" s="44">
        <v>-19.803732303732303</v>
      </c>
      <c r="AE20" s="44">
        <v>-14.733856165526449</v>
      </c>
      <c r="AF20" s="44">
        <v>-10.585978374607608</v>
      </c>
      <c r="AG20" s="44">
        <v>-10.387762362148701</v>
      </c>
      <c r="AH20" s="44">
        <v>-8.860528714676386</v>
      </c>
      <c r="AI20" s="44">
        <v>-10.728452939055177</v>
      </c>
      <c r="AJ20" s="44">
        <v>-7.2657393850658831</v>
      </c>
      <c r="AK20" s="44">
        <v>-3.086187429431686</v>
      </c>
      <c r="AL20" s="44">
        <v>-2.85659874309655</v>
      </c>
      <c r="AM20" s="44">
        <v>-1.710222905457337</v>
      </c>
      <c r="AN20" s="44">
        <v>3.5613112100364219</v>
      </c>
      <c r="AO20" s="44">
        <v>6.2934205149162148</v>
      </c>
      <c r="AP20" s="44">
        <v>6.1785356068204678</v>
      </c>
      <c r="AQ20" s="44">
        <v>2.0939334637964713</v>
      </c>
      <c r="AR20" s="44">
        <v>18.626877316169299</v>
      </c>
      <c r="AS20" s="44">
        <v>37.256847955537921</v>
      </c>
      <c r="AT20" s="44">
        <v>27.025405081016206</v>
      </c>
      <c r="AU20" s="44">
        <v>9.0688749747525712</v>
      </c>
      <c r="AV20" s="44">
        <v>-41.444641799881587</v>
      </c>
      <c r="AW20" s="44">
        <v>-50.368932038834949</v>
      </c>
      <c r="AX20" s="44">
        <v>-35.581258576749654</v>
      </c>
      <c r="AY20" s="44">
        <v>241.11436950146629</v>
      </c>
      <c r="AZ20" s="44">
        <v>240.36733098866745</v>
      </c>
      <c r="BA20" s="44">
        <v>251.65321030372931</v>
      </c>
      <c r="BB20" s="44">
        <v>291.1581333837143</v>
      </c>
      <c r="BC20" s="44">
        <v>293.77036611079166</v>
      </c>
      <c r="BD20" s="44">
        <v>224.51496218349229</v>
      </c>
      <c r="BE20" s="44">
        <v>188.72017353579173</v>
      </c>
      <c r="BF20" s="44">
        <v>226.03149606299212</v>
      </c>
      <c r="BG20" s="44">
        <v>253.70370370370372</v>
      </c>
      <c r="BH20" s="44">
        <v>522.64914054600604</v>
      </c>
      <c r="BI20" s="44">
        <v>597.22222222222229</v>
      </c>
      <c r="BJ20" s="44">
        <v>360.5599513085819</v>
      </c>
      <c r="BK20" s="44">
        <v>-50.767996331957818</v>
      </c>
      <c r="BL20" s="44">
        <v>-54.127439724454653</v>
      </c>
      <c r="BM20" s="44">
        <v>-59.651232711966323</v>
      </c>
      <c r="BN20" s="44">
        <v>-66.760046367851629</v>
      </c>
      <c r="BO20" s="44">
        <v>-68.777685829723012</v>
      </c>
      <c r="BP20" s="44">
        <v>-69.524243806049554</v>
      </c>
      <c r="BQ20" s="44">
        <v>-71.294765840220393</v>
      </c>
      <c r="BR20" s="44">
        <v>-74.066560401874128</v>
      </c>
      <c r="BS20" s="44">
        <v>-72.727748691099478</v>
      </c>
      <c r="BT20" s="44">
        <v>-72.171700768647824</v>
      </c>
      <c r="BU20" s="44">
        <v>-71.853431345042367</v>
      </c>
      <c r="BV20" s="44">
        <v>-68.389057750759875</v>
      </c>
      <c r="BW20" s="44">
        <v>-45.331781140861473</v>
      </c>
      <c r="BX20" s="44">
        <v>-43.636591165060693</v>
      </c>
      <c r="BY20" s="44">
        <v>-40.26554667389243</v>
      </c>
      <c r="BZ20" s="44">
        <v>-38.913106655042142</v>
      </c>
      <c r="CA20" s="44">
        <v>-35.749922045525416</v>
      </c>
      <c r="CB20" s="44">
        <v>-32.186201163757275</v>
      </c>
      <c r="CC20" s="44">
        <v>-28.145175362065956</v>
      </c>
      <c r="CD20" s="44">
        <v>-22.257403613335814</v>
      </c>
      <c r="CE20" s="44">
        <v>-16.049145709349201</v>
      </c>
      <c r="CF20" s="44">
        <v>-11.18459443687998</v>
      </c>
      <c r="CG20" s="44">
        <v>0.57814992025517764</v>
      </c>
      <c r="CH20" s="44">
        <v>3.6998327759197425</v>
      </c>
      <c r="CI20" s="44">
        <v>6.665247018739362</v>
      </c>
      <c r="CJ20" s="44">
        <v>16.096802841918301</v>
      </c>
      <c r="CK20" s="44">
        <v>21.887049217509635</v>
      </c>
      <c r="CL20" s="44">
        <v>31.37488106565176</v>
      </c>
      <c r="CM20" s="44">
        <v>31.375879640863857</v>
      </c>
      <c r="CN20" s="44">
        <v>30.767344937484676</v>
      </c>
      <c r="CO20" s="44">
        <v>23.822243807673637</v>
      </c>
      <c r="CP20" s="44">
        <v>22.376617153809299</v>
      </c>
      <c r="CQ20" s="44">
        <v>15.252686942602335</v>
      </c>
      <c r="CR20" s="44">
        <v>15.659220324134914</v>
      </c>
      <c r="CS20" s="44" t="e">
        <v>#N/A</v>
      </c>
      <c r="CT20" s="44" t="e">
        <v>#N/A</v>
      </c>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
      <c r="A21" s="41" t="s">
        <v>220</v>
      </c>
      <c r="C21" s="41" t="s">
        <v>13</v>
      </c>
      <c r="D21" s="79" t="s">
        <v>81</v>
      </c>
      <c r="E21" s="78">
        <v>45576</v>
      </c>
      <c r="F21" s="45">
        <v>30700</v>
      </c>
      <c r="G21" s="45">
        <v>29000</v>
      </c>
      <c r="H21" s="45">
        <v>28010</v>
      </c>
      <c r="I21" s="45">
        <v>26980</v>
      </c>
      <c r="J21" s="45">
        <v>25860</v>
      </c>
      <c r="K21" s="45">
        <v>24510</v>
      </c>
      <c r="L21" s="45">
        <v>23620</v>
      </c>
      <c r="M21" s="45">
        <v>22690</v>
      </c>
      <c r="N21" s="45">
        <v>22410</v>
      </c>
      <c r="O21" s="45">
        <v>21870</v>
      </c>
      <c r="P21" s="45">
        <v>21800</v>
      </c>
      <c r="Q21" s="45">
        <v>21140</v>
      </c>
      <c r="R21" s="45">
        <v>20930</v>
      </c>
      <c r="S21" s="45">
        <v>20100</v>
      </c>
      <c r="T21" s="45">
        <v>19260</v>
      </c>
      <c r="U21" s="45">
        <v>19080</v>
      </c>
      <c r="V21" s="45">
        <v>18460</v>
      </c>
      <c r="W21" s="45">
        <v>17760</v>
      </c>
      <c r="X21" s="45">
        <v>17340</v>
      </c>
      <c r="Y21" s="45">
        <v>16780</v>
      </c>
      <c r="Z21" s="45">
        <v>16260</v>
      </c>
      <c r="AA21" s="45">
        <v>16170</v>
      </c>
      <c r="AB21" s="45">
        <v>15350</v>
      </c>
      <c r="AC21" s="45">
        <v>15080</v>
      </c>
      <c r="AD21" s="45">
        <v>15560</v>
      </c>
      <c r="AE21" s="45">
        <v>15940</v>
      </c>
      <c r="AF21" s="45">
        <v>16280</v>
      </c>
      <c r="AG21" s="45">
        <v>16090</v>
      </c>
      <c r="AH21" s="45">
        <v>16400</v>
      </c>
      <c r="AI21" s="45">
        <v>16070</v>
      </c>
      <c r="AJ21" s="45">
        <v>16140</v>
      </c>
      <c r="AK21" s="45">
        <v>16130</v>
      </c>
      <c r="AL21" s="45">
        <v>16080</v>
      </c>
      <c r="AM21" s="45">
        <v>16060</v>
      </c>
      <c r="AN21" s="45">
        <v>15950</v>
      </c>
      <c r="AO21" s="45">
        <v>16220</v>
      </c>
      <c r="AP21" s="45">
        <v>16320</v>
      </c>
      <c r="AQ21" s="45">
        <v>16050</v>
      </c>
      <c r="AR21" s="45">
        <v>18960</v>
      </c>
      <c r="AS21" s="45">
        <v>21720</v>
      </c>
      <c r="AT21" s="45">
        <v>20020</v>
      </c>
      <c r="AU21" s="45">
        <v>16930</v>
      </c>
      <c r="AV21" s="45">
        <v>9530</v>
      </c>
      <c r="AW21" s="45">
        <v>7910</v>
      </c>
      <c r="AX21" s="45">
        <v>9440</v>
      </c>
      <c r="AY21" s="45">
        <v>63780</v>
      </c>
      <c r="AZ21" s="45">
        <v>63030</v>
      </c>
      <c r="BA21" s="45">
        <v>64330</v>
      </c>
      <c r="BB21" s="45">
        <v>70880</v>
      </c>
      <c r="BC21" s="45">
        <v>70210</v>
      </c>
      <c r="BD21" s="45">
        <v>68510</v>
      </c>
      <c r="BE21" s="45">
        <v>71400</v>
      </c>
      <c r="BF21" s="45">
        <v>76040</v>
      </c>
      <c r="BG21" s="45">
        <v>69900</v>
      </c>
      <c r="BH21" s="45">
        <v>63060</v>
      </c>
      <c r="BI21" s="45">
        <v>60710</v>
      </c>
      <c r="BJ21" s="45">
        <v>53470</v>
      </c>
      <c r="BK21" s="45">
        <v>28530</v>
      </c>
      <c r="BL21" s="45">
        <v>26390</v>
      </c>
      <c r="BM21" s="45">
        <v>23670</v>
      </c>
      <c r="BN21" s="45">
        <v>21760</v>
      </c>
      <c r="BO21" s="45">
        <v>20120</v>
      </c>
      <c r="BP21" s="45">
        <v>18950</v>
      </c>
      <c r="BQ21" s="45">
        <v>18180</v>
      </c>
      <c r="BR21" s="45">
        <v>17110</v>
      </c>
      <c r="BS21" s="45">
        <v>16530</v>
      </c>
      <c r="BT21" s="45">
        <v>16080</v>
      </c>
      <c r="BU21" s="45">
        <v>15240</v>
      </c>
      <c r="BV21" s="45">
        <v>14590</v>
      </c>
      <c r="BW21" s="45">
        <v>14110</v>
      </c>
      <c r="BX21" s="45">
        <v>13790</v>
      </c>
      <c r="BY21" s="45">
        <v>13680</v>
      </c>
      <c r="BZ21" s="45">
        <v>13110</v>
      </c>
      <c r="CA21" s="45">
        <v>13000</v>
      </c>
      <c r="CB21" s="45">
        <v>12990</v>
      </c>
      <c r="CC21" s="45">
        <v>13230</v>
      </c>
      <c r="CD21" s="45">
        <v>13590</v>
      </c>
      <c r="CE21" s="45">
        <v>14190</v>
      </c>
      <c r="CF21" s="45">
        <v>14620</v>
      </c>
      <c r="CG21" s="45">
        <v>15720</v>
      </c>
      <c r="CH21" s="45">
        <v>15800</v>
      </c>
      <c r="CI21" s="45">
        <v>16090</v>
      </c>
      <c r="CJ21" s="45">
        <v>16430</v>
      </c>
      <c r="CK21" s="45">
        <v>16790</v>
      </c>
      <c r="CL21" s="45">
        <v>17350</v>
      </c>
      <c r="CM21" s="45">
        <v>17020</v>
      </c>
      <c r="CN21" s="45">
        <v>16890</v>
      </c>
      <c r="CO21" s="45">
        <v>16500</v>
      </c>
      <c r="CP21" s="45">
        <v>16740</v>
      </c>
      <c r="CQ21" s="45">
        <v>16670</v>
      </c>
      <c r="CR21" s="45">
        <v>16710</v>
      </c>
      <c r="CS21" s="45" t="e">
        <v>#N/A</v>
      </c>
      <c r="CT21" s="45" t="e">
        <v>#N/A</v>
      </c>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
      <c r="A22" s="41" t="s">
        <v>86</v>
      </c>
      <c r="C22" s="41" t="s">
        <v>15</v>
      </c>
      <c r="D22" s="79" t="s">
        <v>81</v>
      </c>
      <c r="E22" s="78">
        <v>45576</v>
      </c>
      <c r="F22" s="44">
        <v>37.54480286738351</v>
      </c>
      <c r="G22" s="44">
        <v>24.784853700516351</v>
      </c>
      <c r="H22" s="44">
        <v>17.73854560739807</v>
      </c>
      <c r="I22" s="44">
        <v>11.996679119966803</v>
      </c>
      <c r="J22" s="44">
        <v>1.9716088328075809</v>
      </c>
      <c r="K22" s="44">
        <v>-3.844644958807375</v>
      </c>
      <c r="L22" s="44">
        <v>-30.5906553041434</v>
      </c>
      <c r="M22" s="44">
        <v>-23.576961940047159</v>
      </c>
      <c r="N22" s="44">
        <v>-27.779568159845315</v>
      </c>
      <c r="O22" s="44">
        <v>-31.677600749765698</v>
      </c>
      <c r="P22" s="44">
        <v>-33.859223300970875</v>
      </c>
      <c r="Q22" s="44">
        <v>-37.083333333333336</v>
      </c>
      <c r="R22" s="44">
        <v>-31.824104234527685</v>
      </c>
      <c r="S22" s="44">
        <v>-30.689655172413786</v>
      </c>
      <c r="T22" s="44">
        <v>-31.23884327026062</v>
      </c>
      <c r="U22" s="44">
        <v>-29.280948851000744</v>
      </c>
      <c r="V22" s="44">
        <v>-28.615622583139988</v>
      </c>
      <c r="W22" s="44">
        <v>-27.539779681762543</v>
      </c>
      <c r="X22" s="44">
        <v>-26.587637595258251</v>
      </c>
      <c r="Y22" s="44">
        <v>-26.046716615249011</v>
      </c>
      <c r="Z22" s="44">
        <v>-27.443105756358765</v>
      </c>
      <c r="AA22" s="44">
        <v>-26.06310013717421</v>
      </c>
      <c r="AB22" s="44">
        <v>-29.587155963302749</v>
      </c>
      <c r="AC22" s="44">
        <v>-28.666035950804158</v>
      </c>
      <c r="AD22" s="44">
        <v>-25.656951743908262</v>
      </c>
      <c r="AE22" s="44">
        <v>-20.696517412935322</v>
      </c>
      <c r="AF22" s="44">
        <v>-15.472481827622019</v>
      </c>
      <c r="AG22" s="44">
        <v>-15.670859538784065</v>
      </c>
      <c r="AH22" s="44">
        <v>-11.159263271939324</v>
      </c>
      <c r="AI22" s="44">
        <v>-9.5157657657657708</v>
      </c>
      <c r="AJ22" s="44">
        <v>-6.9204152249134898</v>
      </c>
      <c r="AK22" s="44">
        <v>-3.8736591179976188</v>
      </c>
      <c r="AL22" s="44">
        <v>-1.1070110701106972</v>
      </c>
      <c r="AM22" s="44">
        <v>-0.68027210884353817</v>
      </c>
      <c r="AN22" s="44">
        <v>3.9087947882736174</v>
      </c>
      <c r="AO22" s="44">
        <v>7.5596816976127412</v>
      </c>
      <c r="AP22" s="44">
        <v>4.8843187660668308</v>
      </c>
      <c r="AQ22" s="44">
        <v>0.69008782936010871</v>
      </c>
      <c r="AR22" s="44">
        <v>16.461916461916459</v>
      </c>
      <c r="AS22" s="44">
        <v>34.990677439403363</v>
      </c>
      <c r="AT22" s="44">
        <v>22.073170731707314</v>
      </c>
      <c r="AU22" s="44">
        <v>5.3515868077162354</v>
      </c>
      <c r="AV22" s="44">
        <v>-40.954151177199506</v>
      </c>
      <c r="AW22" s="44">
        <v>-50.960942343459394</v>
      </c>
      <c r="AX22" s="44">
        <v>-41.293532338308459</v>
      </c>
      <c r="AY22" s="44">
        <v>297.13574097135739</v>
      </c>
      <c r="AZ22" s="44">
        <v>295.17241379310349</v>
      </c>
      <c r="BA22" s="44">
        <v>296.6091245376079</v>
      </c>
      <c r="BB22" s="44">
        <v>334.31372549019602</v>
      </c>
      <c r="BC22" s="44">
        <v>337.44548286604362</v>
      </c>
      <c r="BD22" s="44">
        <v>261.33966244725741</v>
      </c>
      <c r="BE22" s="44">
        <v>228.72928176795583</v>
      </c>
      <c r="BF22" s="44">
        <v>279.82017982017982</v>
      </c>
      <c r="BG22" s="44">
        <v>312.8765505020674</v>
      </c>
      <c r="BH22" s="44">
        <v>561.69989506820559</v>
      </c>
      <c r="BI22" s="44">
        <v>667.50948166877367</v>
      </c>
      <c r="BJ22" s="44">
        <v>466.41949152542372</v>
      </c>
      <c r="BK22" s="44">
        <v>-55.26810912511759</v>
      </c>
      <c r="BL22" s="44">
        <v>-58.13104870696494</v>
      </c>
      <c r="BM22" s="44">
        <v>-63.205347427327837</v>
      </c>
      <c r="BN22" s="44">
        <v>-69.300225733634306</v>
      </c>
      <c r="BO22" s="44">
        <v>-71.343113516593078</v>
      </c>
      <c r="BP22" s="44">
        <v>-72.339804408115612</v>
      </c>
      <c r="BQ22" s="44">
        <v>-74.537815126050418</v>
      </c>
      <c r="BR22" s="44">
        <v>-77.498684902682797</v>
      </c>
      <c r="BS22" s="44">
        <v>-76.351931330472098</v>
      </c>
      <c r="BT22" s="44">
        <v>-74.500475737392961</v>
      </c>
      <c r="BU22" s="44">
        <v>-74.897051556580465</v>
      </c>
      <c r="BV22" s="44">
        <v>-72.713671217505137</v>
      </c>
      <c r="BW22" s="44">
        <v>-50.543287767262527</v>
      </c>
      <c r="BX22" s="44">
        <v>-47.745358090185675</v>
      </c>
      <c r="BY22" s="44">
        <v>-42.205323193916357</v>
      </c>
      <c r="BZ22" s="44">
        <v>-39.751838235294116</v>
      </c>
      <c r="CA22" s="44">
        <v>-35.387673956262425</v>
      </c>
      <c r="CB22" s="44">
        <v>-31.451187335092346</v>
      </c>
      <c r="CC22" s="44">
        <v>-27.227722772277229</v>
      </c>
      <c r="CD22" s="44">
        <v>-20.572764465225013</v>
      </c>
      <c r="CE22" s="44">
        <v>-14.156079854809434</v>
      </c>
      <c r="CF22" s="44">
        <v>-9.0796019900497456</v>
      </c>
      <c r="CG22" s="44">
        <v>3.1496062992125928</v>
      </c>
      <c r="CH22" s="44">
        <v>8.2933516106922447</v>
      </c>
      <c r="CI22" s="44">
        <v>14.032600992204113</v>
      </c>
      <c r="CJ22" s="44">
        <v>19.144307469180568</v>
      </c>
      <c r="CK22" s="44">
        <v>22.733918128654974</v>
      </c>
      <c r="CL22" s="44">
        <v>32.341723874904659</v>
      </c>
      <c r="CM22" s="44">
        <v>30.92307692307692</v>
      </c>
      <c r="CN22" s="44">
        <v>30.023094688221708</v>
      </c>
      <c r="CO22" s="44">
        <v>24.716553287981856</v>
      </c>
      <c r="CP22" s="44">
        <v>23.178807947019877</v>
      </c>
      <c r="CQ22" s="44">
        <v>17.477096546863979</v>
      </c>
      <c r="CR22" s="44">
        <v>14.295485636114913</v>
      </c>
      <c r="CS22" s="44" t="e">
        <v>#N/A</v>
      </c>
      <c r="CT22" s="44" t="e">
        <v>#N/A</v>
      </c>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
      <c r="A23" s="41" t="s">
        <v>118</v>
      </c>
      <c r="C23" s="41" t="s">
        <v>15</v>
      </c>
      <c r="D23" s="79" t="s">
        <v>81</v>
      </c>
      <c r="E23" s="78">
        <v>45576</v>
      </c>
      <c r="F23" s="50">
        <v>-0.45796532548250113</v>
      </c>
      <c r="G23" s="50">
        <v>0</v>
      </c>
      <c r="H23" s="50">
        <v>-1.0645161290322558</v>
      </c>
      <c r="I23" s="50">
        <v>-1.616031027795739</v>
      </c>
      <c r="J23" s="50">
        <v>-0.52579691094314374</v>
      </c>
      <c r="K23" s="50">
        <v>-0.16556291390729116</v>
      </c>
      <c r="L23" s="50">
        <v>0.99042588312974189</v>
      </c>
      <c r="M23" s="50">
        <v>3.0202456023896485</v>
      </c>
      <c r="N23" s="50">
        <v>3.1550979740949892</v>
      </c>
      <c r="O23" s="50">
        <v>3.6877076411960141</v>
      </c>
      <c r="P23" s="50">
        <v>2.340916584240027</v>
      </c>
      <c r="Q23" s="50">
        <v>3.3486539724228548</v>
      </c>
      <c r="R23" s="50">
        <v>2.6289845547157409</v>
      </c>
      <c r="S23" s="50">
        <v>1.8861788617886122</v>
      </c>
      <c r="T23" s="50">
        <v>2.0215194000652081</v>
      </c>
      <c r="U23" s="50">
        <v>2.5952693823915851</v>
      </c>
      <c r="V23" s="50">
        <v>3.2375289065081025</v>
      </c>
      <c r="W23" s="50">
        <v>2.8192371475953548</v>
      </c>
      <c r="X23" s="50">
        <v>1.0460934946060707</v>
      </c>
      <c r="Y23" s="50">
        <v>0.16108247422681465</v>
      </c>
      <c r="Z23" s="50">
        <v>1.6097875080489432</v>
      </c>
      <c r="AA23" s="50">
        <v>1.7942966997757104</v>
      </c>
      <c r="AB23" s="50">
        <v>3.3182989690721643</v>
      </c>
      <c r="AC23" s="50">
        <v>1.5247776365946653</v>
      </c>
      <c r="AD23" s="50">
        <v>2.8498238872878501</v>
      </c>
      <c r="AE23" s="50">
        <v>1.6916693265240923</v>
      </c>
      <c r="AF23" s="50">
        <v>2.4928092042185934</v>
      </c>
      <c r="AG23" s="50">
        <v>3.170028818443793</v>
      </c>
      <c r="AH23" s="50">
        <v>2.0480000000000054</v>
      </c>
      <c r="AI23" s="50">
        <v>3.7741935483871059</v>
      </c>
      <c r="AJ23" s="50">
        <v>3.5910708508573475</v>
      </c>
      <c r="AK23" s="50">
        <v>1.9298809906722392</v>
      </c>
      <c r="AL23" s="50">
        <v>1.6793409378960789</v>
      </c>
      <c r="AM23" s="50">
        <v>0.69247717972931166</v>
      </c>
      <c r="AN23" s="50">
        <v>0.12472715933893319</v>
      </c>
      <c r="AO23" s="50">
        <v>-3.1289111389243285E-2</v>
      </c>
      <c r="AP23" s="50">
        <v>0.62266500622665255</v>
      </c>
      <c r="AQ23" s="50">
        <v>1.7576898932831098</v>
      </c>
      <c r="AR23" s="50">
        <v>5.0826317430620493</v>
      </c>
      <c r="AS23" s="50">
        <v>7.2004965859714387</v>
      </c>
      <c r="AT23" s="50">
        <v>7.8080903104421617</v>
      </c>
      <c r="AU23" s="50">
        <v>5.4087659309915992</v>
      </c>
      <c r="AV23" s="50">
        <v>4.6221111805121673</v>
      </c>
      <c r="AW23" s="50">
        <v>5.2066898075102674</v>
      </c>
      <c r="AX23" s="50">
        <v>4.5497039576191778</v>
      </c>
      <c r="AY23" s="50">
        <v>5.0328227571116102</v>
      </c>
      <c r="AZ23" s="50">
        <v>4.8582995951417018</v>
      </c>
      <c r="BA23" s="50">
        <v>4.913928012519575</v>
      </c>
      <c r="BB23" s="50">
        <v>3.991336633663356</v>
      </c>
      <c r="BC23" s="50">
        <v>4.1949413942011127</v>
      </c>
      <c r="BD23" s="50">
        <v>-1.721068249258173</v>
      </c>
      <c r="BE23" s="50">
        <v>-3.6768963520555809</v>
      </c>
      <c r="BF23" s="50">
        <v>-3.9267015706806352</v>
      </c>
      <c r="BG23" s="50">
        <v>-3.8041875552934257</v>
      </c>
      <c r="BH23" s="50">
        <v>-1.7910447761194104</v>
      </c>
      <c r="BI23" s="50">
        <v>-1.4697060587882449</v>
      </c>
      <c r="BJ23" s="50">
        <v>-1.0432190760059412</v>
      </c>
      <c r="BK23" s="50">
        <v>-1.7261904761904701</v>
      </c>
      <c r="BL23" s="50">
        <v>-1.158301158301156</v>
      </c>
      <c r="BM23" s="50">
        <v>-5.9665871121727942E-2</v>
      </c>
      <c r="BN23" s="50">
        <v>-1.3388872359416881</v>
      </c>
      <c r="BO23" s="50">
        <v>-1.8354055654233425</v>
      </c>
      <c r="BP23" s="50">
        <v>1.5096618357487879</v>
      </c>
      <c r="BQ23" s="50">
        <v>2.0739404869251521</v>
      </c>
      <c r="BR23" s="50">
        <v>1.8770814411141368</v>
      </c>
      <c r="BS23" s="50">
        <v>2.5137952176578882</v>
      </c>
      <c r="BT23" s="50">
        <v>-0.48632218844983921</v>
      </c>
      <c r="BU23" s="50">
        <v>1.4916286149162961</v>
      </c>
      <c r="BV23" s="50">
        <v>1.4457831325301207</v>
      </c>
      <c r="BW23" s="50">
        <v>3.1798909751665549</v>
      </c>
      <c r="BX23" s="50">
        <v>2.9447115384615197</v>
      </c>
      <c r="BY23" s="50">
        <v>1.7313432835820874</v>
      </c>
      <c r="BZ23" s="50">
        <v>2.6537997587454898</v>
      </c>
      <c r="CA23" s="50">
        <v>4.4330518697225818</v>
      </c>
      <c r="CB23" s="50">
        <v>2.5282569898869678</v>
      </c>
      <c r="CC23" s="50">
        <v>3.0918727915194344</v>
      </c>
      <c r="CD23" s="50">
        <v>2.9123328380386448</v>
      </c>
      <c r="CE23" s="50">
        <v>3.8277511961722466</v>
      </c>
      <c r="CF23" s="50">
        <v>6.0476481368356705</v>
      </c>
      <c r="CG23" s="50">
        <v>4.5590881823635243</v>
      </c>
      <c r="CH23" s="50">
        <v>5.7304038004750479</v>
      </c>
      <c r="CI23" s="50">
        <v>2.8177282066333964</v>
      </c>
      <c r="CJ23" s="50">
        <v>4.1739638061879747</v>
      </c>
      <c r="CK23" s="50">
        <v>4.6654929577464976</v>
      </c>
      <c r="CL23" s="50">
        <v>4.1128084606345539</v>
      </c>
      <c r="CM23" s="50">
        <v>3.6673404562517886</v>
      </c>
      <c r="CN23" s="50">
        <v>4.5836959675079836</v>
      </c>
      <c r="CO23" s="50">
        <v>4.4844330191373905</v>
      </c>
      <c r="CP23" s="50">
        <v>5.3133121570892117</v>
      </c>
      <c r="CQ23" s="50">
        <v>4.5218894009216637</v>
      </c>
      <c r="CR23" s="50">
        <v>4.2338709677419262</v>
      </c>
      <c r="CS23" s="50">
        <v>4.4463568559953925</v>
      </c>
      <c r="CT23" s="50">
        <v>2.4431339511373107</v>
      </c>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
      <c r="A24" s="41" t="s">
        <v>119</v>
      </c>
      <c r="C24" s="41" t="s">
        <v>15</v>
      </c>
      <c r="D24" s="79" t="s">
        <v>81</v>
      </c>
      <c r="E24" s="78">
        <v>45576</v>
      </c>
      <c r="F24" s="44">
        <v>0.16917770967268542</v>
      </c>
      <c r="G24" s="44">
        <v>-1.1144561492575367</v>
      </c>
      <c r="H24" s="44">
        <v>-0.86481343245882192</v>
      </c>
      <c r="I24" s="44">
        <v>0.39735256054724832</v>
      </c>
      <c r="J24" s="44">
        <v>0.57533632709163562</v>
      </c>
      <c r="K24" s="44">
        <v>0.9678927830208961</v>
      </c>
      <c r="L24" s="44">
        <v>-0.68407865342191565</v>
      </c>
      <c r="M24" s="44">
        <v>-0.71688571507960708</v>
      </c>
      <c r="N24" s="44">
        <v>3.6213424309815334</v>
      </c>
      <c r="O24" s="44">
        <v>2.6194455869497535</v>
      </c>
      <c r="P24" s="44">
        <v>0.59529692558490943</v>
      </c>
      <c r="Q24" s="44">
        <v>1.7763496756121766</v>
      </c>
      <c r="R24" s="44">
        <v>1.9171181966261441</v>
      </c>
      <c r="S24" s="44">
        <v>3.6923833868436784</v>
      </c>
      <c r="T24" s="44">
        <v>3.1346565317915465</v>
      </c>
      <c r="U24" s="44">
        <v>2.1655793321044836</v>
      </c>
      <c r="V24" s="44">
        <v>1.1278180286738992</v>
      </c>
      <c r="W24" s="44">
        <v>1.2118551938653743</v>
      </c>
      <c r="X24" s="44">
        <v>2.230949360191592</v>
      </c>
      <c r="Y24" s="44">
        <v>2.0878228988833181</v>
      </c>
      <c r="Z24" s="44">
        <v>-1.3267937567590482</v>
      </c>
      <c r="AA24" s="44">
        <v>0.85705317963897798</v>
      </c>
      <c r="AB24" s="44">
        <v>1.4160095760731073</v>
      </c>
      <c r="AC24" s="44">
        <v>-0.50230702082553202</v>
      </c>
      <c r="AD24" s="44">
        <v>-0.27900774017945995</v>
      </c>
      <c r="AE24" s="44">
        <v>-1.2095222691765994</v>
      </c>
      <c r="AF24" s="44">
        <v>1.2186248897212426</v>
      </c>
      <c r="AG24" s="44">
        <v>4.49409924769828E-3</v>
      </c>
      <c r="AH24" s="44">
        <v>3.4520556425089222</v>
      </c>
      <c r="AI24" s="44">
        <v>2.7835596608693391</v>
      </c>
      <c r="AJ24" s="44">
        <v>2.8593029150446814</v>
      </c>
      <c r="AK24" s="44">
        <v>1.6357339327978337</v>
      </c>
      <c r="AL24" s="44">
        <v>4.0435043089543266</v>
      </c>
      <c r="AM24" s="44">
        <v>5.2485107319165225</v>
      </c>
      <c r="AN24" s="44">
        <v>3.3501726176405677</v>
      </c>
      <c r="AO24" s="44">
        <v>3.3239754645753461</v>
      </c>
      <c r="AP24" s="44">
        <v>3.9086598748490964</v>
      </c>
      <c r="AQ24" s="44">
        <v>3.6110895267852383</v>
      </c>
      <c r="AR24" s="44">
        <v>2.0817348964212945</v>
      </c>
      <c r="AS24" s="44">
        <v>8.8022062812893829</v>
      </c>
      <c r="AT24" s="44">
        <v>9.306072593172976</v>
      </c>
      <c r="AU24" s="44">
        <v>5.9446108949592569</v>
      </c>
      <c r="AV24" s="44">
        <v>3.9485106371195844</v>
      </c>
      <c r="AW24" s="44">
        <v>5.0923182427125013</v>
      </c>
      <c r="AX24" s="44">
        <v>3.0457342985460434</v>
      </c>
      <c r="AY24" s="44">
        <v>-0.60515220113768198</v>
      </c>
      <c r="AZ24" s="44">
        <v>2.5404713196684581</v>
      </c>
      <c r="BA24" s="44">
        <v>2.2569070339024666</v>
      </c>
      <c r="BB24" s="44">
        <v>5.7259904480866597</v>
      </c>
      <c r="BC24" s="44">
        <v>5.3535965172652578</v>
      </c>
      <c r="BD24" s="44">
        <v>3.0958376536809329</v>
      </c>
      <c r="BE24" s="44">
        <v>-2.5447663493137984</v>
      </c>
      <c r="BF24" s="44">
        <v>-3.4139562922221423</v>
      </c>
      <c r="BG24" s="44">
        <v>-0.68095530466401044</v>
      </c>
      <c r="BH24" s="44">
        <v>0.8730931431538469</v>
      </c>
      <c r="BI24" s="44">
        <v>0.92548790242812373</v>
      </c>
      <c r="BJ24" s="44">
        <v>0.57936185701135123</v>
      </c>
      <c r="BK24" s="44">
        <v>2.5781866933045849</v>
      </c>
      <c r="BL24" s="44">
        <v>2.1144053558042941</v>
      </c>
      <c r="BM24" s="44">
        <v>2.3086034198281924</v>
      </c>
      <c r="BN24" s="44">
        <v>0.62129979596612372</v>
      </c>
      <c r="BO24" s="44">
        <v>0.1842959975537406</v>
      </c>
      <c r="BP24" s="44">
        <v>2.8490534144692381</v>
      </c>
      <c r="BQ24" s="44">
        <v>2.2368569858294718</v>
      </c>
      <c r="BR24" s="44">
        <v>1.7340964303490525</v>
      </c>
      <c r="BS24" s="44">
        <v>1.9670958512160386</v>
      </c>
      <c r="BT24" s="44">
        <v>1.0061395093874159</v>
      </c>
      <c r="BU24" s="44">
        <v>2.8754293116525664</v>
      </c>
      <c r="BV24" s="44">
        <v>2.9574761997143817</v>
      </c>
      <c r="BW24" s="44">
        <v>2.7652678901616268</v>
      </c>
      <c r="BX24" s="44">
        <v>2.4456774690177818</v>
      </c>
      <c r="BY24" s="44">
        <v>2.4347756017013555</v>
      </c>
      <c r="BZ24" s="44">
        <v>1.9707414287529756</v>
      </c>
      <c r="CA24" s="44">
        <v>1.6093061020181709</v>
      </c>
      <c r="CB24" s="44">
        <v>1.7066091637116809</v>
      </c>
      <c r="CC24" s="44">
        <v>3.4465085844560317</v>
      </c>
      <c r="CD24" s="44">
        <v>3.5577800885871147</v>
      </c>
      <c r="CE24" s="44">
        <v>2.4200597593068585</v>
      </c>
      <c r="CF24" s="44">
        <v>4.3198406249409071</v>
      </c>
      <c r="CG24" s="44">
        <v>0.86403287135601303</v>
      </c>
      <c r="CH24" s="44">
        <v>2.8863615441908852</v>
      </c>
      <c r="CI24" s="44">
        <v>2.5438650644912242</v>
      </c>
      <c r="CJ24" s="44">
        <v>1.1901379746552143</v>
      </c>
      <c r="CK24" s="44">
        <v>1.2181404422320963</v>
      </c>
      <c r="CL24" s="44">
        <v>2.0583978612928044</v>
      </c>
      <c r="CM24" s="44">
        <v>0.60867770717518699</v>
      </c>
      <c r="CN24" s="44">
        <v>1.115877393326814</v>
      </c>
      <c r="CO24" s="44">
        <v>2.0225246719207668</v>
      </c>
      <c r="CP24" s="44">
        <v>2.0619226357051046</v>
      </c>
      <c r="CQ24" s="44">
        <v>3.3952930595113173</v>
      </c>
      <c r="CR24" s="44">
        <v>3.6241837726800785</v>
      </c>
      <c r="CS24" s="44" t="e">
        <v>#N/A</v>
      </c>
      <c r="CT24" s="44" t="e">
        <v>#N/A</v>
      </c>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
      <c r="A25" s="41" t="s">
        <v>120</v>
      </c>
      <c r="C25" s="41" t="s">
        <v>15</v>
      </c>
      <c r="D25" s="79" t="s">
        <v>81</v>
      </c>
      <c r="E25" s="78">
        <v>45576</v>
      </c>
      <c r="F25" s="44">
        <v>-1.8750000000000044</v>
      </c>
      <c r="G25" s="44">
        <v>-0.93457943925233655</v>
      </c>
      <c r="H25" s="44">
        <v>-0.92592592592591894</v>
      </c>
      <c r="I25" s="44">
        <v>0</v>
      </c>
      <c r="J25" s="44">
        <v>-0.92879256965943124</v>
      </c>
      <c r="K25" s="44">
        <v>-1.2499999999999956</v>
      </c>
      <c r="L25" s="44">
        <v>0</v>
      </c>
      <c r="M25" s="44">
        <v>1.2698412698412653</v>
      </c>
      <c r="N25" s="44">
        <v>3.2154340836012762</v>
      </c>
      <c r="O25" s="44">
        <v>3.5483870967742082</v>
      </c>
      <c r="P25" s="44">
        <v>3.2258064516129004</v>
      </c>
      <c r="Q25" s="44">
        <v>2.8753993610223683</v>
      </c>
      <c r="R25" s="44">
        <v>2.2292993630573354</v>
      </c>
      <c r="S25" s="44">
        <v>0.94339622641510523</v>
      </c>
      <c r="T25" s="44">
        <v>-0.31152647975077885</v>
      </c>
      <c r="U25" s="44">
        <v>-1.2383900928792491</v>
      </c>
      <c r="V25" s="44">
        <v>0.31250000000000444</v>
      </c>
      <c r="W25" s="44">
        <v>1.2658227848101111</v>
      </c>
      <c r="X25" s="44">
        <v>0.94339622641510523</v>
      </c>
      <c r="Y25" s="44">
        <v>-0.31347962382444194</v>
      </c>
      <c r="Z25" s="44">
        <v>-0.6230529595015688</v>
      </c>
      <c r="AA25" s="44">
        <v>-0.31152647975077885</v>
      </c>
      <c r="AB25" s="44">
        <v>1.2499999999999956</v>
      </c>
      <c r="AC25" s="44">
        <v>1.2422360248447228</v>
      </c>
      <c r="AD25" s="44">
        <v>2.4922118380062308</v>
      </c>
      <c r="AE25" s="44">
        <v>2.1806853582554409</v>
      </c>
      <c r="AF25" s="44">
        <v>2.4999999999999911</v>
      </c>
      <c r="AG25" s="44">
        <v>3.4482758620689724</v>
      </c>
      <c r="AH25" s="44">
        <v>2.8037383177569986</v>
      </c>
      <c r="AI25" s="44">
        <v>3.7500000000000089</v>
      </c>
      <c r="AJ25" s="44">
        <v>2.8037383177569986</v>
      </c>
      <c r="AK25" s="44">
        <v>4.088050314465419</v>
      </c>
      <c r="AL25" s="44">
        <v>3.7617554858934366</v>
      </c>
      <c r="AM25" s="44">
        <v>3.4375000000000044</v>
      </c>
      <c r="AN25" s="44">
        <v>3.0864197530864113</v>
      </c>
      <c r="AO25" s="44">
        <v>1.8404907975460238</v>
      </c>
      <c r="AP25" s="44">
        <v>1.5197568389057725</v>
      </c>
      <c r="AQ25" s="44">
        <v>2.1341463414634276</v>
      </c>
      <c r="AR25" s="44">
        <v>3.9634146341463561</v>
      </c>
      <c r="AS25" s="44">
        <v>4.8484848484848575</v>
      </c>
      <c r="AT25" s="44">
        <v>7.2727272727272751</v>
      </c>
      <c r="AU25" s="44">
        <v>7.8313253012048056</v>
      </c>
      <c r="AV25" s="44">
        <v>7.575757575757569</v>
      </c>
      <c r="AW25" s="44">
        <v>6.042296072507547</v>
      </c>
      <c r="AX25" s="44">
        <v>5.4380664652567967</v>
      </c>
      <c r="AY25" s="44">
        <v>5.7401812688821607</v>
      </c>
      <c r="AZ25" s="44">
        <v>4.1916167664670656</v>
      </c>
      <c r="BA25" s="44">
        <v>4.5180722891566161</v>
      </c>
      <c r="BB25" s="44">
        <v>3.5928143712574911</v>
      </c>
      <c r="BC25" s="44">
        <v>4.7761194029850795</v>
      </c>
      <c r="BD25" s="44">
        <v>2.346041055718473</v>
      </c>
      <c r="BE25" s="44">
        <v>0.57803468208090791</v>
      </c>
      <c r="BF25" s="44">
        <v>-2.8248587570621431</v>
      </c>
      <c r="BG25" s="44">
        <v>-4.7486033519552944</v>
      </c>
      <c r="BH25" s="44">
        <v>-3.6619718309859106</v>
      </c>
      <c r="BI25" s="44">
        <v>-2.564102564102555</v>
      </c>
      <c r="BJ25" s="44">
        <v>-0.57306590257878431</v>
      </c>
      <c r="BK25" s="44">
        <v>-0.85714285714284522</v>
      </c>
      <c r="BL25" s="44">
        <v>0.57471264367816577</v>
      </c>
      <c r="BM25" s="44">
        <v>1.1527377521613813</v>
      </c>
      <c r="BN25" s="44">
        <v>1.7341040462427681</v>
      </c>
      <c r="BO25" s="44">
        <v>0</v>
      </c>
      <c r="BP25" s="44">
        <v>1.1461318051575908</v>
      </c>
      <c r="BQ25" s="44">
        <v>2.2988505747126631</v>
      </c>
      <c r="BR25" s="44">
        <v>4.9418604651162878</v>
      </c>
      <c r="BS25" s="44">
        <v>5.2785923753665642</v>
      </c>
      <c r="BT25" s="44">
        <v>3.8011695906432719</v>
      </c>
      <c r="BU25" s="44">
        <v>3.5087719298245501</v>
      </c>
      <c r="BV25" s="44">
        <v>3.170028818443793</v>
      </c>
      <c r="BW25" s="44">
        <v>5.187319884726227</v>
      </c>
      <c r="BX25" s="44">
        <v>5.428571428571427</v>
      </c>
      <c r="BY25" s="44">
        <v>5.6980056980056926</v>
      </c>
      <c r="BZ25" s="44">
        <v>4.5454545454545192</v>
      </c>
      <c r="CA25" s="44">
        <v>3.9886039886039892</v>
      </c>
      <c r="CB25" s="44">
        <v>2.5495750708215414</v>
      </c>
      <c r="CC25" s="44">
        <v>1.9662921348314377</v>
      </c>
      <c r="CD25" s="44">
        <v>0</v>
      </c>
      <c r="CE25" s="44">
        <v>0.27855153203342198</v>
      </c>
      <c r="CF25" s="44">
        <v>0.56338028169014009</v>
      </c>
      <c r="CG25" s="44">
        <v>1.9774011299435124</v>
      </c>
      <c r="CH25" s="44">
        <v>2.7932960893854775</v>
      </c>
      <c r="CI25" s="44">
        <v>2.1917808219177992</v>
      </c>
      <c r="CJ25" s="44">
        <v>1.3550135501354976</v>
      </c>
      <c r="CK25" s="44">
        <v>-0.53908355795149188</v>
      </c>
      <c r="CL25" s="44">
        <v>0.27173913043478937</v>
      </c>
      <c r="CM25" s="44">
        <v>1.3698630136986356</v>
      </c>
      <c r="CN25" s="44">
        <v>3.8674033149171283</v>
      </c>
      <c r="CO25" s="44">
        <v>4.9586776859504189</v>
      </c>
      <c r="CP25" s="44">
        <v>7.2022160664819923</v>
      </c>
      <c r="CQ25" s="44">
        <v>8.05555555555555</v>
      </c>
      <c r="CR25" s="44">
        <v>8.9635854341736589</v>
      </c>
      <c r="CS25" s="44">
        <v>7.756232686980602</v>
      </c>
      <c r="CT25" s="44">
        <v>5.4347826086956541</v>
      </c>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
      <c r="A26" s="41" t="s">
        <v>121</v>
      </c>
      <c r="C26" s="41" t="s">
        <v>15</v>
      </c>
      <c r="D26" s="79" t="s">
        <v>81</v>
      </c>
      <c r="E26" s="78">
        <v>45576</v>
      </c>
      <c r="F26" s="44">
        <v>-2.9855725127178712</v>
      </c>
      <c r="G26" s="44">
        <v>-1.5438537928732399</v>
      </c>
      <c r="H26" s="44">
        <v>-1.2517615850120123</v>
      </c>
      <c r="I26" s="44">
        <v>-0.18310445276737974</v>
      </c>
      <c r="J26" s="44">
        <v>-1.2717147369295967</v>
      </c>
      <c r="K26" s="44">
        <v>-1.7365771812080544</v>
      </c>
      <c r="L26" s="44">
        <v>-1.0177474976869494</v>
      </c>
      <c r="M26" s="44">
        <v>5.9121621621627263E-2</v>
      </c>
      <c r="N26" s="44">
        <v>1.7279536942458318</v>
      </c>
      <c r="O26" s="44">
        <v>3.4111465242484096</v>
      </c>
      <c r="P26" s="44">
        <v>3.5565579458709307</v>
      </c>
      <c r="Q26" s="44">
        <v>3.7884017949603166</v>
      </c>
      <c r="R26" s="44">
        <v>2.8195650305166353</v>
      </c>
      <c r="S26" s="44">
        <v>1.6189184607560803</v>
      </c>
      <c r="T26" s="44">
        <v>-5.876427132304185E-2</v>
      </c>
      <c r="U26" s="44">
        <v>-1.0839656466271941</v>
      </c>
      <c r="V26" s="44">
        <v>0.5388112476848006</v>
      </c>
      <c r="W26" s="44">
        <v>1.9124050200631793</v>
      </c>
      <c r="X26" s="44">
        <v>1.9289598912304529</v>
      </c>
      <c r="Y26" s="44">
        <v>0.47269350890519757</v>
      </c>
      <c r="Z26" s="44">
        <v>-0.47694753577105509</v>
      </c>
      <c r="AA26" s="44">
        <v>-1.357767596834647</v>
      </c>
      <c r="AB26" s="44">
        <v>-1.6753224995813554E-2</v>
      </c>
      <c r="AC26" s="44">
        <v>-2.494387627837158E-2</v>
      </c>
      <c r="AD26" s="44">
        <v>1.3627623108435793</v>
      </c>
      <c r="AE26" s="44">
        <v>0.80907498540327971</v>
      </c>
      <c r="AF26" s="44">
        <v>2.0159596808063895</v>
      </c>
      <c r="AG26" s="44">
        <v>3.2285256680435026</v>
      </c>
      <c r="AH26" s="44">
        <v>2.5037682130296224</v>
      </c>
      <c r="AI26" s="44">
        <v>3.3090391220574666</v>
      </c>
      <c r="AJ26" s="44">
        <v>2.7344726969570576</v>
      </c>
      <c r="AK26" s="44">
        <v>4.5030664538351806</v>
      </c>
      <c r="AL26" s="44">
        <v>4.2794686396502302</v>
      </c>
      <c r="AM26" s="44">
        <v>4.5178179361594406</v>
      </c>
      <c r="AN26" s="44">
        <v>4.0549597855227937</v>
      </c>
      <c r="AO26" s="44">
        <v>1.9876912840984584</v>
      </c>
      <c r="AP26" s="44">
        <v>1.5836357637743159</v>
      </c>
      <c r="AQ26" s="44">
        <v>1.80373986430582</v>
      </c>
      <c r="AR26" s="44">
        <v>4.1992589543021763</v>
      </c>
      <c r="AS26" s="44">
        <v>5.7896455985628092</v>
      </c>
      <c r="AT26" s="44">
        <v>9.1904256188219957</v>
      </c>
      <c r="AU26" s="44">
        <v>9.6983457671099504</v>
      </c>
      <c r="AV26" s="44">
        <v>8.5693418810354629</v>
      </c>
      <c r="AW26" s="44">
        <v>6.0696197443524502</v>
      </c>
      <c r="AX26" s="44">
        <v>5.5792953317745697</v>
      </c>
      <c r="AY26" s="44">
        <v>5.413266542780959</v>
      </c>
      <c r="AZ26" s="44">
        <v>3.9533011272141705</v>
      </c>
      <c r="BA26" s="44">
        <v>4.705210796705539</v>
      </c>
      <c r="BB26" s="44">
        <v>4.2952257226372303</v>
      </c>
      <c r="BC26" s="44">
        <v>5.3803641092327492</v>
      </c>
      <c r="BD26" s="44">
        <v>1.5725009877518792</v>
      </c>
      <c r="BE26" s="44">
        <v>-1.0575067541489847</v>
      </c>
      <c r="BF26" s="44">
        <v>-4.1972168187939474</v>
      </c>
      <c r="BG26" s="44">
        <v>-5.2261975162625651</v>
      </c>
      <c r="BH26" s="44">
        <v>-4.3202033036848881</v>
      </c>
      <c r="BI26" s="44">
        <v>-3.2060027285129689</v>
      </c>
      <c r="BJ26" s="44">
        <v>-1.4432989690721709</v>
      </c>
      <c r="BK26" s="44">
        <v>-1.1190311949107135</v>
      </c>
      <c r="BL26" s="44">
        <v>0.33304933777400514</v>
      </c>
      <c r="BM26" s="44">
        <v>1.0436137071651252</v>
      </c>
      <c r="BN26" s="44">
        <v>1.3701829505644136</v>
      </c>
      <c r="BO26" s="44">
        <v>5.3987351534789951E-2</v>
      </c>
      <c r="BP26" s="44">
        <v>1.3147658316477351</v>
      </c>
      <c r="BQ26" s="44">
        <v>2.7305351848962323</v>
      </c>
      <c r="BR26" s="44">
        <v>5.013666536509187</v>
      </c>
      <c r="BS26" s="44">
        <v>4.5394275017549335</v>
      </c>
      <c r="BT26" s="44">
        <v>4.757440824935566</v>
      </c>
      <c r="BU26" s="44">
        <v>4.8234280792420536</v>
      </c>
      <c r="BV26" s="44">
        <v>5.1061521772818974</v>
      </c>
      <c r="BW26" s="44">
        <v>6.7901713045500411</v>
      </c>
      <c r="BX26" s="44">
        <v>7.1097730430754957</v>
      </c>
      <c r="BY26" s="44">
        <v>7.2760906428241068</v>
      </c>
      <c r="BZ26" s="44">
        <v>5.5679287305122394</v>
      </c>
      <c r="CA26" s="44">
        <v>4.7097818546211423</v>
      </c>
      <c r="CB26" s="44">
        <v>2.9332719035552568</v>
      </c>
      <c r="CC26" s="44">
        <v>2.4908869987849247</v>
      </c>
      <c r="CD26" s="44">
        <v>0.3123373243102634</v>
      </c>
      <c r="CE26" s="44">
        <v>1.1340744609415809</v>
      </c>
      <c r="CF26" s="44">
        <v>0.40268456375840422</v>
      </c>
      <c r="CG26" s="44">
        <v>1.5612161051766549</v>
      </c>
      <c r="CH26" s="44">
        <v>1.7471433837080719</v>
      </c>
      <c r="CI26" s="44">
        <v>1.5460550192349487</v>
      </c>
      <c r="CJ26" s="44">
        <v>0.75675675675674903</v>
      </c>
      <c r="CK26" s="44">
        <v>-0.66819945394452906</v>
      </c>
      <c r="CL26" s="44">
        <v>0.17459624618070269</v>
      </c>
      <c r="CM26" s="44">
        <v>1.3913427561837333</v>
      </c>
      <c r="CN26" s="44">
        <v>3.8567698619917934</v>
      </c>
      <c r="CO26" s="44">
        <v>5.1348547717842363</v>
      </c>
      <c r="CP26" s="44">
        <v>7.1243235228704904</v>
      </c>
      <c r="CQ26" s="44">
        <v>7.3478421246772285</v>
      </c>
      <c r="CR26" s="44">
        <v>8.4595959595959549</v>
      </c>
      <c r="CS26" s="44">
        <v>7.5610473668726197</v>
      </c>
      <c r="CT26" s="44">
        <v>5.9484132734386241</v>
      </c>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
      <c r="A27" s="41" t="s">
        <v>122</v>
      </c>
      <c r="C27" s="41" t="s">
        <v>123</v>
      </c>
      <c r="D27" s="79" t="s">
        <v>81</v>
      </c>
      <c r="E27" s="78">
        <v>45576</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v>70.25</v>
      </c>
      <c r="CF27" s="50">
        <v>76.069999999999993</v>
      </c>
      <c r="CG27" s="50">
        <v>81.39</v>
      </c>
      <c r="CH27" s="50">
        <v>89.43</v>
      </c>
      <c r="CI27" s="50">
        <v>85.64</v>
      </c>
      <c r="CJ27" s="50">
        <v>77.69</v>
      </c>
      <c r="CK27" s="50">
        <v>71.900000000000006</v>
      </c>
      <c r="CL27" s="50">
        <v>74.150000000000006</v>
      </c>
      <c r="CM27" s="50">
        <v>77.25</v>
      </c>
      <c r="CN27" s="50">
        <v>81.28</v>
      </c>
      <c r="CO27" s="50">
        <v>85.35</v>
      </c>
      <c r="CP27" s="50">
        <v>80.02</v>
      </c>
      <c r="CQ27" s="50">
        <v>79.77</v>
      </c>
      <c r="CR27" s="50">
        <v>81.8</v>
      </c>
      <c r="CS27" s="50">
        <v>76.680000000000007</v>
      </c>
      <c r="CT27" s="50">
        <v>70.239999999999995</v>
      </c>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
      <c r="A28" s="41" t="s">
        <v>226</v>
      </c>
      <c r="C28" s="41" t="s">
        <v>227</v>
      </c>
      <c r="D28" s="79" t="s">
        <v>81</v>
      </c>
      <c r="E28" s="78">
        <v>45576</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1">
        <v>2.2038000000000002</v>
      </c>
      <c r="CF28" s="51">
        <v>2.1972999999999998</v>
      </c>
      <c r="CG28" s="51">
        <v>2.5137</v>
      </c>
      <c r="CH28" s="51">
        <v>2.5160999999999998</v>
      </c>
      <c r="CI28" s="51">
        <v>2.3439999999999999</v>
      </c>
      <c r="CJ28" s="51">
        <v>2.5798000000000001</v>
      </c>
      <c r="CK28" s="51">
        <v>2.3090000000000002</v>
      </c>
      <c r="CL28" s="51">
        <v>2.9460000000000002</v>
      </c>
      <c r="CM28" s="51">
        <v>2.0139999999999998</v>
      </c>
      <c r="CN28" s="51">
        <v>1.7601</v>
      </c>
      <c r="CO28" s="51">
        <v>1.5331999999999999</v>
      </c>
      <c r="CP28" s="51">
        <v>1.2884</v>
      </c>
      <c r="CQ28" s="51">
        <v>1.0528999999999999</v>
      </c>
      <c r="CR28" s="51">
        <v>0.9052</v>
      </c>
      <c r="CS28" s="51">
        <v>0.79920000000000002</v>
      </c>
      <c r="CT28" s="51">
        <v>0.69510000000000005</v>
      </c>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
      <c r="A29" s="41" t="s">
        <v>125</v>
      </c>
      <c r="C29" s="80" t="s">
        <v>126</v>
      </c>
      <c r="D29" s="79" t="s">
        <v>81</v>
      </c>
      <c r="E29" s="78">
        <v>45576</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1323.7833333333333</v>
      </c>
      <c r="BG29" s="44">
        <v>1325.9666666666667</v>
      </c>
      <c r="BH29" s="44">
        <v>1328.15</v>
      </c>
      <c r="BI29" s="44">
        <v>1330.3333333333333</v>
      </c>
      <c r="BJ29" s="44">
        <v>1332.5166666666667</v>
      </c>
      <c r="BK29" s="44">
        <v>1334.7</v>
      </c>
      <c r="BL29" s="44">
        <v>1336.8833333333332</v>
      </c>
      <c r="BM29" s="44">
        <v>1339.0666666666668</v>
      </c>
      <c r="BN29" s="44">
        <v>1341.25</v>
      </c>
      <c r="BO29" s="44">
        <v>1343.4333333333332</v>
      </c>
      <c r="BP29" s="44">
        <v>1345.6166666666668</v>
      </c>
      <c r="BQ29" s="44">
        <v>1347.8</v>
      </c>
      <c r="BR29" s="44">
        <v>1354.05</v>
      </c>
      <c r="BS29" s="44">
        <v>1360.3</v>
      </c>
      <c r="BT29" s="44">
        <v>1366.55</v>
      </c>
      <c r="BU29" s="44">
        <v>1372.8</v>
      </c>
      <c r="BV29" s="44">
        <v>1379.05</v>
      </c>
      <c r="BW29" s="44">
        <v>1385.3</v>
      </c>
      <c r="BX29" s="44">
        <v>1391.55</v>
      </c>
      <c r="BY29" s="44">
        <v>1397.8</v>
      </c>
      <c r="BZ29" s="44">
        <v>1404.05</v>
      </c>
      <c r="CA29" s="44">
        <v>1410.3</v>
      </c>
      <c r="CB29" s="44">
        <v>1416.55</v>
      </c>
      <c r="CC29" s="44">
        <v>1422.8</v>
      </c>
      <c r="CD29" s="44">
        <v>1428.5583333333332</v>
      </c>
      <c r="CE29" s="44">
        <v>1434.3166666666668</v>
      </c>
      <c r="CF29" s="44">
        <v>1440.075</v>
      </c>
      <c r="CG29" s="44">
        <v>1445.8333333333333</v>
      </c>
      <c r="CH29" s="44">
        <v>1451.5916666666667</v>
      </c>
      <c r="CI29" s="44">
        <v>1457.35</v>
      </c>
      <c r="CJ29" s="44">
        <v>1463.1083333333333</v>
      </c>
      <c r="CK29" s="44">
        <v>1468.8666666666668</v>
      </c>
      <c r="CL29" s="44">
        <v>1474.625</v>
      </c>
      <c r="CM29" s="44">
        <v>1480.3833333333332</v>
      </c>
      <c r="CN29" s="44">
        <v>1486.1416666666667</v>
      </c>
      <c r="CO29" s="44">
        <v>1491.9</v>
      </c>
      <c r="CP29" s="44">
        <v>1499.8873313072595</v>
      </c>
      <c r="CQ29" s="44">
        <v>1506.127159821694</v>
      </c>
      <c r="CR29" s="44">
        <v>1513.1061619597908</v>
      </c>
      <c r="CS29" s="44">
        <v>1518.4619302860726</v>
      </c>
      <c r="CT29" s="44">
        <v>1526.2848254614219</v>
      </c>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
      <c r="A30" s="41" t="s">
        <v>127</v>
      </c>
      <c r="C30" s="41" t="s">
        <v>15</v>
      </c>
      <c r="D30" s="79" t="s">
        <v>81</v>
      </c>
      <c r="E30" s="78">
        <v>45576</v>
      </c>
      <c r="F30" s="44">
        <v>1.6483340015768455</v>
      </c>
      <c r="G30" s="44">
        <v>2.3092660534253406</v>
      </c>
      <c r="H30" s="44">
        <v>3.1439706408393997</v>
      </c>
      <c r="I30" s="44">
        <v>3.4111075212930775</v>
      </c>
      <c r="J30" s="44">
        <v>4.2269888126508892</v>
      </c>
      <c r="K30" s="44">
        <v>3.9775265687402639</v>
      </c>
      <c r="L30" s="44">
        <v>3.3196558597889059</v>
      </c>
      <c r="M30" s="44">
        <v>2.9796692148358117</v>
      </c>
      <c r="N30" s="44">
        <v>2.9770961697147769</v>
      </c>
      <c r="O30" s="44">
        <v>3.0464789806658787</v>
      </c>
      <c r="P30" s="44">
        <v>3.145708709909778</v>
      </c>
      <c r="Q30" s="44">
        <v>3.1327822924175797</v>
      </c>
      <c r="R30" s="44">
        <v>2.9795836828463651</v>
      </c>
      <c r="S30" s="44">
        <v>3.1533475786369225</v>
      </c>
      <c r="T30" s="44">
        <v>3.1270032253824409</v>
      </c>
      <c r="U30" s="44">
        <v>2.6466693632940741</v>
      </c>
      <c r="V30" s="44">
        <v>2.7942501587556512</v>
      </c>
      <c r="W30" s="44">
        <v>2.6696673507345059</v>
      </c>
      <c r="X30" s="44">
        <v>2.9298819299816259</v>
      </c>
      <c r="Y30" s="44">
        <v>3.1099401139950356</v>
      </c>
      <c r="Z30" s="44">
        <v>3.0185272256179951</v>
      </c>
      <c r="AA30" s="44">
        <v>3.1807665647421102</v>
      </c>
      <c r="AB30" s="44">
        <v>2.5115855388582187</v>
      </c>
      <c r="AC30" s="44">
        <v>2.4003395653166892</v>
      </c>
      <c r="AD30" s="44">
        <v>2.3138770765484207</v>
      </c>
      <c r="AE30" s="44">
        <v>1.5043297661763821</v>
      </c>
      <c r="AF30" s="44">
        <v>1.6578149863180514</v>
      </c>
      <c r="AG30" s="44">
        <v>2.2704292313536101</v>
      </c>
      <c r="AH30" s="44">
        <v>2.1800365089333695</v>
      </c>
      <c r="AI30" s="44">
        <v>2.2500863335459975</v>
      </c>
      <c r="AJ30" s="44">
        <v>2.0795814066682849</v>
      </c>
      <c r="AK30" s="44">
        <v>2.0058478565154747</v>
      </c>
      <c r="AL30" s="44">
        <v>1.8841338980475131</v>
      </c>
      <c r="AM30" s="44">
        <v>1.7654346479454963</v>
      </c>
      <c r="AN30" s="44">
        <v>1.9295172880611888</v>
      </c>
      <c r="AO30" s="44">
        <v>2.282552258190873</v>
      </c>
      <c r="AP30" s="44">
        <v>2.2603384413280248</v>
      </c>
      <c r="AQ30" s="44">
        <v>2.7337070227288374</v>
      </c>
      <c r="AR30" s="44">
        <v>-5.5051954640233163</v>
      </c>
      <c r="AS30" s="44">
        <v>-16.161330548577158</v>
      </c>
      <c r="AT30" s="44">
        <v>-12.585698725696693</v>
      </c>
      <c r="AU30" s="44">
        <v>-7.6677738454882132</v>
      </c>
      <c r="AV30" s="44">
        <v>-5.3223664604417742</v>
      </c>
      <c r="AW30" s="44">
        <v>-4.4088317763916081</v>
      </c>
      <c r="AX30" s="44">
        <v>-3.5498472148884908</v>
      </c>
      <c r="AY30" s="44">
        <v>-3.0478566505726779</v>
      </c>
      <c r="AZ30" s="44">
        <v>-2.3655131280833741</v>
      </c>
      <c r="BA30" s="44">
        <v>-2.6946974864120454</v>
      </c>
      <c r="BB30" s="44">
        <v>-2.4756291948292763</v>
      </c>
      <c r="BC30" s="44">
        <v>-2.4799252241152203</v>
      </c>
      <c r="BD30" s="44">
        <v>6.5797121714009643</v>
      </c>
      <c r="BE30" s="44">
        <v>18.16727793224555</v>
      </c>
      <c r="BF30" s="44">
        <v>12.531786130394341</v>
      </c>
      <c r="BG30" s="44">
        <v>7.2610352049878646</v>
      </c>
      <c r="BH30" s="44">
        <v>5.2109611035035641</v>
      </c>
      <c r="BI30" s="44">
        <v>5.0141876621954795</v>
      </c>
      <c r="BJ30" s="44">
        <v>4.347435103709052</v>
      </c>
      <c r="BK30" s="44">
        <v>4.51312912971924</v>
      </c>
      <c r="BL30" s="44">
        <v>4.2690245658958181</v>
      </c>
      <c r="BM30" s="44">
        <v>4.2629014949917776</v>
      </c>
      <c r="BN30" s="44">
        <v>3.7140556873129782</v>
      </c>
      <c r="BO30" s="44">
        <v>4.3015843279857524</v>
      </c>
      <c r="BP30" s="44">
        <v>3.8751201219246578</v>
      </c>
      <c r="BQ30" s="44">
        <v>4.8740077109506119</v>
      </c>
      <c r="BR30" s="44">
        <v>5.6210919090674993</v>
      </c>
      <c r="BS30" s="44">
        <v>4.971964543492402</v>
      </c>
      <c r="BT30" s="44">
        <v>4.396593319904718</v>
      </c>
      <c r="BU30" s="44">
        <v>3.8948134856308103</v>
      </c>
      <c r="BV30" s="44">
        <v>3.7822877355140339</v>
      </c>
      <c r="BW30" s="44">
        <v>2.8402988224687453</v>
      </c>
      <c r="BX30" s="44">
        <v>2.3847427377232222</v>
      </c>
      <c r="BY30" s="44">
        <v>1.9309159119524688</v>
      </c>
      <c r="BZ30" s="44">
        <v>2.7814083945887802</v>
      </c>
      <c r="CA30" s="44">
        <v>2.0842741241189344</v>
      </c>
      <c r="CB30" s="44">
        <v>1.5469465552090833</v>
      </c>
      <c r="CC30" s="44">
        <v>1.4729155951834549</v>
      </c>
      <c r="CD30" s="44">
        <v>1.3960463217452368</v>
      </c>
      <c r="CE30" s="44">
        <v>0.97634839825726516</v>
      </c>
      <c r="CF30" s="44">
        <v>0.94570181391340213</v>
      </c>
      <c r="CG30" s="44">
        <v>0.6665313489168101</v>
      </c>
      <c r="CH30" s="44">
        <v>0.41546766118534251</v>
      </c>
      <c r="CI30" s="44">
        <v>0.65630881937543961</v>
      </c>
      <c r="CJ30" s="44">
        <v>0.83305758230025617</v>
      </c>
      <c r="CK30" s="44">
        <v>0.98562402458559628</v>
      </c>
      <c r="CL30" s="44">
        <v>0.69169690726902378</v>
      </c>
      <c r="CM30" s="44">
        <v>0.81611480072449893</v>
      </c>
      <c r="CN30" s="44">
        <v>0.65315627134878707</v>
      </c>
      <c r="CO30" s="44">
        <v>1.1742929263772517</v>
      </c>
      <c r="CP30" s="44">
        <v>1.1384700813056758</v>
      </c>
      <c r="CQ30" s="44">
        <v>1.3468004287876756</v>
      </c>
      <c r="CR30" s="44">
        <v>1.4675148588831899</v>
      </c>
      <c r="CS30" s="44" t="e">
        <v>#N/A</v>
      </c>
      <c r="CT30" s="44" t="e">
        <v>#N/A</v>
      </c>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
      <c r="A31" s="41" t="s">
        <v>38</v>
      </c>
      <c r="C31" s="41" t="s">
        <v>44</v>
      </c>
      <c r="D31" s="79" t="s">
        <v>81</v>
      </c>
      <c r="E31" s="78">
        <v>45576</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v>6.95</v>
      </c>
      <c r="CF31" s="50">
        <v>7.2</v>
      </c>
      <c r="CG31" s="50">
        <v>7.2</v>
      </c>
      <c r="CH31" s="50">
        <v>7.2</v>
      </c>
      <c r="CI31" s="50">
        <v>7.2</v>
      </c>
      <c r="CJ31" s="50">
        <v>7.2</v>
      </c>
      <c r="CK31" s="50">
        <v>7.2</v>
      </c>
      <c r="CL31" s="50">
        <v>7.2</v>
      </c>
      <c r="CM31" s="50">
        <v>7.2</v>
      </c>
      <c r="CN31" s="50">
        <v>7.2</v>
      </c>
      <c r="CO31" s="50">
        <v>7.2</v>
      </c>
      <c r="CP31" s="50">
        <v>7.2</v>
      </c>
      <c r="CQ31" s="50">
        <v>6.95</v>
      </c>
      <c r="CR31" s="50">
        <v>6.7</v>
      </c>
      <c r="CS31" s="50">
        <v>6.7</v>
      </c>
      <c r="CT31" s="50">
        <v>6.45</v>
      </c>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
      <c r="A32" s="41" t="s">
        <v>128</v>
      </c>
      <c r="C32" s="41" t="s">
        <v>44</v>
      </c>
      <c r="D32" s="79" t="s">
        <v>81</v>
      </c>
      <c r="E32" s="78">
        <v>45576</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v>5</v>
      </c>
      <c r="CF32" s="50">
        <v>5.25</v>
      </c>
      <c r="CG32" s="50">
        <v>5.25</v>
      </c>
      <c r="CH32" s="50">
        <v>5.25</v>
      </c>
      <c r="CI32" s="50">
        <v>5.25</v>
      </c>
      <c r="CJ32" s="50">
        <v>5.25</v>
      </c>
      <c r="CK32" s="50">
        <v>5.25</v>
      </c>
      <c r="CL32" s="50">
        <v>5.25</v>
      </c>
      <c r="CM32" s="50">
        <v>5.25</v>
      </c>
      <c r="CN32" s="50">
        <v>5.25</v>
      </c>
      <c r="CO32" s="50">
        <v>5.25</v>
      </c>
      <c r="CP32" s="50">
        <v>5.25</v>
      </c>
      <c r="CQ32" s="50">
        <v>5</v>
      </c>
      <c r="CR32" s="50">
        <v>4.75</v>
      </c>
      <c r="CS32" s="50">
        <v>4.75</v>
      </c>
      <c r="CT32" s="50">
        <v>4.5</v>
      </c>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
      <c r="A33" s="41" t="s">
        <v>129</v>
      </c>
      <c r="C33" s="41" t="s">
        <v>130</v>
      </c>
      <c r="D33" s="79" t="s">
        <v>81</v>
      </c>
      <c r="E33" s="78">
        <v>45576</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7.0839780000000001</v>
      </c>
      <c r="AQ33" s="44">
        <v>6.9686209999999997</v>
      </c>
      <c r="AR33" s="44">
        <v>6.0437700000000003</v>
      </c>
      <c r="AS33" s="44">
        <v>5.0681180000000001</v>
      </c>
      <c r="AT33" s="44">
        <v>6.176291</v>
      </c>
      <c r="AU33" s="44">
        <v>6.9983930000000001</v>
      </c>
      <c r="AV33" s="44">
        <v>7.1296460000000002</v>
      </c>
      <c r="AW33" s="44">
        <v>6.7606929999999998</v>
      </c>
      <c r="AX33" s="44">
        <v>7.4804199999999996</v>
      </c>
      <c r="AY33" s="44">
        <v>7.4142250000000001</v>
      </c>
      <c r="AZ33" s="44">
        <v>7.4685560000000004</v>
      </c>
      <c r="BA33" s="44">
        <v>7.381316</v>
      </c>
      <c r="BB33" s="44">
        <v>7.5334009999999996</v>
      </c>
      <c r="BC33" s="44">
        <v>7.6094369999999998</v>
      </c>
      <c r="BD33" s="44">
        <v>7.5433320000000004</v>
      </c>
      <c r="BE33" s="44">
        <v>7.6512919999999998</v>
      </c>
      <c r="BF33" s="44">
        <v>7.431622</v>
      </c>
      <c r="BG33" s="44">
        <v>7.599437</v>
      </c>
      <c r="BH33" s="44">
        <v>7.4976019999999997</v>
      </c>
      <c r="BI33" s="44">
        <v>7.5145179999999998</v>
      </c>
      <c r="BJ33" s="44">
        <v>7.6247800000000003</v>
      </c>
      <c r="BK33" s="44">
        <v>7.8793119999999996</v>
      </c>
      <c r="BL33" s="44">
        <v>7.9436070000000001</v>
      </c>
      <c r="BM33" s="44">
        <v>7.7053099999999999</v>
      </c>
      <c r="BN33" s="44">
        <v>7.6929410000000003</v>
      </c>
      <c r="BO33" s="44">
        <v>7.8054629999999996</v>
      </c>
      <c r="BP33" s="44">
        <v>8.008305</v>
      </c>
      <c r="BQ33" s="44">
        <v>8.0030710000000003</v>
      </c>
      <c r="BR33" s="44">
        <v>8.237921</v>
      </c>
      <c r="BS33" s="44">
        <v>8.1842269999999999</v>
      </c>
      <c r="BT33" s="44">
        <v>8.3544680000000007</v>
      </c>
      <c r="BU33" s="44">
        <v>8.3010529999999996</v>
      </c>
      <c r="BV33" s="44">
        <v>8.2136089999999999</v>
      </c>
      <c r="BW33" s="44">
        <v>8.3572430000000004</v>
      </c>
      <c r="BX33" s="44">
        <v>8.3097689999999993</v>
      </c>
      <c r="BY33" s="44">
        <v>8.3393379999999997</v>
      </c>
      <c r="BZ33" s="44">
        <v>8.8303790000000006</v>
      </c>
      <c r="CA33" s="44">
        <v>8.5866679999999995</v>
      </c>
      <c r="CB33" s="44">
        <v>8.451416</v>
      </c>
      <c r="CC33" s="44">
        <v>8.4555089999999993</v>
      </c>
      <c r="CD33" s="44">
        <v>8.6217140000000008</v>
      </c>
      <c r="CE33" s="44">
        <v>8.4333329999999993</v>
      </c>
      <c r="CF33" s="44">
        <v>8.3391249999999992</v>
      </c>
      <c r="CG33" s="44">
        <v>8.3861460000000001</v>
      </c>
      <c r="CH33" s="44">
        <v>8.4439130000000002</v>
      </c>
      <c r="CI33" s="44">
        <v>8.4390040000000006</v>
      </c>
      <c r="CJ33" s="44">
        <v>8.4703680000000006</v>
      </c>
      <c r="CK33" s="44">
        <v>8.5215219999999992</v>
      </c>
      <c r="CL33" s="44">
        <v>8.5045809999999999</v>
      </c>
      <c r="CM33" s="44">
        <v>8.3943290000000008</v>
      </c>
      <c r="CN33" s="44">
        <v>8.4149790000000007</v>
      </c>
      <c r="CO33" s="44">
        <v>8.6843299999999992</v>
      </c>
      <c r="CP33" s="44">
        <v>8.5052000000000003</v>
      </c>
      <c r="CQ33" s="44">
        <v>8.5096489999999996</v>
      </c>
      <c r="CR33" s="44">
        <v>8.6791940000000007</v>
      </c>
      <c r="CS33" s="44" t="e">
        <v>#N/A</v>
      </c>
      <c r="CT33" s="44" t="e">
        <v>#N/A</v>
      </c>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
      <c r="A34" s="41" t="s">
        <v>131</v>
      </c>
      <c r="C34" s="41" t="s">
        <v>132</v>
      </c>
      <c r="D34" s="79" t="s">
        <v>81</v>
      </c>
      <c r="E34" s="78">
        <v>45576</v>
      </c>
      <c r="F34" s="50">
        <v>2.6747500070504504</v>
      </c>
      <c r="G34" s="50">
        <v>2.6824422790222515</v>
      </c>
      <c r="H34" s="50">
        <v>2.6739385073595798</v>
      </c>
      <c r="I34" s="50">
        <v>2.732619088568812</v>
      </c>
      <c r="J34" s="50">
        <v>2.7546618513065968</v>
      </c>
      <c r="K34" s="50">
        <v>2.7605146304184909</v>
      </c>
      <c r="L34" s="50">
        <v>2.7250549277897371</v>
      </c>
      <c r="M34" s="50">
        <v>2.6780751884443537</v>
      </c>
      <c r="N34" s="50">
        <v>2.7310991879245403</v>
      </c>
      <c r="O34" s="50">
        <v>2.7345198208183898</v>
      </c>
      <c r="P34" s="50">
        <v>2.7014138276780777</v>
      </c>
      <c r="Q34" s="50">
        <v>2.6805930444384249</v>
      </c>
      <c r="R34" s="50">
        <v>2.7327703822922844</v>
      </c>
      <c r="S34" s="50">
        <v>2.7121186010586906</v>
      </c>
      <c r="T34" s="50">
        <v>2.6733772659514621</v>
      </c>
      <c r="U34" s="50">
        <v>2.6833175900450104</v>
      </c>
      <c r="V34" s="50">
        <v>2.8110059263707239</v>
      </c>
      <c r="W34" s="50">
        <v>2.7476021049644026</v>
      </c>
      <c r="X34" s="50">
        <v>2.7248163865630795</v>
      </c>
      <c r="Y34" s="50">
        <v>2.6737491649599194</v>
      </c>
      <c r="Z34" s="50">
        <v>2.6608686520086251</v>
      </c>
      <c r="AA34" s="50">
        <v>2.6027057641337601</v>
      </c>
      <c r="AB34" s="50">
        <v>2.6678396620716689</v>
      </c>
      <c r="AC34" s="50">
        <v>2.7126736825248101</v>
      </c>
      <c r="AD34" s="50">
        <v>2.6622030795163183</v>
      </c>
      <c r="AE34" s="50">
        <v>2.6903933346451083</v>
      </c>
      <c r="AF34" s="50">
        <v>2.7414572537182598</v>
      </c>
      <c r="AG34" s="50">
        <v>2.8027998712866471</v>
      </c>
      <c r="AH34" s="50">
        <v>2.8218551748799339</v>
      </c>
      <c r="AI34" s="50">
        <v>2.7940602962520962</v>
      </c>
      <c r="AJ34" s="50">
        <v>2.8184672980022887</v>
      </c>
      <c r="AK34" s="50">
        <v>2.8299600688743469</v>
      </c>
      <c r="AL34" s="50">
        <v>2.7368688342964131</v>
      </c>
      <c r="AM34" s="50">
        <v>2.760628209032848</v>
      </c>
      <c r="AN34" s="50">
        <v>2.7441882964912852</v>
      </c>
      <c r="AO34" s="50">
        <v>2.8313985376741675</v>
      </c>
      <c r="AP34" s="50">
        <v>2.8231531473544678</v>
      </c>
      <c r="AQ34" s="50">
        <v>2.7554497120657584</v>
      </c>
      <c r="AR34" s="50">
        <v>2.3321168539378547</v>
      </c>
      <c r="AS34" s="50">
        <v>1.9365256379857561</v>
      </c>
      <c r="AT34" s="50">
        <v>2.4468707304493886</v>
      </c>
      <c r="AU34" s="50">
        <v>2.8520465136797735</v>
      </c>
      <c r="AV34" s="50">
        <v>2.933476977133517</v>
      </c>
      <c r="AW34" s="50">
        <v>2.7739959393915234</v>
      </c>
      <c r="AX34" s="50">
        <v>3.0648409091357172</v>
      </c>
      <c r="AY34" s="50">
        <v>3.0576406281007658</v>
      </c>
      <c r="AZ34" s="50">
        <v>3.0787513122302781</v>
      </c>
      <c r="BA34" s="50">
        <v>3.0395097882204793</v>
      </c>
      <c r="BB34" s="50">
        <v>3.0723363671101604</v>
      </c>
      <c r="BC34" s="50">
        <v>3.0899372346050549</v>
      </c>
      <c r="BD34" s="50">
        <v>3.0669797987393292</v>
      </c>
      <c r="BE34" s="50">
        <v>3.0642677365594104</v>
      </c>
      <c r="BF34" s="50">
        <v>2.9553477557060521</v>
      </c>
      <c r="BG34" s="50">
        <v>3.0281537761315693</v>
      </c>
      <c r="BH34" s="50">
        <v>2.9635479171314829</v>
      </c>
      <c r="BI34" s="50">
        <v>2.9839107466684287</v>
      </c>
      <c r="BJ34" s="50">
        <v>3.0680206089888831</v>
      </c>
      <c r="BK34" s="50">
        <v>3.2231738408758961</v>
      </c>
      <c r="BL34" s="50">
        <v>3.2418888615092309</v>
      </c>
      <c r="BM34" s="50">
        <v>3.1340981854614611</v>
      </c>
      <c r="BN34" s="50">
        <v>3.1492146611444793</v>
      </c>
      <c r="BO34" s="50">
        <v>3.2074086750836641</v>
      </c>
      <c r="BP34" s="50">
        <v>3.2621121434188507</v>
      </c>
      <c r="BQ34" s="50">
        <v>3.2711952492491592</v>
      </c>
      <c r="BR34" s="50">
        <v>3.4426116624455854</v>
      </c>
      <c r="BS34" s="50">
        <v>3.4458727243230274</v>
      </c>
      <c r="BT34" s="50">
        <v>3.5878889668678515</v>
      </c>
      <c r="BU34" s="50">
        <v>3.5160969809543055</v>
      </c>
      <c r="BV34" s="50">
        <v>3.4868770486491645</v>
      </c>
      <c r="BW34" s="50">
        <v>3.5560814748918537</v>
      </c>
      <c r="BX34" s="50">
        <v>3.5472803853141568</v>
      </c>
      <c r="BY34" s="50">
        <v>3.5617924177581104</v>
      </c>
      <c r="BZ34" s="50">
        <v>3.6881105532490315</v>
      </c>
      <c r="CA34" s="50">
        <v>3.4584672356982686</v>
      </c>
      <c r="CB34" s="50">
        <v>3.3858011637260987</v>
      </c>
      <c r="CC34" s="50">
        <v>3.386259667589127</v>
      </c>
      <c r="CD34" s="50">
        <v>3.4867454639908257</v>
      </c>
      <c r="CE34" s="50">
        <v>3.4254978506833202</v>
      </c>
      <c r="CF34" s="50">
        <v>3.364608887174632</v>
      </c>
      <c r="CG34" s="50">
        <v>3.4396845688827011</v>
      </c>
      <c r="CH34" s="50">
        <v>3.4453105831881627</v>
      </c>
      <c r="CI34" s="50">
        <v>3.52100965750734</v>
      </c>
      <c r="CJ34" s="50">
        <v>3.454143953774516</v>
      </c>
      <c r="CK34" s="50">
        <v>3.4223074871020867</v>
      </c>
      <c r="CL34" s="50">
        <v>3.4589047518442482</v>
      </c>
      <c r="CM34" s="50">
        <v>3.354777026535817</v>
      </c>
      <c r="CN34" s="50">
        <v>3.417672341293887</v>
      </c>
      <c r="CO34" s="50">
        <v>3.5218574201052539</v>
      </c>
      <c r="CP34" s="50">
        <v>3.5424584320036336</v>
      </c>
      <c r="CQ34" s="50">
        <v>3.5766324737734121</v>
      </c>
      <c r="CR34" s="50">
        <v>3.6509042186339711</v>
      </c>
      <c r="CS34" s="50" t="e">
        <v>#N/A</v>
      </c>
      <c r="CT34" s="50" t="e">
        <v>#N/A</v>
      </c>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
      <c r="A35" s="41" t="s">
        <v>47</v>
      </c>
      <c r="C35" s="41" t="s">
        <v>133</v>
      </c>
      <c r="D35" s="79" t="s">
        <v>81</v>
      </c>
      <c r="E35" s="78">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t="e">
        <v>#N/A</v>
      </c>
      <c r="CF35" s="51" t="e">
        <v>#N/A</v>
      </c>
      <c r="CG35" s="51" t="e">
        <v>#N/A</v>
      </c>
      <c r="CH35" s="51" t="e">
        <v>#N/A</v>
      </c>
      <c r="CI35" s="51" t="e">
        <v>#N/A</v>
      </c>
      <c r="CJ35" s="51" t="e">
        <v>#N/A</v>
      </c>
      <c r="CK35" s="51" t="e">
        <v>#N/A</v>
      </c>
      <c r="CL35" s="51" t="e">
        <v>#N/A</v>
      </c>
      <c r="CM35" s="51" t="e">
        <v>#N/A</v>
      </c>
      <c r="CN35" s="51" t="e">
        <v>#N/A</v>
      </c>
      <c r="CO35" s="51" t="e">
        <v>#N/A</v>
      </c>
      <c r="CP35" s="51" t="e">
        <v>#N/A</v>
      </c>
      <c r="CQ35" s="51" t="e">
        <v>#N/A</v>
      </c>
      <c r="CR35" s="51" t="e">
        <v>#N/A</v>
      </c>
      <c r="CS35" s="51" t="e">
        <v>#N/A</v>
      </c>
      <c r="CT35" s="51" t="e">
        <v>#N/A</v>
      </c>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
      <c r="A36" s="41" t="s">
        <v>134</v>
      </c>
      <c r="C36" s="41" t="s">
        <v>51</v>
      </c>
      <c r="D36" s="79" t="s">
        <v>81</v>
      </c>
      <c r="E36" s="78">
        <v>45552</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v>1239</v>
      </c>
      <c r="CF36" s="45">
        <v>1621</v>
      </c>
      <c r="CG36" s="45">
        <v>1680</v>
      </c>
      <c r="CH36" s="45">
        <v>2734</v>
      </c>
      <c r="CI36" s="45">
        <v>2137</v>
      </c>
      <c r="CJ36" s="45">
        <v>1808</v>
      </c>
      <c r="CK36" s="45">
        <v>1493</v>
      </c>
      <c r="CL36" s="45">
        <v>1951</v>
      </c>
      <c r="CM36" s="45">
        <v>1674</v>
      </c>
      <c r="CN36" s="45">
        <v>1760</v>
      </c>
      <c r="CO36" s="45">
        <v>1831</v>
      </c>
      <c r="CP36" s="45">
        <v>1996</v>
      </c>
      <c r="CQ36" s="45">
        <v>1966</v>
      </c>
      <c r="CR36" s="45">
        <v>2471</v>
      </c>
      <c r="CS36" s="45">
        <v>1675</v>
      </c>
      <c r="CT36" s="45" t="e">
        <v>#N/A</v>
      </c>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
      <c r="A37" s="41" t="s">
        <v>135</v>
      </c>
      <c r="C37" s="41" t="s">
        <v>136</v>
      </c>
      <c r="D37" s="79" t="s">
        <v>81</v>
      </c>
      <c r="E37" s="78">
        <v>45576</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v>200</v>
      </c>
      <c r="CF37" s="45">
        <v>173</v>
      </c>
      <c r="CG37" s="45">
        <v>220</v>
      </c>
      <c r="CH37" s="45">
        <v>234</v>
      </c>
      <c r="CI37" s="45">
        <v>212</v>
      </c>
      <c r="CJ37" s="45">
        <v>237</v>
      </c>
      <c r="CK37" s="45">
        <v>174</v>
      </c>
      <c r="CL37" s="45">
        <v>192</v>
      </c>
      <c r="CM37" s="45">
        <v>203</v>
      </c>
      <c r="CN37" s="45">
        <v>224</v>
      </c>
      <c r="CO37" s="45">
        <v>266</v>
      </c>
      <c r="CP37" s="45">
        <v>218</v>
      </c>
      <c r="CQ37" s="45">
        <v>184</v>
      </c>
      <c r="CR37" s="45">
        <v>252</v>
      </c>
      <c r="CS37" s="45">
        <v>260</v>
      </c>
      <c r="CT37" s="45" t="e">
        <v>#N/A</v>
      </c>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
      <c r="A38" s="41" t="s">
        <v>240</v>
      </c>
      <c r="C38" s="41" t="s">
        <v>241</v>
      </c>
      <c r="D38" s="79" t="s">
        <v>81</v>
      </c>
      <c r="E38" s="78">
        <v>45567</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2424</v>
      </c>
      <c r="CC38" s="51">
        <v>2686</v>
      </c>
      <c r="CD38" s="51">
        <v>3117</v>
      </c>
      <c r="CE38" s="51">
        <v>3140</v>
      </c>
      <c r="CF38" s="51">
        <v>2644</v>
      </c>
      <c r="CG38" s="51">
        <v>2716</v>
      </c>
      <c r="CH38" s="51">
        <v>2430</v>
      </c>
      <c r="CI38" s="51">
        <v>2169</v>
      </c>
      <c r="CJ38" s="51">
        <v>1783</v>
      </c>
      <c r="CK38" s="51">
        <v>1363</v>
      </c>
      <c r="CL38" s="51">
        <v>1649</v>
      </c>
      <c r="CM38" s="51">
        <v>2132</v>
      </c>
      <c r="CN38" s="51">
        <v>2658</v>
      </c>
      <c r="CO38" s="51">
        <v>2876</v>
      </c>
      <c r="CP38" s="51">
        <v>3090</v>
      </c>
      <c r="CQ38" s="51">
        <v>2737</v>
      </c>
      <c r="CR38" s="51">
        <v>2375</v>
      </c>
      <c r="CS38" s="51">
        <v>2183</v>
      </c>
      <c r="CT38" s="51">
        <v>2003</v>
      </c>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
      <c r="A39" s="41" t="s">
        <v>242</v>
      </c>
      <c r="C39" s="41" t="s">
        <v>46</v>
      </c>
      <c r="D39" s="79" t="s">
        <v>81</v>
      </c>
      <c r="E39" s="78">
        <v>45567</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535903</v>
      </c>
      <c r="CC39" s="51">
        <v>548585</v>
      </c>
      <c r="CD39" s="51">
        <v>552412</v>
      </c>
      <c r="CE39" s="51">
        <v>552122</v>
      </c>
      <c r="CF39" s="51">
        <v>539730</v>
      </c>
      <c r="CG39" s="51">
        <v>522750</v>
      </c>
      <c r="CH39" s="51">
        <v>548687</v>
      </c>
      <c r="CI39" s="51">
        <v>546085</v>
      </c>
      <c r="CJ39" s="51">
        <v>539887</v>
      </c>
      <c r="CK39" s="51">
        <v>537555</v>
      </c>
      <c r="CL39" s="51">
        <v>569389</v>
      </c>
      <c r="CM39" s="51">
        <v>583107</v>
      </c>
      <c r="CN39" s="51">
        <v>596206</v>
      </c>
      <c r="CO39" s="51">
        <v>608535</v>
      </c>
      <c r="CP39" s="51">
        <v>612804</v>
      </c>
      <c r="CQ39" s="51">
        <v>623182</v>
      </c>
      <c r="CR39" s="51">
        <v>606456</v>
      </c>
      <c r="CS39" s="51">
        <v>609272</v>
      </c>
      <c r="CT39" s="51">
        <v>621943</v>
      </c>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
      <c r="A40" s="41" t="s">
        <v>243</v>
      </c>
      <c r="C40" s="41" t="s">
        <v>244</v>
      </c>
      <c r="D40" s="79" t="s">
        <v>81</v>
      </c>
      <c r="E40" s="78">
        <v>45567</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0.73144236572118293</v>
      </c>
      <c r="CC40" s="51">
        <v>0.85759897828863341</v>
      </c>
      <c r="CD40" s="51">
        <v>0.85397260273972586</v>
      </c>
      <c r="CE40" s="51">
        <v>0.79715663874079712</v>
      </c>
      <c r="CF40" s="51">
        <v>0.81429011395133966</v>
      </c>
      <c r="CG40" s="51">
        <v>0.8680089485458613</v>
      </c>
      <c r="CH40" s="51">
        <v>0.76151676590410533</v>
      </c>
      <c r="CI40" s="51">
        <v>0.80782122905027931</v>
      </c>
      <c r="CJ40" s="51">
        <v>0.80062864840592729</v>
      </c>
      <c r="CK40" s="51">
        <v>1.0921474358974359</v>
      </c>
      <c r="CL40" s="51">
        <v>0.77164248947122127</v>
      </c>
      <c r="CM40" s="51">
        <v>0.78642567318332723</v>
      </c>
      <c r="CN40" s="51">
        <v>0.83769303498266623</v>
      </c>
      <c r="CO40" s="51">
        <v>0.82383271268977365</v>
      </c>
      <c r="CP40" s="51">
        <v>0.71247406041042194</v>
      </c>
      <c r="CQ40" s="51">
        <v>0.7206424433912586</v>
      </c>
      <c r="CR40" s="51">
        <v>0.6591729114626701</v>
      </c>
      <c r="CS40" s="51">
        <v>0.61718970879276225</v>
      </c>
      <c r="CT40" s="51">
        <v>0.54326010306482231</v>
      </c>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
      <c r="A41" s="41" t="s">
        <v>140</v>
      </c>
      <c r="C41" s="41" t="s">
        <v>130</v>
      </c>
      <c r="D41" s="79" t="s">
        <v>81</v>
      </c>
      <c r="E41" s="78">
        <v>45552</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10.123479114528244</v>
      </c>
      <c r="CA41" s="44">
        <v>10.186011278916425</v>
      </c>
      <c r="CB41" s="44">
        <v>40.050084406332672</v>
      </c>
      <c r="CC41" s="44">
        <v>46.333335860045167</v>
      </c>
      <c r="CD41" s="44">
        <v>38.695339242318141</v>
      </c>
      <c r="CE41" s="44">
        <v>32.766673515597383</v>
      </c>
      <c r="CF41" s="44">
        <v>36.139467949985821</v>
      </c>
      <c r="CG41" s="44">
        <v>39.333881741739937</v>
      </c>
      <c r="CH41" s="44">
        <v>39.528530636016448</v>
      </c>
      <c r="CI41" s="44">
        <v>39.185402916554615</v>
      </c>
      <c r="CJ41" s="44">
        <v>35.772855099106039</v>
      </c>
      <c r="CK41" s="44">
        <v>32.501192843376245</v>
      </c>
      <c r="CL41" s="44">
        <v>34.541273173054449</v>
      </c>
      <c r="CM41" s="44">
        <v>37.628977647654295</v>
      </c>
      <c r="CN41" s="44">
        <v>34.388368560020069</v>
      </c>
      <c r="CO41" s="44">
        <v>38.561856229541604</v>
      </c>
      <c r="CP41" s="44">
        <v>36.65262523587613</v>
      </c>
      <c r="CQ41" s="44">
        <v>34.874232478436248</v>
      </c>
      <c r="CR41" s="44">
        <v>33.583319162975329</v>
      </c>
      <c r="CS41" s="44" t="e">
        <v>#N/A</v>
      </c>
      <c r="CT41" s="44" t="e">
        <v>#N/A</v>
      </c>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
      <c r="A42" s="41" t="s">
        <v>141</v>
      </c>
      <c r="C42" s="41" t="s">
        <v>130</v>
      </c>
      <c r="D42" s="79" t="s">
        <v>81</v>
      </c>
      <c r="E42" s="78">
        <v>45552</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8.7417739999999995</v>
      </c>
      <c r="CB42" s="44">
        <v>9.0854149999999994</v>
      </c>
      <c r="CC42" s="44">
        <v>8.1608669999999996</v>
      </c>
      <c r="CD42" s="44">
        <v>8.4667589999999997</v>
      </c>
      <c r="CE42" s="44">
        <v>7.8825880000000002</v>
      </c>
      <c r="CF42" s="44">
        <v>8.1974490000000007</v>
      </c>
      <c r="CG42" s="44">
        <v>8.7108489999999996</v>
      </c>
      <c r="CH42" s="44">
        <v>9.1721869999999992</v>
      </c>
      <c r="CI42" s="44">
        <v>8.6753049999999998</v>
      </c>
      <c r="CJ42" s="44">
        <v>8.7202450000000002</v>
      </c>
      <c r="CK42" s="44">
        <v>8.7132919999999991</v>
      </c>
      <c r="CL42" s="44">
        <v>8.3439110000000003</v>
      </c>
      <c r="CM42" s="44">
        <v>8.7803050000000002</v>
      </c>
      <c r="CN42" s="44">
        <v>8.3841059999999992</v>
      </c>
      <c r="CO42" s="44">
        <v>8.5502690000000001</v>
      </c>
      <c r="CP42" s="44">
        <v>8.6453059999999997</v>
      </c>
      <c r="CQ42" s="44">
        <v>8.3569770000000005</v>
      </c>
      <c r="CR42" s="44">
        <v>8.6459569999999992</v>
      </c>
      <c r="CS42" s="44" t="e">
        <v>#N/A</v>
      </c>
      <c r="CT42" s="44" t="e">
        <v>#N/A</v>
      </c>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
      <c r="A43" s="41" t="s">
        <v>142</v>
      </c>
      <c r="D43" s="79" t="s">
        <v>81</v>
      </c>
      <c r="E43" s="78">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t="e">
        <v>#N/A</v>
      </c>
      <c r="CF43" s="45" t="e">
        <v>#N/A</v>
      </c>
      <c r="CG43" s="45" t="e">
        <v>#N/A</v>
      </c>
      <c r="CH43" s="45" t="e">
        <v>#N/A</v>
      </c>
      <c r="CI43" s="45" t="e">
        <v>#N/A</v>
      </c>
      <c r="CJ43" s="45" t="e">
        <v>#N/A</v>
      </c>
      <c r="CK43" s="45" t="e">
        <v>#N/A</v>
      </c>
      <c r="CL43" s="45" t="e">
        <v>#N/A</v>
      </c>
      <c r="CM43" s="45" t="e">
        <v>#N/A</v>
      </c>
      <c r="CN43" s="45" t="e">
        <v>#N/A</v>
      </c>
      <c r="CO43" s="45" t="e">
        <v>#N/A</v>
      </c>
      <c r="CP43" s="45" t="e">
        <v>#N/A</v>
      </c>
      <c r="CQ43" s="45" t="e">
        <v>#N/A</v>
      </c>
      <c r="CR43" s="45" t="e">
        <v>#N/A</v>
      </c>
      <c r="CS43" s="45" t="e">
        <v>#N/A</v>
      </c>
      <c r="CT43" s="45" t="e">
        <v>#N/A</v>
      </c>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
      <c r="A44" s="41" t="s">
        <v>143</v>
      </c>
      <c r="D44" s="79" t="s">
        <v>81</v>
      </c>
      <c r="E44" s="78">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t="e">
        <v>#N/A</v>
      </c>
      <c r="CF44" s="45" t="e">
        <v>#N/A</v>
      </c>
      <c r="CG44" s="45" t="e">
        <v>#N/A</v>
      </c>
      <c r="CH44" s="45" t="e">
        <v>#N/A</v>
      </c>
      <c r="CI44" s="45" t="e">
        <v>#N/A</v>
      </c>
      <c r="CJ44" s="45" t="e">
        <v>#N/A</v>
      </c>
      <c r="CK44" s="45" t="e">
        <v>#N/A</v>
      </c>
      <c r="CL44" s="45" t="e">
        <v>#N/A</v>
      </c>
      <c r="CM44" s="45" t="e">
        <v>#N/A</v>
      </c>
      <c r="CN44" s="45" t="e">
        <v>#N/A</v>
      </c>
      <c r="CO44" s="45" t="e">
        <v>#N/A</v>
      </c>
      <c r="CP44" s="45" t="e">
        <v>#N/A</v>
      </c>
      <c r="CQ44" s="45" t="e">
        <v>#N/A</v>
      </c>
      <c r="CR44" s="45" t="e">
        <v>#N/A</v>
      </c>
      <c r="CS44" s="45" t="e">
        <v>#N/A</v>
      </c>
      <c r="CT44" s="45" t="e">
        <v>#N/A</v>
      </c>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
      <c r="A45" s="41" t="s">
        <v>144</v>
      </c>
      <c r="C45" s="41" t="s">
        <v>136</v>
      </c>
      <c r="D45" s="79" t="s">
        <v>81</v>
      </c>
      <c r="E45" s="78">
        <v>45576</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v>11</v>
      </c>
      <c r="CF45" s="45">
        <v>12</v>
      </c>
      <c r="CG45" s="45">
        <v>8</v>
      </c>
      <c r="CH45" s="45">
        <v>10</v>
      </c>
      <c r="CI45" s="45">
        <v>12</v>
      </c>
      <c r="CJ45" s="45">
        <v>16</v>
      </c>
      <c r="CK45" s="45">
        <v>12</v>
      </c>
      <c r="CL45" s="45">
        <v>17</v>
      </c>
      <c r="CM45" s="45">
        <v>21</v>
      </c>
      <c r="CN45" s="45">
        <v>15</v>
      </c>
      <c r="CO45" s="45">
        <v>17</v>
      </c>
      <c r="CP45" s="45">
        <v>12</v>
      </c>
      <c r="CQ45" s="45">
        <v>10</v>
      </c>
      <c r="CR45" s="45">
        <v>9</v>
      </c>
      <c r="CS45" s="45">
        <v>8</v>
      </c>
      <c r="CT45" s="45" t="e">
        <v>#N/A</v>
      </c>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
      <c r="A46" s="41" t="s">
        <v>145</v>
      </c>
      <c r="C46" s="41" t="s">
        <v>146</v>
      </c>
      <c r="D46" s="79" t="s">
        <v>81</v>
      </c>
      <c r="E46" s="78">
        <v>45573</v>
      </c>
      <c r="F46" s="159">
        <v>211.71463941000002</v>
      </c>
      <c r="G46" s="159">
        <v>203.25591274999999</v>
      </c>
      <c r="H46" s="159">
        <v>377.28521883999997</v>
      </c>
      <c r="I46" s="159">
        <v>262.26815905999996</v>
      </c>
      <c r="J46" s="159">
        <v>377.82733134999995</v>
      </c>
      <c r="K46" s="159">
        <v>328.10005632999997</v>
      </c>
      <c r="L46" s="159">
        <v>291.66943687999998</v>
      </c>
      <c r="M46" s="159">
        <v>338.38902560000002</v>
      </c>
      <c r="N46" s="159">
        <v>1160.66917592</v>
      </c>
      <c r="O46" s="159">
        <v>337.90144084000002</v>
      </c>
      <c r="P46" s="159">
        <v>377.48615973</v>
      </c>
      <c r="Q46" s="159">
        <v>296.04393754</v>
      </c>
      <c r="R46" s="159">
        <v>192.50134502</v>
      </c>
      <c r="S46" s="159">
        <v>339.76638167999999</v>
      </c>
      <c r="T46" s="159">
        <v>440.72041249999978</v>
      </c>
      <c r="U46" s="159">
        <v>438.01505121000002</v>
      </c>
      <c r="V46" s="159">
        <v>717.83330911999997</v>
      </c>
      <c r="W46" s="159">
        <v>394.67880638999998</v>
      </c>
      <c r="X46" s="159">
        <v>443.75838563999997</v>
      </c>
      <c r="Y46" s="159">
        <v>350.65400500000004</v>
      </c>
      <c r="Z46" s="159">
        <v>268.5691853400001</v>
      </c>
      <c r="AA46" s="159">
        <v>331.84516802000002</v>
      </c>
      <c r="AB46" s="159">
        <v>380.14598493</v>
      </c>
      <c r="AC46" s="159">
        <v>235.75597334</v>
      </c>
      <c r="AD46" s="159">
        <v>258.24502689999997</v>
      </c>
      <c r="AE46" s="159">
        <v>356.93944166999995</v>
      </c>
      <c r="AF46" s="159">
        <v>342.73177867000004</v>
      </c>
      <c r="AG46" s="159">
        <v>375.70581040000002</v>
      </c>
      <c r="AH46" s="159">
        <v>331.36629359000011</v>
      </c>
      <c r="AI46" s="159">
        <v>365.97490530999994</v>
      </c>
      <c r="AJ46" s="159">
        <v>339.88532200000009</v>
      </c>
      <c r="AK46" s="159">
        <v>349.21842468</v>
      </c>
      <c r="AL46" s="159">
        <v>400.27509522999998</v>
      </c>
      <c r="AM46" s="159">
        <v>464.35814388999989</v>
      </c>
      <c r="AN46" s="159">
        <v>1121.19836865</v>
      </c>
      <c r="AO46" s="159">
        <v>296.52734249999997</v>
      </c>
      <c r="AP46" s="159">
        <v>208.99793284999998</v>
      </c>
      <c r="AQ46" s="159">
        <v>334.10810939999999</v>
      </c>
      <c r="AR46" s="159">
        <v>210.52395752999999</v>
      </c>
      <c r="AS46" s="159">
        <v>296.56930002999997</v>
      </c>
      <c r="AT46" s="159">
        <v>233.45172200999997</v>
      </c>
      <c r="AU46" s="159">
        <v>272.73472614000002</v>
      </c>
      <c r="AV46" s="159">
        <v>324.99921692999999</v>
      </c>
      <c r="AW46" s="159">
        <v>332.12880741999993</v>
      </c>
      <c r="AX46" s="159">
        <v>321.13279616000005</v>
      </c>
      <c r="AY46" s="159">
        <v>325.49955476999997</v>
      </c>
      <c r="AZ46" s="159">
        <v>284.78855288</v>
      </c>
      <c r="BA46" s="159">
        <v>272.98886391000002</v>
      </c>
      <c r="BB46" s="159">
        <v>294.85275068999999</v>
      </c>
      <c r="BC46" s="159">
        <v>668.37387288999992</v>
      </c>
      <c r="BD46" s="159">
        <v>424.19419786000003</v>
      </c>
      <c r="BE46" s="159">
        <v>408.08303653999991</v>
      </c>
      <c r="BF46" s="159">
        <v>455.79534968000007</v>
      </c>
      <c r="BG46" s="159">
        <v>1063.0477916699999</v>
      </c>
      <c r="BH46" s="159">
        <v>436.0931133900001</v>
      </c>
      <c r="BI46" s="159">
        <v>346.75995097000003</v>
      </c>
      <c r="BJ46" s="159">
        <v>358.57585253000002</v>
      </c>
      <c r="BK46" s="159">
        <v>383.75081864999999</v>
      </c>
      <c r="BL46" s="159">
        <v>397.38793312999996</v>
      </c>
      <c r="BM46" s="159">
        <v>383.33929650999994</v>
      </c>
      <c r="BN46" s="159">
        <v>369.76595496000004</v>
      </c>
      <c r="BO46" s="159">
        <v>373.84922874</v>
      </c>
      <c r="BP46" s="159">
        <v>600.47846034999998</v>
      </c>
      <c r="BQ46" s="159">
        <v>491.18209628</v>
      </c>
      <c r="BR46" s="159">
        <v>484.98194591000004</v>
      </c>
      <c r="BS46" s="159">
        <v>640.97470229999999</v>
      </c>
      <c r="BT46" s="159">
        <v>428.01666158999996</v>
      </c>
      <c r="BU46" s="159">
        <v>627.62843900999997</v>
      </c>
      <c r="BV46" s="159">
        <v>540.14040816999989</v>
      </c>
      <c r="BW46" s="159">
        <v>415.71134075999993</v>
      </c>
      <c r="BX46" s="159">
        <v>379.33139538000012</v>
      </c>
      <c r="BY46" s="159">
        <v>346.02991631000003</v>
      </c>
      <c r="BZ46" s="159">
        <v>324.31584199000002</v>
      </c>
      <c r="CA46" s="159">
        <v>398.90926345000003</v>
      </c>
      <c r="CB46" s="159">
        <v>482.66511661000004</v>
      </c>
      <c r="CC46" s="159">
        <v>523.09785177000003</v>
      </c>
      <c r="CD46" s="159">
        <v>590.02464028999998</v>
      </c>
      <c r="CE46" s="159">
        <v>478.93849197999987</v>
      </c>
      <c r="CF46" s="159">
        <v>455.58950278999998</v>
      </c>
      <c r="CG46" s="159">
        <v>773.55579332000002</v>
      </c>
      <c r="CH46" s="159">
        <v>523.72920140000008</v>
      </c>
      <c r="CI46" s="159">
        <v>460.53391228999993</v>
      </c>
      <c r="CJ46" s="159">
        <v>518.88737336999998</v>
      </c>
      <c r="CK46" s="159">
        <v>442.60484119</v>
      </c>
      <c r="CL46" s="159">
        <v>458.06717454</v>
      </c>
      <c r="CM46" s="159">
        <v>660.02945256999999</v>
      </c>
      <c r="CN46" s="159">
        <v>811.44433165999999</v>
      </c>
      <c r="CO46" s="159">
        <v>1281.5068249300002</v>
      </c>
      <c r="CP46" s="159">
        <v>506.60019328999999</v>
      </c>
      <c r="CQ46" s="159">
        <v>670.21733566</v>
      </c>
      <c r="CR46" s="159">
        <v>622.91571707000003</v>
      </c>
      <c r="CS46" s="159">
        <v>760.20160315999988</v>
      </c>
      <c r="CT46" s="159">
        <v>825.94563046999997</v>
      </c>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
      <c r="E47" s="78"/>
    </row>
    <row r="48" spans="1:1233" x14ac:dyDescent="0.2">
      <c r="E48" s="78"/>
    </row>
    <row r="49" spans="5:5" x14ac:dyDescent="0.2">
      <c r="E49" s="78"/>
    </row>
    <row r="50" spans="5:5" x14ac:dyDescent="0.2">
      <c r="E50" s="78"/>
    </row>
    <row r="51" spans="5:5" x14ac:dyDescent="0.2">
      <c r="E51" s="78"/>
    </row>
    <row r="52" spans="5:5" x14ac:dyDescent="0.2">
      <c r="E52" s="78"/>
    </row>
    <row r="53" spans="5:5" x14ac:dyDescent="0.2">
      <c r="E53" s="78"/>
    </row>
    <row r="54" spans="5:5" x14ac:dyDescent="0.2">
      <c r="E54" s="78"/>
    </row>
    <row r="55" spans="5:5" x14ac:dyDescent="0.2">
      <c r="E55" s="78"/>
    </row>
    <row r="56" spans="5:5" x14ac:dyDescent="0.2">
      <c r="E56" s="78"/>
    </row>
    <row r="57" spans="5:5" x14ac:dyDescent="0.2">
      <c r="E57" s="78"/>
    </row>
    <row r="58" spans="5:5" x14ac:dyDescent="0.2">
      <c r="E58" s="78"/>
    </row>
    <row r="59" spans="5:5" x14ac:dyDescent="0.2">
      <c r="E59" s="78"/>
    </row>
    <row r="60" spans="5:5" x14ac:dyDescent="0.2">
      <c r="E60" s="78"/>
    </row>
    <row r="61" spans="5:5" x14ac:dyDescent="0.2">
      <c r="E61" s="78"/>
    </row>
    <row r="62" spans="5:5" x14ac:dyDescent="0.2">
      <c r="E62" s="78"/>
    </row>
    <row r="63" spans="5:5" x14ac:dyDescent="0.2">
      <c r="E63" s="78"/>
    </row>
    <row r="64" spans="5:5" x14ac:dyDescent="0.2">
      <c r="E64" s="78"/>
    </row>
    <row r="65" spans="5:5" x14ac:dyDescent="0.2">
      <c r="E65" s="78"/>
    </row>
    <row r="66" spans="5:5" x14ac:dyDescent="0.2">
      <c r="E66" s="78"/>
    </row>
    <row r="67" spans="5:5" x14ac:dyDescent="0.2">
      <c r="E67" s="78"/>
    </row>
    <row r="68" spans="5:5" x14ac:dyDescent="0.2">
      <c r="E68" s="78"/>
    </row>
    <row r="69" spans="5:5" x14ac:dyDescent="0.2">
      <c r="E69" s="78"/>
    </row>
    <row r="70" spans="5:5" x14ac:dyDescent="0.2">
      <c r="E70" s="78"/>
    </row>
    <row r="71" spans="5:5" x14ac:dyDescent="0.2">
      <c r="E71" s="78"/>
    </row>
    <row r="72" spans="5:5" x14ac:dyDescent="0.2">
      <c r="E72" s="78"/>
    </row>
    <row r="73" spans="5:5" x14ac:dyDescent="0.2">
      <c r="E73" s="78"/>
    </row>
    <row r="74" spans="5:5" x14ac:dyDescent="0.2">
      <c r="E74" s="78"/>
    </row>
    <row r="75" spans="5:5" x14ac:dyDescent="0.2">
      <c r="E75" s="78"/>
    </row>
    <row r="76" spans="5:5" x14ac:dyDescent="0.2">
      <c r="E76" s="78"/>
    </row>
    <row r="77" spans="5:5" x14ac:dyDescent="0.2">
      <c r="E77" s="78"/>
    </row>
    <row r="78" spans="5:5" x14ac:dyDescent="0.2">
      <c r="E78" s="78"/>
    </row>
    <row r="79" spans="5:5" x14ac:dyDescent="0.2">
      <c r="E79" s="78"/>
    </row>
    <row r="80" spans="5:5" x14ac:dyDescent="0.2">
      <c r="E80" s="78"/>
    </row>
    <row r="81" spans="5:5" x14ac:dyDescent="0.2">
      <c r="E81" s="78"/>
    </row>
    <row r="82" spans="5:5" x14ac:dyDescent="0.2">
      <c r="E82" s="78"/>
    </row>
    <row r="83" spans="5:5" x14ac:dyDescent="0.2">
      <c r="E83" s="78"/>
    </row>
    <row r="84" spans="5:5" x14ac:dyDescent="0.2">
      <c r="E84" s="78"/>
    </row>
    <row r="85" spans="5:5" x14ac:dyDescent="0.2">
      <c r="E85" s="78"/>
    </row>
    <row r="86" spans="5:5" x14ac:dyDescent="0.2">
      <c r="E86" s="78"/>
    </row>
    <row r="87" spans="5:5" x14ac:dyDescent="0.2">
      <c r="E87" s="78"/>
    </row>
    <row r="88" spans="5:5" x14ac:dyDescent="0.2">
      <c r="E88" s="78"/>
    </row>
    <row r="89" spans="5:5" x14ac:dyDescent="0.2">
      <c r="E89" s="78"/>
    </row>
    <row r="90" spans="5:5" x14ac:dyDescent="0.2">
      <c r="E90" s="78"/>
    </row>
    <row r="91" spans="5:5" x14ac:dyDescent="0.2">
      <c r="E91" s="78"/>
    </row>
    <row r="92" spans="5:5" x14ac:dyDescent="0.2">
      <c r="E92" s="78"/>
    </row>
    <row r="93" spans="5:5" x14ac:dyDescent="0.2">
      <c r="E93" s="78"/>
    </row>
    <row r="94" spans="5:5" x14ac:dyDescent="0.2">
      <c r="E94" s="78"/>
    </row>
    <row r="95" spans="5:5" x14ac:dyDescent="0.2">
      <c r="E95" s="78"/>
    </row>
    <row r="96" spans="5:5" x14ac:dyDescent="0.2">
      <c r="E96" s="78"/>
    </row>
    <row r="97" spans="5:5" x14ac:dyDescent="0.2">
      <c r="E97" s="78"/>
    </row>
    <row r="98" spans="5:5" x14ac:dyDescent="0.2">
      <c r="E98" s="78"/>
    </row>
    <row r="99" spans="5:5" x14ac:dyDescent="0.2">
      <c r="E99" s="78"/>
    </row>
    <row r="100" spans="5:5" x14ac:dyDescent="0.2">
      <c r="E100" s="78"/>
    </row>
    <row r="101" spans="5:5" x14ac:dyDescent="0.2">
      <c r="E101" s="78"/>
    </row>
    <row r="102" spans="5:5" x14ac:dyDescent="0.2">
      <c r="E102" s="78"/>
    </row>
    <row r="103" spans="5:5" x14ac:dyDescent="0.2">
      <c r="E103" s="78"/>
    </row>
    <row r="104" spans="5:5" x14ac:dyDescent="0.2">
      <c r="E104" s="78"/>
    </row>
    <row r="105" spans="5:5" x14ac:dyDescent="0.2">
      <c r="E105" s="78"/>
    </row>
    <row r="106" spans="5:5" x14ac:dyDescent="0.2">
      <c r="E106" s="78"/>
    </row>
    <row r="107" spans="5:5" x14ac:dyDescent="0.2">
      <c r="E107" s="78"/>
    </row>
    <row r="108" spans="5:5" x14ac:dyDescent="0.2">
      <c r="E108" s="78"/>
    </row>
    <row r="109" spans="5:5" x14ac:dyDescent="0.2">
      <c r="E109" s="78"/>
    </row>
    <row r="110" spans="5:5" x14ac:dyDescent="0.2">
      <c r="E110" s="78"/>
    </row>
    <row r="111" spans="5:5" x14ac:dyDescent="0.2">
      <c r="E111" s="78"/>
    </row>
    <row r="112" spans="5:5" x14ac:dyDescent="0.2">
      <c r="E112" s="78"/>
    </row>
    <row r="113" spans="5:5" x14ac:dyDescent="0.2">
      <c r="E113" s="78"/>
    </row>
    <row r="114" spans="5:5" x14ac:dyDescent="0.2">
      <c r="E114" s="78"/>
    </row>
    <row r="115" spans="5:5" x14ac:dyDescent="0.2">
      <c r="E115" s="78"/>
    </row>
    <row r="116" spans="5:5" x14ac:dyDescent="0.2">
      <c r="E116" s="78"/>
    </row>
    <row r="117" spans="5:5" x14ac:dyDescent="0.2">
      <c r="E117" s="78"/>
    </row>
    <row r="118" spans="5:5" x14ac:dyDescent="0.2">
      <c r="E118" s="78"/>
    </row>
    <row r="119" spans="5:5" x14ac:dyDescent="0.2">
      <c r="E119" s="78"/>
    </row>
    <row r="120" spans="5:5" x14ac:dyDescent="0.2">
      <c r="E120" s="78"/>
    </row>
    <row r="121" spans="5:5" x14ac:dyDescent="0.2">
      <c r="E121" s="78"/>
    </row>
    <row r="122" spans="5:5" x14ac:dyDescent="0.2">
      <c r="E122" s="78"/>
    </row>
    <row r="123" spans="5:5" x14ac:dyDescent="0.2">
      <c r="E123" s="78"/>
    </row>
    <row r="124" spans="5:5" x14ac:dyDescent="0.2">
      <c r="E124" s="78"/>
    </row>
    <row r="125" spans="5:5" x14ac:dyDescent="0.2">
      <c r="E125" s="78"/>
    </row>
    <row r="126" spans="5:5" x14ac:dyDescent="0.2">
      <c r="E126" s="78"/>
    </row>
    <row r="127" spans="5:5" x14ac:dyDescent="0.2">
      <c r="E127" s="78"/>
    </row>
    <row r="128" spans="5:5" x14ac:dyDescent="0.2">
      <c r="E128" s="78"/>
    </row>
    <row r="129" spans="5:5" x14ac:dyDescent="0.2">
      <c r="E129" s="78"/>
    </row>
    <row r="130" spans="5:5" x14ac:dyDescent="0.2">
      <c r="E130" s="78"/>
    </row>
    <row r="131" spans="5:5" x14ac:dyDescent="0.2">
      <c r="E131" s="78"/>
    </row>
    <row r="132" spans="5:5" x14ac:dyDescent="0.2">
      <c r="E132" s="78"/>
    </row>
    <row r="133" spans="5:5" x14ac:dyDescent="0.2">
      <c r="E133" s="78"/>
    </row>
    <row r="134" spans="5:5" x14ac:dyDescent="0.2">
      <c r="E134" s="78"/>
    </row>
    <row r="135" spans="5:5" x14ac:dyDescent="0.2">
      <c r="E135" s="78"/>
    </row>
    <row r="136" spans="5:5" x14ac:dyDescent="0.2">
      <c r="E136" s="78"/>
    </row>
    <row r="137" spans="5:5" x14ac:dyDescent="0.2">
      <c r="E137" s="78"/>
    </row>
    <row r="138" spans="5:5" x14ac:dyDescent="0.2">
      <c r="E138" s="78"/>
    </row>
    <row r="139" spans="5:5" x14ac:dyDescent="0.2">
      <c r="E139" s="78"/>
    </row>
    <row r="140" spans="5:5" x14ac:dyDescent="0.2">
      <c r="E140" s="78"/>
    </row>
    <row r="141" spans="5:5" x14ac:dyDescent="0.2">
      <c r="E141" s="78"/>
    </row>
    <row r="142" spans="5:5" x14ac:dyDescent="0.2">
      <c r="E142" s="78"/>
    </row>
    <row r="143" spans="5:5" x14ac:dyDescent="0.2">
      <c r="E143" s="78"/>
    </row>
    <row r="144" spans="5:5" x14ac:dyDescent="0.2">
      <c r="E144" s="78"/>
    </row>
    <row r="145" spans="5:5" x14ac:dyDescent="0.2">
      <c r="E145" s="78"/>
    </row>
    <row r="146" spans="5:5" x14ac:dyDescent="0.2">
      <c r="E146" s="78"/>
    </row>
    <row r="147" spans="5:5" x14ac:dyDescent="0.2">
      <c r="E147" s="78"/>
    </row>
    <row r="148" spans="5:5" x14ac:dyDescent="0.2">
      <c r="E148" s="78"/>
    </row>
    <row r="149" spans="5:5" x14ac:dyDescent="0.2">
      <c r="E149" s="78"/>
    </row>
    <row r="150" spans="5:5" x14ac:dyDescent="0.2">
      <c r="E150" s="78"/>
    </row>
    <row r="151" spans="5:5" x14ac:dyDescent="0.2">
      <c r="E151" s="78"/>
    </row>
    <row r="152" spans="5:5" x14ac:dyDescent="0.2">
      <c r="E152" s="78"/>
    </row>
    <row r="153" spans="5:5" x14ac:dyDescent="0.2">
      <c r="E153" s="78"/>
    </row>
    <row r="154" spans="5:5" x14ac:dyDescent="0.2">
      <c r="E154" s="78"/>
    </row>
    <row r="155" spans="5:5" x14ac:dyDescent="0.2">
      <c r="E155" s="78"/>
    </row>
    <row r="156" spans="5:5" x14ac:dyDescent="0.2">
      <c r="E156" s="78"/>
    </row>
    <row r="157" spans="5:5" x14ac:dyDescent="0.2">
      <c r="E157" s="78"/>
    </row>
    <row r="158" spans="5:5" x14ac:dyDescent="0.2">
      <c r="E158" s="78"/>
    </row>
    <row r="159" spans="5:5" x14ac:dyDescent="0.2">
      <c r="E159" s="78"/>
    </row>
    <row r="160" spans="5:5" x14ac:dyDescent="0.2">
      <c r="E160" s="78"/>
    </row>
    <row r="161" spans="5:5" x14ac:dyDescent="0.2">
      <c r="E161" s="78"/>
    </row>
    <row r="162" spans="5:5" x14ac:dyDescent="0.2">
      <c r="E162" s="78"/>
    </row>
    <row r="163" spans="5:5" x14ac:dyDescent="0.2">
      <c r="E163" s="78"/>
    </row>
    <row r="164" spans="5:5" x14ac:dyDescent="0.2">
      <c r="E164" s="78"/>
    </row>
    <row r="165" spans="5:5" x14ac:dyDescent="0.2">
      <c r="E165" s="78"/>
    </row>
    <row r="166" spans="5:5" x14ac:dyDescent="0.2">
      <c r="E166" s="78"/>
    </row>
    <row r="167" spans="5:5" x14ac:dyDescent="0.2">
      <c r="E167" s="78"/>
    </row>
    <row r="168" spans="5:5" x14ac:dyDescent="0.2">
      <c r="E168" s="78"/>
    </row>
    <row r="169" spans="5:5" x14ac:dyDescent="0.2">
      <c r="E169" s="78"/>
    </row>
    <row r="170" spans="5:5" x14ac:dyDescent="0.2">
      <c r="E170" s="78"/>
    </row>
    <row r="171" spans="5:5" x14ac:dyDescent="0.2">
      <c r="E171" s="78"/>
    </row>
    <row r="172" spans="5:5" x14ac:dyDescent="0.2">
      <c r="E172" s="78"/>
    </row>
    <row r="173" spans="5:5" x14ac:dyDescent="0.2">
      <c r="E173" s="78"/>
    </row>
    <row r="174" spans="5:5" x14ac:dyDescent="0.2">
      <c r="E174" s="78"/>
    </row>
    <row r="175" spans="5:5" x14ac:dyDescent="0.2">
      <c r="E175" s="78"/>
    </row>
    <row r="176" spans="5:5" x14ac:dyDescent="0.2">
      <c r="E176" s="78"/>
    </row>
    <row r="177" spans="5:5" x14ac:dyDescent="0.2">
      <c r="E177" s="78"/>
    </row>
    <row r="178" spans="5:5" x14ac:dyDescent="0.2">
      <c r="E178" s="78"/>
    </row>
    <row r="179" spans="5:5" x14ac:dyDescent="0.2">
      <c r="E179" s="78"/>
    </row>
    <row r="180" spans="5:5" x14ac:dyDescent="0.2">
      <c r="E180" s="78"/>
    </row>
    <row r="181" spans="5:5" x14ac:dyDescent="0.2">
      <c r="E181" s="78"/>
    </row>
    <row r="182" spans="5:5" x14ac:dyDescent="0.2">
      <c r="E182" s="78"/>
    </row>
    <row r="183" spans="5:5" x14ac:dyDescent="0.2">
      <c r="E183" s="78"/>
    </row>
    <row r="184" spans="5:5" x14ac:dyDescent="0.2">
      <c r="E184" s="78"/>
    </row>
    <row r="185" spans="5:5" x14ac:dyDescent="0.2">
      <c r="E185" s="78"/>
    </row>
    <row r="186" spans="5:5" x14ac:dyDescent="0.2">
      <c r="E186" s="78"/>
    </row>
    <row r="187" spans="5:5" x14ac:dyDescent="0.2">
      <c r="E187" s="78"/>
    </row>
    <row r="188" spans="5:5" x14ac:dyDescent="0.2">
      <c r="E188" s="78"/>
    </row>
    <row r="189" spans="5:5" x14ac:dyDescent="0.2">
      <c r="E189" s="78"/>
    </row>
    <row r="190" spans="5:5" x14ac:dyDescent="0.2">
      <c r="E190" s="78"/>
    </row>
    <row r="191" spans="5:5" x14ac:dyDescent="0.2">
      <c r="E191" s="78"/>
    </row>
    <row r="192" spans="5:5" x14ac:dyDescent="0.2">
      <c r="E192" s="78"/>
    </row>
    <row r="193" spans="5:5" x14ac:dyDescent="0.2">
      <c r="E193" s="78"/>
    </row>
    <row r="194" spans="5:5" x14ac:dyDescent="0.2">
      <c r="E194" s="78"/>
    </row>
    <row r="195" spans="5:5" x14ac:dyDescent="0.2">
      <c r="E195" s="78"/>
    </row>
    <row r="196" spans="5:5" x14ac:dyDescent="0.2">
      <c r="E196" s="78"/>
    </row>
    <row r="197" spans="5:5" x14ac:dyDescent="0.2">
      <c r="E197" s="78"/>
    </row>
    <row r="198" spans="5:5" x14ac:dyDescent="0.2">
      <c r="E198" s="78"/>
    </row>
    <row r="199" spans="5:5" x14ac:dyDescent="0.2">
      <c r="E199" s="78"/>
    </row>
    <row r="200" spans="5:5" x14ac:dyDescent="0.2">
      <c r="E200" s="78"/>
    </row>
    <row r="201" spans="5:5" x14ac:dyDescent="0.2">
      <c r="E201" s="78"/>
    </row>
    <row r="202" spans="5:5" x14ac:dyDescent="0.2">
      <c r="E202" s="78"/>
    </row>
    <row r="203" spans="5:5" x14ac:dyDescent="0.2">
      <c r="E203" s="78"/>
    </row>
    <row r="204" spans="5:5" x14ac:dyDescent="0.2">
      <c r="E204" s="78"/>
    </row>
    <row r="205" spans="5:5" x14ac:dyDescent="0.2">
      <c r="E205" s="78"/>
    </row>
    <row r="206" spans="5:5" x14ac:dyDescent="0.2">
      <c r="E206" s="78"/>
    </row>
    <row r="207" spans="5:5" x14ac:dyDescent="0.2">
      <c r="E207" s="78"/>
    </row>
    <row r="208" spans="5:5" x14ac:dyDescent="0.2">
      <c r="E208" s="78"/>
    </row>
    <row r="209" spans="5:5" x14ac:dyDescent="0.2">
      <c r="E209" s="78"/>
    </row>
    <row r="210" spans="5:5" x14ac:dyDescent="0.2">
      <c r="E210" s="78"/>
    </row>
    <row r="211" spans="5:5" x14ac:dyDescent="0.2">
      <c r="E211" s="78"/>
    </row>
    <row r="212" spans="5:5" x14ac:dyDescent="0.2">
      <c r="E212" s="78"/>
    </row>
    <row r="213" spans="5:5" x14ac:dyDescent="0.2">
      <c r="E213" s="78"/>
    </row>
    <row r="214" spans="5:5" x14ac:dyDescent="0.2">
      <c r="E214" s="78"/>
    </row>
    <row r="215" spans="5:5" x14ac:dyDescent="0.2">
      <c r="E215" s="78"/>
    </row>
    <row r="216" spans="5:5" x14ac:dyDescent="0.2">
      <c r="E216" s="78"/>
    </row>
    <row r="217" spans="5:5" x14ac:dyDescent="0.2">
      <c r="E217" s="78"/>
    </row>
    <row r="218" spans="5:5" x14ac:dyDescent="0.2">
      <c r="E218" s="78"/>
    </row>
    <row r="219" spans="5:5" x14ac:dyDescent="0.2">
      <c r="E219" s="78"/>
    </row>
    <row r="220" spans="5:5" x14ac:dyDescent="0.2">
      <c r="E220" s="78"/>
    </row>
    <row r="221" spans="5:5" x14ac:dyDescent="0.2">
      <c r="E221" s="78"/>
    </row>
    <row r="222" spans="5:5" x14ac:dyDescent="0.2">
      <c r="E222" s="78"/>
    </row>
    <row r="223" spans="5:5" x14ac:dyDescent="0.2">
      <c r="E223" s="78"/>
    </row>
    <row r="224" spans="5:5" x14ac:dyDescent="0.2">
      <c r="E224" s="78"/>
    </row>
    <row r="225" spans="5:5" x14ac:dyDescent="0.2">
      <c r="E225" s="78"/>
    </row>
    <row r="226" spans="5:5" x14ac:dyDescent="0.2">
      <c r="E226" s="78"/>
    </row>
    <row r="227" spans="5:5" x14ac:dyDescent="0.2">
      <c r="E227" s="78"/>
    </row>
    <row r="228" spans="5:5" x14ac:dyDescent="0.2">
      <c r="E228" s="78"/>
    </row>
    <row r="229" spans="5:5" x14ac:dyDescent="0.2">
      <c r="E229" s="78"/>
    </row>
    <row r="230" spans="5:5" x14ac:dyDescent="0.2">
      <c r="E230" s="78"/>
    </row>
    <row r="231" spans="5:5" x14ac:dyDescent="0.2">
      <c r="E231" s="78"/>
    </row>
    <row r="232" spans="5:5" x14ac:dyDescent="0.2">
      <c r="E232" s="78"/>
    </row>
    <row r="233" spans="5:5" x14ac:dyDescent="0.2">
      <c r="E233" s="78"/>
    </row>
    <row r="234" spans="5:5" x14ac:dyDescent="0.2">
      <c r="E234" s="78"/>
    </row>
    <row r="235" spans="5:5" x14ac:dyDescent="0.2">
      <c r="E235" s="78"/>
    </row>
    <row r="236" spans="5:5" x14ac:dyDescent="0.2">
      <c r="E236" s="78"/>
    </row>
    <row r="237" spans="5:5" x14ac:dyDescent="0.2">
      <c r="E237" s="78"/>
    </row>
    <row r="238" spans="5:5" x14ac:dyDescent="0.2">
      <c r="E238" s="78"/>
    </row>
    <row r="239" spans="5:5" x14ac:dyDescent="0.2">
      <c r="E239" s="78"/>
    </row>
    <row r="240" spans="5:5" x14ac:dyDescent="0.2">
      <c r="E240" s="78"/>
    </row>
    <row r="241" spans="5:5" x14ac:dyDescent="0.2">
      <c r="E241" s="78"/>
    </row>
    <row r="242" spans="5:5" x14ac:dyDescent="0.2">
      <c r="E242" s="78"/>
    </row>
    <row r="243" spans="5:5" x14ac:dyDescent="0.2">
      <c r="E243" s="78"/>
    </row>
    <row r="244" spans="5:5" x14ac:dyDescent="0.2">
      <c r="E244" s="78"/>
    </row>
    <row r="245" spans="5:5" x14ac:dyDescent="0.2">
      <c r="E245" s="78"/>
    </row>
    <row r="246" spans="5:5" x14ac:dyDescent="0.2">
      <c r="E246" s="78"/>
    </row>
    <row r="247" spans="5:5" x14ac:dyDescent="0.2">
      <c r="E247" s="78"/>
    </row>
    <row r="248" spans="5:5" x14ac:dyDescent="0.2">
      <c r="E248" s="78"/>
    </row>
    <row r="249" spans="5:5" x14ac:dyDescent="0.2">
      <c r="E249" s="78"/>
    </row>
    <row r="250" spans="5:5" x14ac:dyDescent="0.2">
      <c r="E250" s="78"/>
    </row>
    <row r="251" spans="5:5" x14ac:dyDescent="0.2">
      <c r="E251" s="78"/>
    </row>
    <row r="252" spans="5:5" x14ac:dyDescent="0.2">
      <c r="E252" s="78"/>
    </row>
    <row r="253" spans="5:5" x14ac:dyDescent="0.2">
      <c r="E253" s="78"/>
    </row>
    <row r="254" spans="5:5" x14ac:dyDescent="0.2">
      <c r="E254" s="78"/>
    </row>
    <row r="255" spans="5:5" x14ac:dyDescent="0.2">
      <c r="E255" s="78"/>
    </row>
    <row r="256" spans="5:5" x14ac:dyDescent="0.2">
      <c r="E256" s="78"/>
    </row>
    <row r="257" spans="5:5" x14ac:dyDescent="0.2">
      <c r="E257" s="78"/>
    </row>
    <row r="258" spans="5:5" x14ac:dyDescent="0.2">
      <c r="E258" s="78"/>
    </row>
    <row r="259" spans="5:5" x14ac:dyDescent="0.2">
      <c r="E259" s="78"/>
    </row>
    <row r="260" spans="5:5" x14ac:dyDescent="0.2">
      <c r="E260" s="78"/>
    </row>
    <row r="261" spans="5:5" x14ac:dyDescent="0.2">
      <c r="E261" s="78"/>
    </row>
    <row r="262" spans="5:5" x14ac:dyDescent="0.2">
      <c r="E262" s="78"/>
    </row>
    <row r="263" spans="5:5" x14ac:dyDescent="0.2">
      <c r="E263" s="78"/>
    </row>
    <row r="264" spans="5:5" x14ac:dyDescent="0.2">
      <c r="E264" s="78"/>
    </row>
    <row r="265" spans="5:5" x14ac:dyDescent="0.2">
      <c r="E265" s="78"/>
    </row>
    <row r="266" spans="5:5" x14ac:dyDescent="0.2">
      <c r="E266" s="78"/>
    </row>
    <row r="267" spans="5:5" x14ac:dyDescent="0.2">
      <c r="E267" s="78"/>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F34" sqref="F34"/>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247</v>
      </c>
    </row>
    <row r="6" spans="1:34" s="22" customFormat="1" ht="11.25" x14ac:dyDescent="0.15">
      <c r="A6" s="21" t="s">
        <v>88</v>
      </c>
      <c r="B6" s="24" t="s">
        <v>152</v>
      </c>
      <c r="G6" s="25"/>
    </row>
    <row r="7" spans="1:34" s="27" customFormat="1" ht="18" x14ac:dyDescent="0.15">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75" customFormat="1" x14ac:dyDescent="0.2">
      <c r="A12" s="76" t="s">
        <v>148</v>
      </c>
      <c r="B12" s="76"/>
      <c r="C12" s="76" t="s">
        <v>51</v>
      </c>
      <c r="D12" s="76" t="s">
        <v>149</v>
      </c>
      <c r="E12" s="77" t="s">
        <v>150</v>
      </c>
      <c r="F12" s="86">
        <v>43831</v>
      </c>
      <c r="G12" s="86">
        <v>44197</v>
      </c>
      <c r="H12" s="86">
        <v>44562</v>
      </c>
      <c r="I12" s="86">
        <v>44927</v>
      </c>
      <c r="J12" s="86"/>
    </row>
    <row r="13" spans="1:34" x14ac:dyDescent="0.2">
      <c r="E13" s="78"/>
    </row>
    <row r="14" spans="1:34" x14ac:dyDescent="0.2">
      <c r="A14" s="41" t="s">
        <v>169</v>
      </c>
      <c r="C14" s="41" t="s">
        <v>15</v>
      </c>
      <c r="D14" s="79" t="s">
        <v>170</v>
      </c>
      <c r="E14" s="78">
        <v>45307</v>
      </c>
      <c r="F14" s="50">
        <v>1.1180992313067684</v>
      </c>
      <c r="G14" s="50">
        <v>3.1789910158949608</v>
      </c>
      <c r="H14" s="50">
        <v>7.233757535164087</v>
      </c>
      <c r="I14" s="50">
        <v>3.8101186758276118</v>
      </c>
      <c r="J14" s="44"/>
    </row>
    <row r="15" spans="1:34" x14ac:dyDescent="0.2">
      <c r="A15" s="41" t="s">
        <v>171</v>
      </c>
      <c r="C15" s="41" t="s">
        <v>15</v>
      </c>
      <c r="D15" s="79" t="s">
        <v>170</v>
      </c>
      <c r="E15" s="78">
        <v>45307</v>
      </c>
      <c r="F15" s="44">
        <v>0.73529411764705621</v>
      </c>
      <c r="G15" s="44">
        <v>3.3576642335766405</v>
      </c>
      <c r="H15" s="44">
        <v>6.7796610169491567</v>
      </c>
      <c r="I15" s="44">
        <v>3.9021164021163957</v>
      </c>
      <c r="J15" s="44"/>
    </row>
    <row r="16" spans="1:34" x14ac:dyDescent="0.2">
      <c r="A16" s="41" t="s">
        <v>219</v>
      </c>
      <c r="C16" s="41" t="s">
        <v>7</v>
      </c>
      <c r="D16" s="79" t="s">
        <v>170</v>
      </c>
      <c r="E16" s="78">
        <v>45296</v>
      </c>
      <c r="F16" s="44">
        <v>11.6</v>
      </c>
      <c r="G16" s="44">
        <v>9</v>
      </c>
      <c r="H16" s="44">
        <v>6</v>
      </c>
      <c r="I16" s="44">
        <v>6</v>
      </c>
      <c r="J16" s="44"/>
    </row>
    <row r="17" spans="1:10" x14ac:dyDescent="0.2">
      <c r="A17" s="41" t="s">
        <v>172</v>
      </c>
      <c r="C17" s="41" t="s">
        <v>44</v>
      </c>
      <c r="D17" s="79" t="s">
        <v>170</v>
      </c>
      <c r="E17" s="78">
        <v>45296</v>
      </c>
      <c r="F17" s="44">
        <v>9.6999999999999993</v>
      </c>
      <c r="G17" s="44">
        <v>7.5</v>
      </c>
      <c r="H17" s="44">
        <v>5.3</v>
      </c>
      <c r="I17" s="44">
        <v>5.4</v>
      </c>
      <c r="J17" s="44"/>
    </row>
    <row r="18" spans="1:10" x14ac:dyDescent="0.2">
      <c r="A18" s="41" t="s">
        <v>173</v>
      </c>
      <c r="D18" s="79" t="s">
        <v>170</v>
      </c>
      <c r="E18" s="78">
        <v>45296</v>
      </c>
      <c r="F18" s="45">
        <v>835.6</v>
      </c>
      <c r="G18" s="45">
        <v>870.1</v>
      </c>
      <c r="H18" s="45">
        <v>933.9</v>
      </c>
      <c r="I18" s="45">
        <v>957.7</v>
      </c>
      <c r="J18" s="45"/>
    </row>
    <row r="19" spans="1:10" x14ac:dyDescent="0.2">
      <c r="A19" s="41" t="s">
        <v>174</v>
      </c>
      <c r="C19" s="41" t="s">
        <v>13</v>
      </c>
      <c r="D19" s="79" t="s">
        <v>170</v>
      </c>
      <c r="E19" s="78">
        <v>45513</v>
      </c>
      <c r="F19" s="45">
        <v>81022.5</v>
      </c>
      <c r="G19" s="45">
        <v>163452.5</v>
      </c>
      <c r="H19" s="45">
        <v>53475</v>
      </c>
      <c r="I19" s="45">
        <v>46044.166666666664</v>
      </c>
      <c r="J19" s="45"/>
    </row>
    <row r="20" spans="1:10" x14ac:dyDescent="0.2">
      <c r="A20" s="41" t="s">
        <v>175</v>
      </c>
      <c r="C20" s="41" t="s">
        <v>15</v>
      </c>
      <c r="D20" s="79" t="s">
        <v>170</v>
      </c>
      <c r="E20" s="78">
        <v>45513</v>
      </c>
      <c r="F20" s="50">
        <v>59.485261552088971</v>
      </c>
      <c r="G20" s="50">
        <v>101.73717177327286</v>
      </c>
      <c r="H20" s="50">
        <v>-67.28407335464432</v>
      </c>
      <c r="I20" s="50">
        <v>-13.895901511609788</v>
      </c>
      <c r="J20" s="50"/>
    </row>
    <row r="21" spans="1:10" x14ac:dyDescent="0.2">
      <c r="A21" s="41" t="s">
        <v>176</v>
      </c>
      <c r="C21" s="41" t="s">
        <v>13</v>
      </c>
      <c r="D21" s="79" t="s">
        <v>170</v>
      </c>
      <c r="E21" s="78">
        <v>45513</v>
      </c>
      <c r="F21" s="45">
        <v>27335</v>
      </c>
      <c r="G21" s="45">
        <v>56897.5</v>
      </c>
      <c r="H21" s="45">
        <v>16678.333333333332</v>
      </c>
      <c r="I21" s="45">
        <v>14630</v>
      </c>
      <c r="J21" s="45"/>
    </row>
    <row r="22" spans="1:10" x14ac:dyDescent="0.2">
      <c r="A22" s="41" t="s">
        <v>177</v>
      </c>
      <c r="C22" s="41" t="s">
        <v>15</v>
      </c>
      <c r="D22" s="79" t="s">
        <v>170</v>
      </c>
      <c r="E22" s="78">
        <v>45513</v>
      </c>
      <c r="F22" s="50">
        <v>70.029027576197393</v>
      </c>
      <c r="G22" s="50">
        <v>108.14889336016095</v>
      </c>
      <c r="H22" s="50">
        <v>-70.687054205662236</v>
      </c>
      <c r="I22" s="50">
        <v>-12.28140301788747</v>
      </c>
      <c r="J22" s="50"/>
    </row>
    <row r="23" spans="1:10" x14ac:dyDescent="0.2">
      <c r="A23" s="41" t="s">
        <v>178</v>
      </c>
      <c r="C23" s="41" t="s">
        <v>15</v>
      </c>
      <c r="D23" s="79" t="s">
        <v>170</v>
      </c>
      <c r="E23" s="78">
        <v>45296</v>
      </c>
      <c r="F23" s="50">
        <v>4.7555833203186015</v>
      </c>
      <c r="G23" s="50">
        <v>-1.0610013666293994</v>
      </c>
      <c r="H23" s="50">
        <v>1.2506906424230468</v>
      </c>
      <c r="I23" s="50">
        <v>3.948804444885412</v>
      </c>
      <c r="J23" s="50"/>
    </row>
    <row r="24" spans="1:10" x14ac:dyDescent="0.2">
      <c r="A24" s="41" t="s">
        <v>179</v>
      </c>
      <c r="C24" s="41" t="s">
        <v>15</v>
      </c>
      <c r="D24" s="79" t="s">
        <v>170</v>
      </c>
      <c r="E24" s="78">
        <v>45450</v>
      </c>
      <c r="F24" s="44">
        <v>4.1356855959863159</v>
      </c>
      <c r="G24" s="44">
        <v>1.3594935317171153</v>
      </c>
      <c r="H24" s="44">
        <v>2.0015933406692721</v>
      </c>
      <c r="I24" s="44">
        <v>2.3026892609362637</v>
      </c>
      <c r="J24" s="44"/>
    </row>
    <row r="25" spans="1:10" x14ac:dyDescent="0.2">
      <c r="A25" s="41" t="s">
        <v>180</v>
      </c>
      <c r="C25" s="41" t="s">
        <v>15</v>
      </c>
      <c r="D25" s="79" t="s">
        <v>170</v>
      </c>
      <c r="E25" s="78">
        <v>45296</v>
      </c>
      <c r="F25" s="44">
        <v>5.0932929904185409</v>
      </c>
      <c r="G25" s="44">
        <v>-0.23992322456815041</v>
      </c>
      <c r="H25" s="44">
        <v>3.5113035113035096</v>
      </c>
      <c r="I25" s="44">
        <v>1.7890334572490785</v>
      </c>
      <c r="J25" s="44"/>
    </row>
    <row r="26" spans="1:10" x14ac:dyDescent="0.2">
      <c r="A26" s="41" t="s">
        <v>181</v>
      </c>
      <c r="C26" s="41" t="s">
        <v>15</v>
      </c>
      <c r="D26" s="79" t="s">
        <v>170</v>
      </c>
      <c r="E26" s="78">
        <v>45296</v>
      </c>
      <c r="F26" s="50">
        <v>5.5570254886396775</v>
      </c>
      <c r="G26" s="50">
        <v>-0.7545472074040882</v>
      </c>
      <c r="H26" s="50">
        <v>4.2424360169930564</v>
      </c>
      <c r="I26" s="50">
        <v>1.8419924580814762</v>
      </c>
      <c r="J26" s="50"/>
    </row>
    <row r="27" spans="1:10" x14ac:dyDescent="0.2">
      <c r="A27" s="41" t="s">
        <v>182</v>
      </c>
      <c r="C27" s="41" t="s">
        <v>123</v>
      </c>
      <c r="D27" s="79" t="s">
        <v>170</v>
      </c>
      <c r="E27" s="78">
        <v>45296</v>
      </c>
      <c r="F27" s="44">
        <v>39.227499999999999</v>
      </c>
      <c r="G27" s="44">
        <v>67.987499999999997</v>
      </c>
      <c r="H27" s="44">
        <v>94.786666666666676</v>
      </c>
      <c r="I27" s="44">
        <v>77.635833333333309</v>
      </c>
      <c r="J27" s="44"/>
    </row>
    <row r="28" spans="1:10" x14ac:dyDescent="0.2">
      <c r="A28" s="41" t="s">
        <v>228</v>
      </c>
      <c r="C28" s="41" t="s">
        <v>227</v>
      </c>
      <c r="D28" s="79" t="s">
        <v>170</v>
      </c>
      <c r="E28" s="78">
        <v>45296</v>
      </c>
      <c r="F28" s="44">
        <v>2.099217066</v>
      </c>
      <c r="G28" s="44">
        <v>3.3620073760000002</v>
      </c>
      <c r="H28" s="44">
        <v>5.0895984319999998</v>
      </c>
      <c r="I28" s="44">
        <v>2.7254886250000001</v>
      </c>
      <c r="J28" s="44"/>
    </row>
    <row r="29" spans="1:10" x14ac:dyDescent="0.2">
      <c r="A29" s="41" t="s">
        <v>183</v>
      </c>
      <c r="D29" s="79" t="s">
        <v>170</v>
      </c>
      <c r="E29" s="78">
        <v>45478</v>
      </c>
      <c r="F29" s="45">
        <v>1307</v>
      </c>
      <c r="G29" s="45">
        <v>1321.6</v>
      </c>
      <c r="H29" s="45">
        <v>1347.8</v>
      </c>
      <c r="I29" s="45">
        <v>1422.8</v>
      </c>
      <c r="J29" s="45"/>
    </row>
    <row r="30" spans="1:10" x14ac:dyDescent="0.2">
      <c r="A30" s="41" t="s">
        <v>200</v>
      </c>
      <c r="C30" s="41" t="s">
        <v>15</v>
      </c>
      <c r="D30" s="79" t="s">
        <v>170</v>
      </c>
      <c r="E30" s="78">
        <v>45576</v>
      </c>
      <c r="F30" s="44">
        <v>-4.8702100295120783</v>
      </c>
      <c r="G30" s="44">
        <v>5.3251048055909633</v>
      </c>
      <c r="H30" s="44">
        <v>3.8700068144515987</v>
      </c>
      <c r="I30" s="44">
        <v>1.2256335282651021</v>
      </c>
      <c r="J30" s="44"/>
    </row>
    <row r="31" spans="1:10" x14ac:dyDescent="0.2">
      <c r="A31" s="41" t="s">
        <v>201</v>
      </c>
      <c r="C31" s="41" t="s">
        <v>44</v>
      </c>
      <c r="D31" s="79" t="s">
        <v>170</v>
      </c>
      <c r="E31" s="78">
        <v>45296</v>
      </c>
      <c r="F31" s="44">
        <v>2.7416666666666667</v>
      </c>
      <c r="G31" s="44">
        <v>2.4499999999999997</v>
      </c>
      <c r="H31" s="44">
        <v>4.2</v>
      </c>
      <c r="I31" s="44">
        <v>6.950000000000002</v>
      </c>
      <c r="J31" s="44"/>
    </row>
    <row r="32" spans="1:10" x14ac:dyDescent="0.2">
      <c r="A32" s="41" t="s">
        <v>128</v>
      </c>
      <c r="C32" s="41" t="s">
        <v>44</v>
      </c>
      <c r="D32" s="79" t="s">
        <v>170</v>
      </c>
      <c r="E32" s="78">
        <v>45296</v>
      </c>
      <c r="F32" s="51">
        <v>0.79166666666666663</v>
      </c>
      <c r="G32" s="51">
        <v>0.5</v>
      </c>
      <c r="H32" s="51">
        <v>2.25</v>
      </c>
      <c r="I32" s="51">
        <v>5</v>
      </c>
      <c r="J32" s="51"/>
    </row>
    <row r="33" spans="1:10" x14ac:dyDescent="0.2">
      <c r="A33" s="41" t="s">
        <v>202</v>
      </c>
      <c r="C33" s="41" t="s">
        <v>130</v>
      </c>
      <c r="D33" s="79" t="s">
        <v>170</v>
      </c>
      <c r="E33" s="78">
        <v>45440</v>
      </c>
      <c r="F33" s="44">
        <v>81.974027000000007</v>
      </c>
      <c r="G33" s="44">
        <v>91.533649999999994</v>
      </c>
      <c r="H33" s="44">
        <v>97.807407999999995</v>
      </c>
      <c r="I33" s="44">
        <v>101.979097</v>
      </c>
      <c r="J33" s="44"/>
    </row>
    <row r="34" spans="1:10" x14ac:dyDescent="0.2">
      <c r="A34" s="41" t="s">
        <v>203</v>
      </c>
      <c r="D34" s="79" t="s">
        <v>170</v>
      </c>
      <c r="E34" s="78">
        <v>45440</v>
      </c>
      <c r="F34" s="159">
        <v>33.094378149685284</v>
      </c>
      <c r="G34" s="159">
        <v>36.891662829486954</v>
      </c>
      <c r="H34" s="159">
        <v>41.034432390100214</v>
      </c>
      <c r="I34" s="159">
        <v>41.477947072566117</v>
      </c>
      <c r="J34" s="159"/>
    </row>
    <row r="35" spans="1:10" x14ac:dyDescent="0.2">
      <c r="A35" s="41" t="s">
        <v>204</v>
      </c>
      <c r="D35" s="79" t="s">
        <v>170</v>
      </c>
      <c r="E35" s="78">
        <v>43217</v>
      </c>
      <c r="F35" s="44" t="e">
        <v>#N/A</v>
      </c>
      <c r="G35" s="44" t="e">
        <v>#N/A</v>
      </c>
      <c r="H35" s="44" t="e">
        <v>#N/A</v>
      </c>
      <c r="I35" s="44" t="e">
        <v>#N/A</v>
      </c>
      <c r="J35" s="44"/>
    </row>
    <row r="36" spans="1:10" x14ac:dyDescent="0.2">
      <c r="A36" s="41" t="s">
        <v>205</v>
      </c>
      <c r="C36" s="41" t="s">
        <v>51</v>
      </c>
      <c r="D36" s="79" t="s">
        <v>170</v>
      </c>
      <c r="E36" s="78">
        <v>45307</v>
      </c>
      <c r="F36" s="45">
        <v>9235</v>
      </c>
      <c r="G36" s="45">
        <v>15017</v>
      </c>
      <c r="H36" s="45">
        <v>17306</v>
      </c>
      <c r="I36" s="45">
        <v>19579</v>
      </c>
      <c r="J36" s="45"/>
    </row>
    <row r="37" spans="1:10" x14ac:dyDescent="0.2">
      <c r="A37" s="41" t="s">
        <v>206</v>
      </c>
      <c r="C37" s="41" t="s">
        <v>136</v>
      </c>
      <c r="D37" s="79" t="s">
        <v>170</v>
      </c>
      <c r="E37" s="78">
        <v>45328</v>
      </c>
      <c r="F37" s="45">
        <v>3602</v>
      </c>
      <c r="G37" s="45">
        <v>2731</v>
      </c>
      <c r="H37" s="45">
        <v>2374</v>
      </c>
      <c r="I37" s="45">
        <v>2572</v>
      </c>
      <c r="J37" s="45"/>
    </row>
    <row r="38" spans="1:10" x14ac:dyDescent="0.2">
      <c r="A38" s="41" t="s">
        <v>237</v>
      </c>
      <c r="C38" s="41" t="s">
        <v>51</v>
      </c>
      <c r="D38" s="79" t="s">
        <v>170</v>
      </c>
      <c r="E38" s="78">
        <v>45478</v>
      </c>
      <c r="F38" s="45">
        <v>16149</v>
      </c>
      <c r="G38" s="45">
        <v>27684</v>
      </c>
      <c r="H38" s="45">
        <v>29659</v>
      </c>
      <c r="I38" s="45">
        <v>27408</v>
      </c>
      <c r="J38" s="45"/>
    </row>
    <row r="39" spans="1:10" x14ac:dyDescent="0.2">
      <c r="A39" s="41" t="s">
        <v>238</v>
      </c>
      <c r="C39" s="181">
        <v>0</v>
      </c>
      <c r="D39" s="79" t="s">
        <v>170</v>
      </c>
      <c r="E39" s="78">
        <v>45478</v>
      </c>
      <c r="F39" s="44">
        <v>454.20774999999998</v>
      </c>
      <c r="G39" s="44">
        <v>489.97449999999998</v>
      </c>
      <c r="H39" s="44">
        <v>511.47158333333334</v>
      </c>
      <c r="I39" s="44">
        <v>536.58783333333338</v>
      </c>
      <c r="J39" s="44"/>
    </row>
    <row r="40" spans="1:10" x14ac:dyDescent="0.2">
      <c r="A40" s="41" t="s">
        <v>239</v>
      </c>
      <c r="C40" s="41" t="s">
        <v>207</v>
      </c>
      <c r="D40" s="79" t="s">
        <v>170</v>
      </c>
      <c r="E40" s="78">
        <v>45478</v>
      </c>
      <c r="F40" s="50">
        <v>57.337120539676903</v>
      </c>
      <c r="G40" s="50">
        <v>73.496694719515759</v>
      </c>
      <c r="H40" s="50">
        <v>76.273627362736278</v>
      </c>
      <c r="I40" s="50">
        <v>80.611764705882351</v>
      </c>
      <c r="J40" s="50"/>
    </row>
    <row r="41" spans="1:10" x14ac:dyDescent="0.2">
      <c r="A41" s="41" t="s">
        <v>208</v>
      </c>
      <c r="C41" s="41" t="s">
        <v>130</v>
      </c>
      <c r="D41" s="79" t="s">
        <v>170</v>
      </c>
      <c r="E41" s="78">
        <v>45433</v>
      </c>
      <c r="F41" s="44">
        <v>77.515426974015313</v>
      </c>
      <c r="G41" s="44">
        <v>88.929502555535578</v>
      </c>
      <c r="H41" s="44">
        <v>107.20479247926475</v>
      </c>
      <c r="I41" s="44">
        <v>400.61625460451711</v>
      </c>
      <c r="J41" s="44"/>
    </row>
    <row r="42" spans="1:10" x14ac:dyDescent="0.2">
      <c r="A42" s="41" t="s">
        <v>209</v>
      </c>
      <c r="C42" s="41" t="s">
        <v>130</v>
      </c>
      <c r="D42" s="79" t="s">
        <v>170</v>
      </c>
      <c r="E42" s="78">
        <v>45433</v>
      </c>
      <c r="F42" s="44">
        <v>64.532858000000004</v>
      </c>
      <c r="G42" s="44">
        <v>86.790747999999994</v>
      </c>
      <c r="H42" s="44">
        <v>108.54391600000002</v>
      </c>
      <c r="I42" s="44">
        <v>104.25468999999998</v>
      </c>
      <c r="J42" s="44"/>
    </row>
    <row r="43" spans="1:10" x14ac:dyDescent="0.2">
      <c r="A43" s="41" t="s">
        <v>210</v>
      </c>
      <c r="D43" s="79" t="s">
        <v>170</v>
      </c>
      <c r="E43" s="78">
        <v>43469</v>
      </c>
      <c r="F43" s="45" t="e">
        <v>#N/A</v>
      </c>
      <c r="G43" s="45" t="e">
        <v>#N/A</v>
      </c>
      <c r="H43" s="45" t="e">
        <v>#N/A</v>
      </c>
      <c r="I43" s="45" t="e">
        <v>#N/A</v>
      </c>
      <c r="J43" s="45"/>
    </row>
    <row r="44" spans="1:10" x14ac:dyDescent="0.2">
      <c r="A44" s="41" t="s">
        <v>211</v>
      </c>
      <c r="D44" s="79" t="s">
        <v>170</v>
      </c>
      <c r="E44" s="78">
        <v>43469</v>
      </c>
      <c r="F44" s="45" t="e">
        <v>#N/A</v>
      </c>
      <c r="G44" s="45" t="e">
        <v>#N/A</v>
      </c>
      <c r="H44" s="45" t="e">
        <v>#N/A</v>
      </c>
      <c r="I44" s="45" t="e">
        <v>#N/A</v>
      </c>
      <c r="J44" s="45"/>
    </row>
    <row r="45" spans="1:10" x14ac:dyDescent="0.2">
      <c r="A45" s="41" t="s">
        <v>212</v>
      </c>
      <c r="C45" s="41" t="s">
        <v>136</v>
      </c>
      <c r="D45" s="79" t="s">
        <v>170</v>
      </c>
      <c r="E45" s="78">
        <v>45328</v>
      </c>
      <c r="F45" s="45">
        <v>122</v>
      </c>
      <c r="G45" s="45">
        <v>88</v>
      </c>
      <c r="H45" s="45">
        <v>133</v>
      </c>
      <c r="I45" s="45">
        <v>142</v>
      </c>
      <c r="J45" s="45"/>
    </row>
    <row r="46" spans="1:10" x14ac:dyDescent="0.2">
      <c r="A46" s="41" t="s">
        <v>213</v>
      </c>
      <c r="C46" s="41" t="s">
        <v>146</v>
      </c>
      <c r="D46" s="79" t="s">
        <v>170</v>
      </c>
      <c r="E46" s="78">
        <v>45573</v>
      </c>
      <c r="F46" s="159">
        <v>3417.9235400300004</v>
      </c>
      <c r="G46" s="159">
        <v>5620.2539645099996</v>
      </c>
      <c r="H46" s="159">
        <v>5698.0905497599997</v>
      </c>
      <c r="I46" s="159">
        <v>5972.8518304499994</v>
      </c>
      <c r="J46" s="44"/>
    </row>
    <row r="47" spans="1:10" x14ac:dyDescent="0.2">
      <c r="E47" s="78"/>
    </row>
    <row r="48" spans="1:10" x14ac:dyDescent="0.2">
      <c r="E48" s="78"/>
    </row>
    <row r="49" spans="5:5" x14ac:dyDescent="0.2">
      <c r="E49" s="78"/>
    </row>
    <row r="50" spans="5:5" x14ac:dyDescent="0.2">
      <c r="E50" s="78"/>
    </row>
    <row r="51" spans="5:5" x14ac:dyDescent="0.2">
      <c r="E51" s="78"/>
    </row>
    <row r="52" spans="5:5" x14ac:dyDescent="0.2">
      <c r="E52" s="78"/>
    </row>
    <row r="53" spans="5:5" x14ac:dyDescent="0.2">
      <c r="E53" s="78"/>
    </row>
    <row r="54" spans="5:5" x14ac:dyDescent="0.2">
      <c r="E54" s="78"/>
    </row>
    <row r="55" spans="5:5" x14ac:dyDescent="0.2">
      <c r="E55" s="78"/>
    </row>
    <row r="56" spans="5:5" x14ac:dyDescent="0.2">
      <c r="E56" s="78"/>
    </row>
    <row r="57" spans="5:5" x14ac:dyDescent="0.2">
      <c r="E57" s="78"/>
    </row>
    <row r="58" spans="5:5" x14ac:dyDescent="0.2">
      <c r="E58" s="78"/>
    </row>
    <row r="59" spans="5:5" x14ac:dyDescent="0.2">
      <c r="E59" s="78"/>
    </row>
    <row r="60" spans="5:5" x14ac:dyDescent="0.2">
      <c r="E60" s="78"/>
    </row>
    <row r="61" spans="5:5" x14ac:dyDescent="0.2">
      <c r="E61" s="78"/>
    </row>
    <row r="62" spans="5:5" x14ac:dyDescent="0.2">
      <c r="E62" s="78"/>
    </row>
    <row r="63" spans="5:5" x14ac:dyDescent="0.2">
      <c r="E63" s="78"/>
    </row>
    <row r="64" spans="5:5" x14ac:dyDescent="0.2">
      <c r="E64" s="78"/>
    </row>
    <row r="65" spans="5:5" x14ac:dyDescent="0.2">
      <c r="E65" s="78"/>
    </row>
    <row r="66" spans="5:5" x14ac:dyDescent="0.2">
      <c r="E66" s="78"/>
    </row>
    <row r="67" spans="5:5" x14ac:dyDescent="0.2">
      <c r="E67" s="78"/>
    </row>
    <row r="68" spans="5:5" x14ac:dyDescent="0.2">
      <c r="E68" s="78"/>
    </row>
    <row r="69" spans="5:5" x14ac:dyDescent="0.2">
      <c r="E69" s="78"/>
    </row>
    <row r="70" spans="5:5" x14ac:dyDescent="0.2">
      <c r="E70" s="78"/>
    </row>
    <row r="71" spans="5:5" x14ac:dyDescent="0.2">
      <c r="E71" s="78"/>
    </row>
    <row r="72" spans="5:5" x14ac:dyDescent="0.2">
      <c r="E72" s="78"/>
    </row>
    <row r="73" spans="5:5" x14ac:dyDescent="0.2">
      <c r="E73" s="78"/>
    </row>
    <row r="74" spans="5:5" x14ac:dyDescent="0.2">
      <c r="E74" s="78"/>
    </row>
    <row r="75" spans="5:5" x14ac:dyDescent="0.2">
      <c r="E75" s="78"/>
    </row>
    <row r="76" spans="5:5" x14ac:dyDescent="0.2">
      <c r="E76" s="78"/>
    </row>
    <row r="77" spans="5:5" x14ac:dyDescent="0.2">
      <c r="E77" s="78"/>
    </row>
    <row r="78" spans="5:5" x14ac:dyDescent="0.2">
      <c r="E78" s="78"/>
    </row>
    <row r="79" spans="5:5" x14ac:dyDescent="0.2">
      <c r="E79" s="78"/>
    </row>
    <row r="80" spans="5:5" x14ac:dyDescent="0.2">
      <c r="E80" s="78"/>
    </row>
    <row r="81" spans="5:5" x14ac:dyDescent="0.2">
      <c r="E81" s="78"/>
    </row>
    <row r="82" spans="5:5" x14ac:dyDescent="0.2">
      <c r="E82" s="78"/>
    </row>
    <row r="83" spans="5:5" x14ac:dyDescent="0.2">
      <c r="E83" s="78"/>
    </row>
    <row r="84" spans="5:5" x14ac:dyDescent="0.2">
      <c r="E84" s="78"/>
    </row>
    <row r="85" spans="5:5" x14ac:dyDescent="0.2">
      <c r="E85" s="78"/>
    </row>
    <row r="86" spans="5:5" x14ac:dyDescent="0.2">
      <c r="E86" s="78"/>
    </row>
    <row r="87" spans="5:5" x14ac:dyDescent="0.2">
      <c r="E87" s="78"/>
    </row>
    <row r="88" spans="5:5" x14ac:dyDescent="0.2">
      <c r="E88" s="78"/>
    </row>
    <row r="89" spans="5:5" x14ac:dyDescent="0.2">
      <c r="E89" s="78"/>
    </row>
    <row r="90" spans="5:5" x14ac:dyDescent="0.2">
      <c r="E90" s="78"/>
    </row>
    <row r="91" spans="5:5" x14ac:dyDescent="0.2">
      <c r="E91" s="78"/>
    </row>
    <row r="92" spans="5:5" x14ac:dyDescent="0.2">
      <c r="E92" s="78"/>
    </row>
    <row r="93" spans="5:5" x14ac:dyDescent="0.2">
      <c r="E93" s="78"/>
    </row>
    <row r="94" spans="5:5" x14ac:dyDescent="0.2">
      <c r="E94" s="78"/>
    </row>
    <row r="95" spans="5:5" x14ac:dyDescent="0.2">
      <c r="E95" s="78"/>
    </row>
    <row r="96" spans="5:5" x14ac:dyDescent="0.2">
      <c r="E96" s="78"/>
    </row>
    <row r="97" spans="5:5" x14ac:dyDescent="0.2">
      <c r="E97" s="78"/>
    </row>
    <row r="98" spans="5:5" x14ac:dyDescent="0.2">
      <c r="E98" s="78"/>
    </row>
    <row r="99" spans="5:5" x14ac:dyDescent="0.2">
      <c r="E99" s="78"/>
    </row>
    <row r="100" spans="5:5" x14ac:dyDescent="0.2">
      <c r="E100" s="78"/>
    </row>
    <row r="101" spans="5:5" x14ac:dyDescent="0.2">
      <c r="E101" s="78"/>
    </row>
    <row r="102" spans="5:5" x14ac:dyDescent="0.2">
      <c r="E102" s="78"/>
    </row>
    <row r="103" spans="5:5" x14ac:dyDescent="0.2">
      <c r="E103" s="78"/>
    </row>
    <row r="104" spans="5:5" x14ac:dyDescent="0.2">
      <c r="E104" s="78"/>
    </row>
    <row r="105" spans="5:5" x14ac:dyDescent="0.2">
      <c r="E105" s="78"/>
    </row>
    <row r="106" spans="5:5" x14ac:dyDescent="0.2">
      <c r="E106" s="78"/>
    </row>
    <row r="107" spans="5:5" x14ac:dyDescent="0.2">
      <c r="E107" s="78"/>
    </row>
    <row r="108" spans="5:5" x14ac:dyDescent="0.2">
      <c r="E108" s="78"/>
    </row>
    <row r="109" spans="5:5" x14ac:dyDescent="0.2">
      <c r="E109" s="78"/>
    </row>
    <row r="110" spans="5:5" x14ac:dyDescent="0.2">
      <c r="E110" s="78"/>
    </row>
    <row r="111" spans="5:5" x14ac:dyDescent="0.2">
      <c r="E111" s="78"/>
    </row>
    <row r="112" spans="5:5" x14ac:dyDescent="0.2">
      <c r="E112" s="78"/>
    </row>
    <row r="113" spans="5:5" x14ac:dyDescent="0.2">
      <c r="E113" s="78"/>
    </row>
    <row r="114" spans="5:5" x14ac:dyDescent="0.2">
      <c r="E114" s="78"/>
    </row>
    <row r="115" spans="5:5" x14ac:dyDescent="0.2">
      <c r="E115" s="78"/>
    </row>
    <row r="116" spans="5:5" x14ac:dyDescent="0.2">
      <c r="E116" s="78"/>
    </row>
    <row r="117" spans="5:5" x14ac:dyDescent="0.2">
      <c r="E117" s="78"/>
    </row>
    <row r="118" spans="5:5" x14ac:dyDescent="0.2">
      <c r="E118" s="78"/>
    </row>
    <row r="119" spans="5:5" x14ac:dyDescent="0.2">
      <c r="E119" s="78"/>
    </row>
    <row r="120" spans="5:5" x14ac:dyDescent="0.2">
      <c r="E120" s="78"/>
    </row>
    <row r="121" spans="5:5" x14ac:dyDescent="0.2">
      <c r="E121" s="78"/>
    </row>
    <row r="122" spans="5:5" x14ac:dyDescent="0.2">
      <c r="E122" s="78"/>
    </row>
    <row r="123" spans="5:5" x14ac:dyDescent="0.2">
      <c r="E123" s="78"/>
    </row>
    <row r="124" spans="5:5" x14ac:dyDescent="0.2">
      <c r="E124" s="78"/>
    </row>
    <row r="125" spans="5:5" x14ac:dyDescent="0.2">
      <c r="E125" s="78"/>
    </row>
    <row r="126" spans="5:5" x14ac:dyDescent="0.2">
      <c r="E126" s="78"/>
    </row>
    <row r="127" spans="5:5" x14ac:dyDescent="0.2">
      <c r="E127" s="78"/>
    </row>
    <row r="128" spans="5:5" x14ac:dyDescent="0.2">
      <c r="E128" s="78"/>
    </row>
    <row r="129" spans="5:5" x14ac:dyDescent="0.2">
      <c r="E129" s="78"/>
    </row>
    <row r="130" spans="5:5" x14ac:dyDescent="0.2">
      <c r="E130" s="78"/>
    </row>
    <row r="131" spans="5:5" x14ac:dyDescent="0.2">
      <c r="E131" s="78"/>
    </row>
    <row r="132" spans="5:5" x14ac:dyDescent="0.2">
      <c r="E132" s="78"/>
    </row>
    <row r="133" spans="5:5" x14ac:dyDescent="0.2">
      <c r="E133" s="78"/>
    </row>
    <row r="134" spans="5:5" x14ac:dyDescent="0.2">
      <c r="E134" s="78"/>
    </row>
    <row r="135" spans="5:5" x14ac:dyDescent="0.2">
      <c r="E135" s="78"/>
    </row>
    <row r="136" spans="5:5" x14ac:dyDescent="0.2">
      <c r="E136" s="78"/>
    </row>
    <row r="137" spans="5:5" x14ac:dyDescent="0.2">
      <c r="E137" s="78"/>
    </row>
    <row r="138" spans="5:5" x14ac:dyDescent="0.2">
      <c r="E138" s="78"/>
    </row>
    <row r="139" spans="5:5" x14ac:dyDescent="0.2">
      <c r="E139" s="78"/>
    </row>
    <row r="140" spans="5:5" x14ac:dyDescent="0.2">
      <c r="E140" s="78"/>
    </row>
    <row r="141" spans="5:5" x14ac:dyDescent="0.2">
      <c r="E141" s="78"/>
    </row>
    <row r="142" spans="5:5" x14ac:dyDescent="0.2">
      <c r="E142" s="78"/>
    </row>
    <row r="143" spans="5:5" x14ac:dyDescent="0.2">
      <c r="E143" s="78"/>
    </row>
    <row r="144" spans="5:5" x14ac:dyDescent="0.2">
      <c r="E144" s="78"/>
    </row>
    <row r="145" spans="5:5" x14ac:dyDescent="0.2">
      <c r="E145" s="78"/>
    </row>
    <row r="146" spans="5:5" x14ac:dyDescent="0.2">
      <c r="E146" s="78"/>
    </row>
    <row r="147" spans="5:5" x14ac:dyDescent="0.2">
      <c r="E147" s="78"/>
    </row>
    <row r="148" spans="5:5" x14ac:dyDescent="0.2">
      <c r="E148" s="78"/>
    </row>
    <row r="149" spans="5:5" x14ac:dyDescent="0.2">
      <c r="E149" s="78"/>
    </row>
    <row r="150" spans="5:5" x14ac:dyDescent="0.2">
      <c r="E150" s="78"/>
    </row>
    <row r="151" spans="5:5" x14ac:dyDescent="0.2">
      <c r="E151" s="78"/>
    </row>
    <row r="152" spans="5:5" x14ac:dyDescent="0.2">
      <c r="E152" s="78"/>
    </row>
    <row r="153" spans="5:5" x14ac:dyDescent="0.2">
      <c r="E153" s="78"/>
    </row>
    <row r="154" spans="5:5" x14ac:dyDescent="0.2">
      <c r="E154" s="78"/>
    </row>
    <row r="155" spans="5:5" x14ac:dyDescent="0.2">
      <c r="E155" s="78"/>
    </row>
    <row r="156" spans="5:5" x14ac:dyDescent="0.2">
      <c r="E156" s="78"/>
    </row>
    <row r="157" spans="5:5" x14ac:dyDescent="0.2">
      <c r="E157" s="78"/>
    </row>
    <row r="158" spans="5:5" x14ac:dyDescent="0.2">
      <c r="E158" s="78"/>
    </row>
    <row r="159" spans="5:5" x14ac:dyDescent="0.2">
      <c r="E159" s="78"/>
    </row>
    <row r="160" spans="5:5" x14ac:dyDescent="0.2">
      <c r="E160" s="78"/>
    </row>
    <row r="161" spans="5:5" x14ac:dyDescent="0.2">
      <c r="E161" s="78"/>
    </row>
    <row r="162" spans="5:5" x14ac:dyDescent="0.2">
      <c r="E162" s="78"/>
    </row>
    <row r="163" spans="5:5" x14ac:dyDescent="0.2">
      <c r="E163" s="78"/>
    </row>
    <row r="164" spans="5:5" x14ac:dyDescent="0.2">
      <c r="E164" s="78"/>
    </row>
    <row r="165" spans="5:5" x14ac:dyDescent="0.2">
      <c r="E165" s="78"/>
    </row>
    <row r="166" spans="5:5" x14ac:dyDescent="0.2">
      <c r="E166" s="78"/>
    </row>
    <row r="167" spans="5:5" x14ac:dyDescent="0.2">
      <c r="E167" s="78"/>
    </row>
    <row r="168" spans="5:5" x14ac:dyDescent="0.2">
      <c r="E168" s="78"/>
    </row>
    <row r="169" spans="5:5" x14ac:dyDescent="0.2">
      <c r="E169" s="78"/>
    </row>
    <row r="170" spans="5:5" x14ac:dyDescent="0.2">
      <c r="E170" s="78"/>
    </row>
    <row r="171" spans="5:5" x14ac:dyDescent="0.2">
      <c r="E171" s="78"/>
    </row>
    <row r="172" spans="5:5" x14ac:dyDescent="0.2">
      <c r="E172" s="78"/>
    </row>
    <row r="173" spans="5:5" x14ac:dyDescent="0.2">
      <c r="E173" s="78"/>
    </row>
    <row r="174" spans="5:5" x14ac:dyDescent="0.2">
      <c r="E174" s="78"/>
    </row>
    <row r="175" spans="5:5" x14ac:dyDescent="0.2">
      <c r="E175" s="78"/>
    </row>
    <row r="176" spans="5:5" x14ac:dyDescent="0.2">
      <c r="E176" s="78"/>
    </row>
    <row r="177" spans="5:5" x14ac:dyDescent="0.2">
      <c r="E177" s="78"/>
    </row>
    <row r="178" spans="5:5" x14ac:dyDescent="0.2">
      <c r="E178" s="78"/>
    </row>
    <row r="179" spans="5:5" x14ac:dyDescent="0.2">
      <c r="E179" s="78"/>
    </row>
    <row r="180" spans="5:5" x14ac:dyDescent="0.2">
      <c r="E180" s="78"/>
    </row>
    <row r="181" spans="5:5" x14ac:dyDescent="0.2">
      <c r="E181" s="78"/>
    </row>
    <row r="182" spans="5:5" x14ac:dyDescent="0.2">
      <c r="E182" s="78"/>
    </row>
    <row r="183" spans="5:5" x14ac:dyDescent="0.2">
      <c r="E183" s="78"/>
    </row>
    <row r="184" spans="5:5" x14ac:dyDescent="0.2">
      <c r="E184" s="78"/>
    </row>
    <row r="185" spans="5:5" x14ac:dyDescent="0.2">
      <c r="E185" s="78"/>
    </row>
    <row r="186" spans="5:5" x14ac:dyDescent="0.2">
      <c r="E186" s="78"/>
    </row>
    <row r="187" spans="5:5" x14ac:dyDescent="0.2">
      <c r="E187" s="78"/>
    </row>
    <row r="188" spans="5:5" x14ac:dyDescent="0.2">
      <c r="E188" s="78"/>
    </row>
    <row r="189" spans="5:5" x14ac:dyDescent="0.2">
      <c r="E189" s="78"/>
    </row>
    <row r="190" spans="5:5" x14ac:dyDescent="0.2">
      <c r="E190" s="78"/>
    </row>
    <row r="191" spans="5:5" x14ac:dyDescent="0.2">
      <c r="E191" s="78"/>
    </row>
    <row r="192" spans="5:5" x14ac:dyDescent="0.2">
      <c r="E192" s="78"/>
    </row>
    <row r="193" spans="5:5" x14ac:dyDescent="0.2">
      <c r="E193" s="78"/>
    </row>
    <row r="194" spans="5:5" x14ac:dyDescent="0.2">
      <c r="E194" s="78"/>
    </row>
    <row r="195" spans="5:5" x14ac:dyDescent="0.2">
      <c r="E195" s="78"/>
    </row>
    <row r="196" spans="5:5" x14ac:dyDescent="0.2">
      <c r="E196" s="78"/>
    </row>
    <row r="197" spans="5:5" x14ac:dyDescent="0.2">
      <c r="E197" s="78"/>
    </row>
    <row r="198" spans="5:5" x14ac:dyDescent="0.2">
      <c r="E198" s="78"/>
    </row>
    <row r="199" spans="5:5" x14ac:dyDescent="0.2">
      <c r="E199" s="78"/>
    </row>
    <row r="200" spans="5:5" x14ac:dyDescent="0.2">
      <c r="E200" s="78"/>
    </row>
    <row r="201" spans="5:5" x14ac:dyDescent="0.2">
      <c r="E201" s="78"/>
    </row>
    <row r="202" spans="5:5" x14ac:dyDescent="0.2">
      <c r="E202" s="78"/>
    </row>
    <row r="203" spans="5:5" x14ac:dyDescent="0.2">
      <c r="E203" s="78"/>
    </row>
    <row r="204" spans="5:5" x14ac:dyDescent="0.2">
      <c r="E204" s="78"/>
    </row>
    <row r="205" spans="5:5" x14ac:dyDescent="0.2">
      <c r="E205" s="78"/>
    </row>
    <row r="206" spans="5:5" x14ac:dyDescent="0.2">
      <c r="E206" s="78"/>
    </row>
    <row r="207" spans="5:5" x14ac:dyDescent="0.2">
      <c r="E207" s="78"/>
    </row>
    <row r="208" spans="5:5" x14ac:dyDescent="0.2">
      <c r="E208" s="78"/>
    </row>
    <row r="209" spans="5:5" x14ac:dyDescent="0.2">
      <c r="E209" s="78"/>
    </row>
    <row r="210" spans="5:5" x14ac:dyDescent="0.2">
      <c r="E210" s="78"/>
    </row>
    <row r="211" spans="5:5" x14ac:dyDescent="0.2">
      <c r="E211" s="78"/>
    </row>
    <row r="212" spans="5:5" x14ac:dyDescent="0.2">
      <c r="E212" s="78"/>
    </row>
    <row r="213" spans="5:5" x14ac:dyDescent="0.2">
      <c r="E213" s="78"/>
    </row>
    <row r="214" spans="5:5" x14ac:dyDescent="0.2">
      <c r="E214" s="78"/>
    </row>
    <row r="215" spans="5:5" x14ac:dyDescent="0.2">
      <c r="E215" s="78"/>
    </row>
    <row r="216" spans="5:5" x14ac:dyDescent="0.2">
      <c r="E216" s="78"/>
    </row>
    <row r="217" spans="5:5" x14ac:dyDescent="0.2">
      <c r="E217" s="78"/>
    </row>
    <row r="218" spans="5:5" x14ac:dyDescent="0.2">
      <c r="E218" s="78"/>
    </row>
    <row r="219" spans="5:5" x14ac:dyDescent="0.2">
      <c r="E219" s="78"/>
    </row>
    <row r="220" spans="5:5" x14ac:dyDescent="0.2">
      <c r="E220" s="78"/>
    </row>
    <row r="221" spans="5:5" x14ac:dyDescent="0.2">
      <c r="E221" s="78"/>
    </row>
    <row r="222" spans="5:5" x14ac:dyDescent="0.2">
      <c r="E222" s="78"/>
    </row>
    <row r="223" spans="5:5" x14ac:dyDescent="0.2">
      <c r="E223" s="78"/>
    </row>
    <row r="224" spans="5:5" x14ac:dyDescent="0.2">
      <c r="E224" s="78"/>
    </row>
    <row r="225" spans="5:5" x14ac:dyDescent="0.2">
      <c r="E225" s="78"/>
    </row>
    <row r="226" spans="5:5" x14ac:dyDescent="0.2">
      <c r="E226" s="78"/>
    </row>
    <row r="227" spans="5:5" x14ac:dyDescent="0.2">
      <c r="E227" s="78"/>
    </row>
    <row r="228" spans="5:5" x14ac:dyDescent="0.2">
      <c r="E228" s="78"/>
    </row>
    <row r="229" spans="5:5" x14ac:dyDescent="0.2">
      <c r="E229" s="78"/>
    </row>
    <row r="230" spans="5:5" x14ac:dyDescent="0.2">
      <c r="E230" s="78"/>
    </row>
    <row r="231" spans="5:5" x14ac:dyDescent="0.2">
      <c r="E231" s="78"/>
    </row>
    <row r="232" spans="5:5" x14ac:dyDescent="0.2">
      <c r="E232" s="78"/>
    </row>
    <row r="233" spans="5:5" x14ac:dyDescent="0.2">
      <c r="E233" s="78"/>
    </row>
    <row r="234" spans="5:5" x14ac:dyDescent="0.2">
      <c r="E234" s="78"/>
    </row>
    <row r="235" spans="5:5" x14ac:dyDescent="0.2">
      <c r="E235" s="78"/>
    </row>
    <row r="236" spans="5:5" x14ac:dyDescent="0.2">
      <c r="E236" s="78"/>
    </row>
    <row r="237" spans="5:5" x14ac:dyDescent="0.2">
      <c r="E237" s="78"/>
    </row>
    <row r="238" spans="5:5" x14ac:dyDescent="0.2">
      <c r="E238" s="78"/>
    </row>
    <row r="239" spans="5:5" x14ac:dyDescent="0.2">
      <c r="E239" s="78"/>
    </row>
    <row r="240" spans="5:5" x14ac:dyDescent="0.2">
      <c r="E240" s="78"/>
    </row>
    <row r="241" spans="5:5" x14ac:dyDescent="0.2">
      <c r="E241" s="78"/>
    </row>
    <row r="242" spans="5:5" x14ac:dyDescent="0.2">
      <c r="E242" s="78"/>
    </row>
    <row r="243" spans="5:5" x14ac:dyDescent="0.2">
      <c r="E243" s="78"/>
    </row>
    <row r="244" spans="5:5" x14ac:dyDescent="0.2">
      <c r="E244" s="78"/>
    </row>
    <row r="245" spans="5:5" x14ac:dyDescent="0.2">
      <c r="E245" s="78"/>
    </row>
    <row r="246" spans="5:5" x14ac:dyDescent="0.2">
      <c r="E246" s="78"/>
    </row>
    <row r="247" spans="5:5" x14ac:dyDescent="0.2">
      <c r="E247" s="78"/>
    </row>
    <row r="248" spans="5:5" x14ac:dyDescent="0.2">
      <c r="E248" s="78"/>
    </row>
    <row r="249" spans="5:5" x14ac:dyDescent="0.2">
      <c r="E249" s="78"/>
    </row>
    <row r="250" spans="5:5" x14ac:dyDescent="0.2">
      <c r="E250" s="78"/>
    </row>
    <row r="251" spans="5:5" x14ac:dyDescent="0.2">
      <c r="E251" s="78"/>
    </row>
    <row r="252" spans="5:5" x14ac:dyDescent="0.2">
      <c r="E252" s="78"/>
    </row>
    <row r="253" spans="5:5" x14ac:dyDescent="0.2">
      <c r="E253" s="78"/>
    </row>
    <row r="254" spans="5:5" x14ac:dyDescent="0.2">
      <c r="E254" s="78"/>
    </row>
    <row r="255" spans="5:5" x14ac:dyDescent="0.2">
      <c r="E255" s="78"/>
    </row>
    <row r="256" spans="5:5" x14ac:dyDescent="0.2">
      <c r="E256" s="78"/>
    </row>
    <row r="257" spans="5:5" x14ac:dyDescent="0.2">
      <c r="E257" s="78"/>
    </row>
    <row r="258" spans="5:5" x14ac:dyDescent="0.2">
      <c r="E258" s="78"/>
    </row>
    <row r="259" spans="5:5" x14ac:dyDescent="0.2">
      <c r="E259" s="78"/>
    </row>
    <row r="260" spans="5:5" x14ac:dyDescent="0.2">
      <c r="E260" s="78"/>
    </row>
    <row r="261" spans="5:5" x14ac:dyDescent="0.2">
      <c r="E261" s="78"/>
    </row>
    <row r="262" spans="5:5" x14ac:dyDescent="0.2">
      <c r="E262" s="78"/>
    </row>
    <row r="263" spans="5:5" x14ac:dyDescent="0.2">
      <c r="E263" s="78"/>
    </row>
    <row r="264" spans="5:5" x14ac:dyDescent="0.2">
      <c r="E264" s="78"/>
    </row>
    <row r="265" spans="5:5" x14ac:dyDescent="0.2">
      <c r="E265" s="78"/>
    </row>
    <row r="266" spans="5:5" x14ac:dyDescent="0.2">
      <c r="E266" s="78"/>
    </row>
    <row r="267" spans="5:5" x14ac:dyDescent="0.2">
      <c r="E267" s="78"/>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38" customFormat="1" ht="165" customHeight="1" x14ac:dyDescent="0.25">
      <c r="B1" s="138" t="s">
        <v>116</v>
      </c>
      <c r="D1" s="138" t="s">
        <v>117</v>
      </c>
      <c r="F1" s="138" t="s">
        <v>80</v>
      </c>
      <c r="H1" s="138" t="s">
        <v>8</v>
      </c>
      <c r="J1" s="138" t="s">
        <v>82</v>
      </c>
      <c r="L1" s="138" t="s">
        <v>83</v>
      </c>
      <c r="N1" s="138" t="s">
        <v>84</v>
      </c>
      <c r="P1" s="138" t="s">
        <v>85</v>
      </c>
      <c r="R1" s="138" t="s">
        <v>86</v>
      </c>
      <c r="T1" s="138" t="s">
        <v>118</v>
      </c>
      <c r="V1" s="138" t="s">
        <v>119</v>
      </c>
      <c r="X1" s="138" t="s">
        <v>120</v>
      </c>
      <c r="Z1" s="138" t="s">
        <v>121</v>
      </c>
      <c r="AB1" s="138" t="s">
        <v>122</v>
      </c>
      <c r="AD1" s="138" t="s">
        <v>124</v>
      </c>
      <c r="AF1" s="138" t="s">
        <v>125</v>
      </c>
      <c r="AH1" s="138" t="s">
        <v>127</v>
      </c>
      <c r="AJ1" s="138" t="s">
        <v>38</v>
      </c>
      <c r="AL1" s="138" t="s">
        <v>128</v>
      </c>
      <c r="AN1" s="138" t="s">
        <v>129</v>
      </c>
      <c r="AP1" s="138" t="s">
        <v>131</v>
      </c>
      <c r="AR1" s="138" t="s">
        <v>47</v>
      </c>
      <c r="AT1" s="138" t="s">
        <v>134</v>
      </c>
      <c r="AV1" s="138" t="s">
        <v>135</v>
      </c>
      <c r="AX1" s="138" t="s">
        <v>137</v>
      </c>
      <c r="AZ1" s="138" t="s">
        <v>138</v>
      </c>
      <c r="BB1" s="138" t="s">
        <v>139</v>
      </c>
      <c r="BD1" s="138" t="s">
        <v>140</v>
      </c>
      <c r="BF1" s="138" t="s">
        <v>141</v>
      </c>
      <c r="BH1" s="138" t="s">
        <v>142</v>
      </c>
      <c r="BJ1" s="138" t="s">
        <v>143</v>
      </c>
      <c r="BL1" s="138" t="s">
        <v>144</v>
      </c>
      <c r="BN1" s="138" t="s">
        <v>145</v>
      </c>
    </row>
    <row r="2" spans="1:67" x14ac:dyDescent="0.25">
      <c r="B2" t="s">
        <v>15</v>
      </c>
      <c r="D2" t="s">
        <v>15</v>
      </c>
      <c r="F2" t="s">
        <v>44</v>
      </c>
      <c r="H2" t="s">
        <v>44</v>
      </c>
      <c r="J2" t="s">
        <v>11</v>
      </c>
      <c r="L2" t="s">
        <v>13</v>
      </c>
      <c r="N2" t="s">
        <v>15</v>
      </c>
      <c r="P2" t="s">
        <v>13</v>
      </c>
      <c r="R2" t="s">
        <v>15</v>
      </c>
      <c r="T2" t="s">
        <v>15</v>
      </c>
      <c r="V2" t="s">
        <v>15</v>
      </c>
      <c r="X2" t="s">
        <v>15</v>
      </c>
      <c r="Z2" t="s">
        <v>15</v>
      </c>
      <c r="AB2" t="s">
        <v>123</v>
      </c>
      <c r="AD2" t="s">
        <v>26</v>
      </c>
      <c r="AF2" s="83" t="s">
        <v>151</v>
      </c>
      <c r="AG2" s="83"/>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2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25">
      <c r="A4" s="137">
        <v>42736</v>
      </c>
      <c r="B4" t="s">
        <v>90</v>
      </c>
      <c r="C4" s="82">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9.5</v>
      </c>
      <c r="G4" s="47">
        <f>VLOOKUP($A16,dXdata!DATA,MATCH(F$3,dXdata!IDS,0) + 1,FALSE)</f>
        <v>7.7</v>
      </c>
      <c r="H4" s="47">
        <f>VLOOKUP($A4,dXdata!DATA,MATCH(H$3,dXdata!IDS,0) + 1,FALSE)</f>
        <v>6.6</v>
      </c>
      <c r="I4" s="47">
        <f>VLOOKUP($A16,dXdata!DATA,MATCH(H$3,dXdata!IDS,0) + 1,FALSE)</f>
        <v>5.8</v>
      </c>
      <c r="J4" s="47">
        <f>VLOOKUP($A4,dXdata!DATA,MATCH(J$3,dXdata!IDS,0) + 1,FALSE)</f>
        <v>844.3</v>
      </c>
      <c r="K4" s="47">
        <f>VLOOKUP($A16,dXdata!DATA,MATCH(J$3,dXdata!IDS,0) + 1,FALSE)</f>
        <v>861.4</v>
      </c>
      <c r="L4" s="48">
        <f>VLOOKUP($A4,dXdata!DATA,MATCH(L$3,dXdata!IDS,0) + 1,FALSE)</f>
        <v>90860</v>
      </c>
      <c r="M4" s="48">
        <f>VLOOKUP($A16,dXdata!DATA,MATCH(L$3,dXdata!IDS,0) + 1,FALSE)</f>
        <v>62160</v>
      </c>
      <c r="N4" s="47">
        <f>VLOOKUP($A4,dXdata!DATA,MATCH(N$3,dXdata!IDS,0) + 1,FALSE)</f>
        <v>31.585807385952201</v>
      </c>
      <c r="O4" s="47">
        <f>VLOOKUP($A16,dXdata!DATA,MATCH(N$3,dXdata!IDS,0) + 1,FALSE)</f>
        <v>-31.587057010785824</v>
      </c>
      <c r="P4" s="48">
        <f>VLOOKUP($A4,dXdata!DATA,MATCH(P$3,dXdata!IDS,0) + 1,FALSE)</f>
        <v>30700</v>
      </c>
      <c r="Q4" s="48">
        <f>VLOOKUP($A16,dXdata!DATA,MATCH(P$3,dXdata!IDS,0) + 1,FALSE)</f>
        <v>20930</v>
      </c>
      <c r="R4" s="47">
        <f>VLOOKUP($A4,dXdata!DATA,MATCH(R$3,dXdata!IDS,0) + 1,FALSE)</f>
        <v>37.54480286738351</v>
      </c>
      <c r="S4" s="47">
        <f>VLOOKUP($A16,dXdata!DATA,MATCH(R$3,dXdata!IDS,0) + 1,FALSE)</f>
        <v>-31.824104234527685</v>
      </c>
      <c r="T4" s="82">
        <f>VLOOKUP($A4,dXdata!DATA,MATCH(T$3,dXdata!IDS,0) + 1,FALSE)</f>
        <v>-0.45796532548250113</v>
      </c>
      <c r="U4" s="82">
        <f>VLOOKUP($A16,dXdata!DATA,MATCH(T$3,dXdata!IDS,0) + 1,FALSE)</f>
        <v>2.6289845547157409</v>
      </c>
      <c r="V4" s="47">
        <f>VLOOKUP($A4,dXdata!DATA,MATCH(V$3,dXdata!IDS,0) + 1,FALSE)</f>
        <v>0.16917770967268542</v>
      </c>
      <c r="W4" s="47">
        <f>VLOOKUP($A16,dXdata!DATA,MATCH(V$3,dXdata!IDS,0) + 1,FALSE)</f>
        <v>1.9171181966261441</v>
      </c>
      <c r="X4" s="47">
        <f>VLOOKUP($A4,dXdata!DATA,MATCH(X$3,dXdata!IDS,0) + 1,FALSE)</f>
        <v>-1.8750000000000044</v>
      </c>
      <c r="Y4" s="47">
        <f>VLOOKUP($A16,dXdata!DATA,MATCH(X$3,dXdata!IDS,0) + 1,FALSE)</f>
        <v>2.2292993630573354</v>
      </c>
      <c r="Z4" s="82">
        <f>VLOOKUP($A4,dXdata!DATA,MATCH(Z$3,dXdata!IDS,0) + 1,FALSE)</f>
        <v>-2.9855725127178712</v>
      </c>
      <c r="AA4" s="82">
        <f>VLOOKUP($A16,dXdata!DATA,MATCH(Z$3,dXdata!IDS,0) + 1,FALSE)</f>
        <v>2.8195650305166353</v>
      </c>
      <c r="AB4" s="82">
        <f>VLOOKUP($A4,dXdata!DATA,MATCH(AB$3,dXdata!IDS,0) + 1,FALSE)</f>
        <v>52.5</v>
      </c>
      <c r="AC4" s="82">
        <f>VLOOKUP($A16,dXdata!DATA,MATCH(AB$3,dXdata!IDS,0) + 1,FALSE)</f>
        <v>63.7</v>
      </c>
      <c r="AD4" s="82" t="e">
        <f>VLOOKUP($A4,dXdata!DATA,MATCH(AD$3,dXdata!IDS,0) + 1,FALSE)</f>
        <v>#N/A</v>
      </c>
      <c r="AE4" s="82">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1.6483340015768455</v>
      </c>
      <c r="AI4" s="47">
        <f>VLOOKUP($A16,dXdata!DATA,MATCH(AH$3,dXdata!IDS,0) + 1,FALSE)</f>
        <v>2.9795836828463651</v>
      </c>
      <c r="AJ4" s="82">
        <f>VLOOKUP($A4,dXdata!DATA,MATCH(AJ$3,dXdata!IDS,0) + 1,FALSE)</f>
        <v>2.7</v>
      </c>
      <c r="AK4" s="82">
        <f>VLOOKUP($A16,dXdata!DATA,MATCH(AJ$3,dXdata!IDS,0) + 1,FALSE)</f>
        <v>3.45</v>
      </c>
      <c r="AL4" s="82">
        <f>VLOOKUP($A4,dXdata!DATA,MATCH(AL$3,dXdata!IDS,0) + 1,FALSE)</f>
        <v>0.75</v>
      </c>
      <c r="AM4" s="82">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2.6747500070504504</v>
      </c>
      <c r="AQ4" s="47">
        <f>VLOOKUP($A16,dXdata!DATA,MATCH(AP$3,dXdata!IDS,0) + 1,FALSE)</f>
        <v>2.7327703822922844</v>
      </c>
      <c r="AR4" s="84">
        <f>VLOOKUP($A4,dXdata!DATA,MATCH(AR$3,dXdata!IDS,0) + 1,FALSE)</f>
        <v>101.669213</v>
      </c>
      <c r="AS4" s="84">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85">
        <f>VLOOKUP($A4,dXdata!DATA,MATCH(BB$3,dXdata!IDS,0) + 1,FALSE)</f>
        <v>0.39571968107427613</v>
      </c>
      <c r="BC4" s="85">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25">
      <c r="A5" s="137">
        <v>42767</v>
      </c>
      <c r="B5" s="82">
        <f>VLOOKUP($A5,dXdata!DATA,MATCH(B$3,dXdata!IDS,0) + 1,FALSE)</f>
        <v>2.0833333333333259</v>
      </c>
      <c r="C5" s="82">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9.1999999999999993</v>
      </c>
      <c r="G5" s="47">
        <f>VLOOKUP($A17,dXdata!DATA,MATCH(F$3,dXdata!IDS,0) + 1,FALSE)</f>
        <v>7.8</v>
      </c>
      <c r="H5" s="47">
        <f>VLOOKUP($A5,dXdata!DATA,MATCH(H$3,dXdata!IDS,0) + 1,FALSE)</f>
        <v>6.9</v>
      </c>
      <c r="I5" s="47">
        <f>VLOOKUP($A17,dXdata!DATA,MATCH(H$3,dXdata!IDS,0) + 1,FALSE)</f>
        <v>6</v>
      </c>
      <c r="J5" s="47">
        <f>VLOOKUP($A5,dXdata!DATA,MATCH(J$3,dXdata!IDS,0) + 1,FALSE)</f>
        <v>840.8</v>
      </c>
      <c r="K5" s="47">
        <f>VLOOKUP($A17,dXdata!DATA,MATCH(J$3,dXdata!IDS,0) + 1,FALSE)</f>
        <v>862.6</v>
      </c>
      <c r="L5" s="48">
        <f>VLOOKUP($A5,dXdata!DATA,MATCH(L$3,dXdata!IDS,0) + 1,FALSE)</f>
        <v>85800</v>
      </c>
      <c r="M5" s="48">
        <f>VLOOKUP($A17,dXdata!DATA,MATCH(L$3,dXdata!IDS,0) + 1,FALSE)</f>
        <v>59930</v>
      </c>
      <c r="N5" s="47">
        <f>VLOOKUP($A5,dXdata!DATA,MATCH(N$3,dXdata!IDS,0) + 1,FALSE)</f>
        <v>19.315811430955353</v>
      </c>
      <c r="O5" s="47">
        <f>VLOOKUP($A17,dXdata!DATA,MATCH(N$3,dXdata!IDS,0) + 1,FALSE)</f>
        <v>-30.151515151515152</v>
      </c>
      <c r="P5" s="48">
        <f>VLOOKUP($A5,dXdata!DATA,MATCH(P$3,dXdata!IDS,0) + 1,FALSE)</f>
        <v>29000</v>
      </c>
      <c r="Q5" s="48">
        <f>VLOOKUP($A17,dXdata!DATA,MATCH(P$3,dXdata!IDS,0) + 1,FALSE)</f>
        <v>20100</v>
      </c>
      <c r="R5" s="47">
        <f>VLOOKUP($A5,dXdata!DATA,MATCH(R$3,dXdata!IDS,0) + 1,FALSE)</f>
        <v>24.784853700516351</v>
      </c>
      <c r="S5" s="47">
        <f>VLOOKUP($A17,dXdata!DATA,MATCH(R$3,dXdata!IDS,0) + 1,FALSE)</f>
        <v>-30.689655172413786</v>
      </c>
      <c r="T5" s="82">
        <f>VLOOKUP($A5,dXdata!DATA,MATCH(T$3,dXdata!IDS,0) + 1,FALSE)</f>
        <v>0</v>
      </c>
      <c r="U5" s="82">
        <f>VLOOKUP($A17,dXdata!DATA,MATCH(T$3,dXdata!IDS,0) + 1,FALSE)</f>
        <v>1.8861788617886122</v>
      </c>
      <c r="V5" s="47">
        <f>VLOOKUP($A5,dXdata!DATA,MATCH(V$3,dXdata!IDS,0) + 1,FALSE)</f>
        <v>-1.1144561492575367</v>
      </c>
      <c r="W5" s="47">
        <f>VLOOKUP($A17,dXdata!DATA,MATCH(V$3,dXdata!IDS,0) + 1,FALSE)</f>
        <v>3.6923833868436784</v>
      </c>
      <c r="X5" s="47">
        <f>VLOOKUP($A5,dXdata!DATA,MATCH(X$3,dXdata!IDS,0) + 1,FALSE)</f>
        <v>-0.93457943925233655</v>
      </c>
      <c r="Y5" s="47">
        <f>VLOOKUP($A17,dXdata!DATA,MATCH(X$3,dXdata!IDS,0) + 1,FALSE)</f>
        <v>0.94339622641510523</v>
      </c>
      <c r="Z5" s="82">
        <f>VLOOKUP($A5,dXdata!DATA,MATCH(Z$3,dXdata!IDS,0) + 1,FALSE)</f>
        <v>-1.5438537928732399</v>
      </c>
      <c r="AA5" s="82">
        <f>VLOOKUP($A17,dXdata!DATA,MATCH(Z$3,dXdata!IDS,0) + 1,FALSE)</f>
        <v>1.6189184607560803</v>
      </c>
      <c r="AB5" s="82">
        <f>VLOOKUP($A5,dXdata!DATA,MATCH(AB$3,dXdata!IDS,0) + 1,FALSE)</f>
        <v>53.47</v>
      </c>
      <c r="AC5" s="82">
        <f>VLOOKUP($A17,dXdata!DATA,MATCH(AB$3,dXdata!IDS,0) + 1,FALSE)</f>
        <v>62.23</v>
      </c>
      <c r="AD5" s="82" t="e">
        <f>VLOOKUP($A5,dXdata!DATA,MATCH(AD$3,dXdata!IDS,0) + 1,FALSE)</f>
        <v>#N/A</v>
      </c>
      <c r="AE5" s="82">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2.3092660534253406</v>
      </c>
      <c r="AI5" s="47">
        <f>VLOOKUP($A17,dXdata!DATA,MATCH(AH$3,dXdata!IDS,0) + 1,FALSE)</f>
        <v>3.1533475786369225</v>
      </c>
      <c r="AJ5" s="82">
        <f>VLOOKUP($A5,dXdata!DATA,MATCH(AJ$3,dXdata!IDS,0) + 1,FALSE)</f>
        <v>2.7</v>
      </c>
      <c r="AK5" s="82">
        <f>VLOOKUP($A17,dXdata!DATA,MATCH(AJ$3,dXdata!IDS,0) + 1,FALSE)</f>
        <v>3.45</v>
      </c>
      <c r="AL5" s="82">
        <f>VLOOKUP($A5,dXdata!DATA,MATCH(AL$3,dXdata!IDS,0) + 1,FALSE)</f>
        <v>0.75</v>
      </c>
      <c r="AM5" s="82">
        <f>VLOOKUP($A17,dXdata!DATA,MATCH(AL$3,dXdata!IDS,0) + 1,FALSE)</f>
        <v>1.5</v>
      </c>
      <c r="AN5" s="47">
        <f>VLOOKUP($A5,dXdata!DATA,MATCH(AN$3,dXdata!IDS,0) + 1,FALSE)</f>
        <v>6.755541</v>
      </c>
      <c r="AO5" s="47">
        <f>VLOOKUP($A17,dXdata!DATA,MATCH(AN$3,dXdata!IDS,0) + 1,FALSE)</f>
        <v>6.8843240000000003</v>
      </c>
      <c r="AP5" s="47">
        <f>VLOOKUP($A5,dXdata!DATA,MATCH(AP$3,dXdata!IDS,0) + 1,FALSE)</f>
        <v>2.6824422790222515</v>
      </c>
      <c r="AQ5" s="47">
        <f>VLOOKUP($A17,dXdata!DATA,MATCH(AP$3,dXdata!IDS,0) + 1,FALSE)</f>
        <v>2.7121186010586906</v>
      </c>
      <c r="AR5" s="84">
        <f>VLOOKUP($A5,dXdata!DATA,MATCH(AR$3,dXdata!IDS,0) + 1,FALSE)</f>
        <v>110.624357</v>
      </c>
      <c r="AS5" s="84">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85">
        <f>VLOOKUP($A5,dXdata!DATA,MATCH(BB$3,dXdata!IDS,0) + 1,FALSE)</f>
        <v>0.54249694997966658</v>
      </c>
      <c r="BC5" s="85">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339.76638167999999</v>
      </c>
    </row>
    <row r="6" spans="1:67" x14ac:dyDescent="0.25">
      <c r="A6" s="137">
        <v>42795</v>
      </c>
      <c r="B6" s="82">
        <f>VLOOKUP($A6,dXdata!DATA,MATCH(B$3,dXdata!IDS,0) + 1,FALSE)</f>
        <v>1.3284132841328455</v>
      </c>
      <c r="C6" s="82">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7.9</v>
      </c>
      <c r="H6" s="47">
        <f>VLOOKUP($A6,dXdata!DATA,MATCH(H$3,dXdata!IDS,0) + 1,FALSE)</f>
        <v>7.1</v>
      </c>
      <c r="I6" s="47">
        <f>VLOOKUP($A18,dXdata!DATA,MATCH(H$3,dXdata!IDS,0) + 1,FALSE)</f>
        <v>6.3</v>
      </c>
      <c r="J6" s="47">
        <f>VLOOKUP($A6,dXdata!DATA,MATCH(J$3,dXdata!IDS,0) + 1,FALSE)</f>
        <v>836</v>
      </c>
      <c r="K6" s="47">
        <f>VLOOKUP($A18,dXdata!DATA,MATCH(J$3,dXdata!IDS,0) + 1,FALSE)</f>
        <v>858.1</v>
      </c>
      <c r="L6" s="48">
        <f>VLOOKUP($A6,dXdata!DATA,MATCH(L$3,dXdata!IDS,0) + 1,FALSE)</f>
        <v>82530</v>
      </c>
      <c r="M6" s="48">
        <f>VLOOKUP($A18,dXdata!DATA,MATCH(L$3,dXdata!IDS,0) + 1,FALSE)</f>
        <v>57340</v>
      </c>
      <c r="N6" s="47">
        <f>VLOOKUP($A6,dXdata!DATA,MATCH(N$3,dXdata!IDS,0) + 1,FALSE)</f>
        <v>11.602434077079105</v>
      </c>
      <c r="O6" s="47">
        <f>VLOOKUP($A18,dXdata!DATA,MATCH(N$3,dXdata!IDS,0) + 1,FALSE)</f>
        <v>-30.52223433902823</v>
      </c>
      <c r="P6" s="48">
        <f>VLOOKUP($A6,dXdata!DATA,MATCH(P$3,dXdata!IDS,0) + 1,FALSE)</f>
        <v>28010</v>
      </c>
      <c r="Q6" s="48">
        <f>VLOOKUP($A18,dXdata!DATA,MATCH(P$3,dXdata!IDS,0) + 1,FALSE)</f>
        <v>19260</v>
      </c>
      <c r="R6" s="47">
        <f>VLOOKUP($A6,dXdata!DATA,MATCH(R$3,dXdata!IDS,0) + 1,FALSE)</f>
        <v>17.73854560739807</v>
      </c>
      <c r="S6" s="47">
        <f>VLOOKUP($A18,dXdata!DATA,MATCH(R$3,dXdata!IDS,0) + 1,FALSE)</f>
        <v>-31.23884327026062</v>
      </c>
      <c r="T6" s="82">
        <f>VLOOKUP($A6,dXdata!DATA,MATCH(T$3,dXdata!IDS,0) + 1,FALSE)</f>
        <v>-1.0645161290322558</v>
      </c>
      <c r="U6" s="82">
        <f>VLOOKUP($A18,dXdata!DATA,MATCH(T$3,dXdata!IDS,0) + 1,FALSE)</f>
        <v>2.0215194000652081</v>
      </c>
      <c r="V6" s="47">
        <f>VLOOKUP($A6,dXdata!DATA,MATCH(V$3,dXdata!IDS,0) + 1,FALSE)</f>
        <v>-0.86481343245882192</v>
      </c>
      <c r="W6" s="47">
        <f>VLOOKUP($A18,dXdata!DATA,MATCH(V$3,dXdata!IDS,0) + 1,FALSE)</f>
        <v>3.1346565317915465</v>
      </c>
      <c r="X6" s="47">
        <f>VLOOKUP($A6,dXdata!DATA,MATCH(X$3,dXdata!IDS,0) + 1,FALSE)</f>
        <v>-0.92592592592591894</v>
      </c>
      <c r="Y6" s="47">
        <f>VLOOKUP($A18,dXdata!DATA,MATCH(X$3,dXdata!IDS,0) + 1,FALSE)</f>
        <v>-0.31152647975077885</v>
      </c>
      <c r="Z6" s="82">
        <f>VLOOKUP($A6,dXdata!DATA,MATCH(Z$3,dXdata!IDS,0) + 1,FALSE)</f>
        <v>-1.2517615850120123</v>
      </c>
      <c r="AA6" s="82">
        <f>VLOOKUP($A18,dXdata!DATA,MATCH(Z$3,dXdata!IDS,0) + 1,FALSE)</f>
        <v>-5.876427132304185E-2</v>
      </c>
      <c r="AB6" s="82">
        <f>VLOOKUP($A6,dXdata!DATA,MATCH(AB$3,dXdata!IDS,0) + 1,FALSE)</f>
        <v>49.33</v>
      </c>
      <c r="AC6" s="82">
        <f>VLOOKUP($A18,dXdata!DATA,MATCH(AB$3,dXdata!IDS,0) + 1,FALSE)</f>
        <v>62.73</v>
      </c>
      <c r="AD6" s="82" t="e">
        <f>VLOOKUP($A6,dXdata!DATA,MATCH(AD$3,dXdata!IDS,0) + 1,FALSE)</f>
        <v>#N/A</v>
      </c>
      <c r="AE6" s="82">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3.1439706408393997</v>
      </c>
      <c r="AI6" s="47">
        <f>VLOOKUP($A18,dXdata!DATA,MATCH(AH$3,dXdata!IDS,0) + 1,FALSE)</f>
        <v>3.1270032253824409</v>
      </c>
      <c r="AJ6" s="82">
        <f>VLOOKUP($A6,dXdata!DATA,MATCH(AJ$3,dXdata!IDS,0) + 1,FALSE)</f>
        <v>2.7</v>
      </c>
      <c r="AK6" s="82">
        <f>VLOOKUP($A18,dXdata!DATA,MATCH(AJ$3,dXdata!IDS,0) + 1,FALSE)</f>
        <v>3.45</v>
      </c>
      <c r="AL6" s="82">
        <f>VLOOKUP($A6,dXdata!DATA,MATCH(AL$3,dXdata!IDS,0) + 1,FALSE)</f>
        <v>0.75</v>
      </c>
      <c r="AM6" s="82">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2.6739385073595798</v>
      </c>
      <c r="AQ6" s="47">
        <f>VLOOKUP($A18,dXdata!DATA,MATCH(AP$3,dXdata!IDS,0) + 1,FALSE)</f>
        <v>2.6733772659514621</v>
      </c>
      <c r="AR6" s="84">
        <f>VLOOKUP($A6,dXdata!DATA,MATCH(AR$3,dXdata!IDS,0) + 1,FALSE)</f>
        <v>111.692083</v>
      </c>
      <c r="AS6" s="84">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85">
        <f>VLOOKUP($A6,dXdata!DATA,MATCH(BB$3,dXdata!IDS,0) + 1,FALSE)</f>
        <v>0.58736517719568571</v>
      </c>
      <c r="BC6" s="85">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377.28521883999997</v>
      </c>
      <c r="BO6" s="47">
        <f>VLOOKUP($A18,dXdata!DATA,MATCH(BN$3,dXdata!IDS,0) + 1,FALSE)</f>
        <v>440.72041249999978</v>
      </c>
    </row>
    <row r="7" spans="1:67" x14ac:dyDescent="0.25">
      <c r="A7" s="137">
        <v>42826</v>
      </c>
      <c r="B7" s="82">
        <f>VLOOKUP($A7,dXdata!DATA,MATCH(B$3,dXdata!IDS,0) + 1,FALSE)</f>
        <v>1.77121771217712</v>
      </c>
      <c r="C7" s="82">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9.4</v>
      </c>
      <c r="G7" s="47">
        <f>VLOOKUP($A19,dXdata!DATA,MATCH(F$3,dXdata!IDS,0) + 1,FALSE)</f>
        <v>7.4</v>
      </c>
      <c r="H7" s="47">
        <f>VLOOKUP($A7,dXdata!DATA,MATCH(H$3,dXdata!IDS,0) + 1,FALSE)</f>
        <v>7</v>
      </c>
      <c r="I7" s="47">
        <f>VLOOKUP($A19,dXdata!DATA,MATCH(H$3,dXdata!IDS,0) + 1,FALSE)</f>
        <v>6.2</v>
      </c>
      <c r="J7" s="47">
        <f>VLOOKUP($A7,dXdata!DATA,MATCH(J$3,dXdata!IDS,0) + 1,FALSE)</f>
        <v>839.3</v>
      </c>
      <c r="K7" s="47"/>
      <c r="L7" s="48">
        <f>VLOOKUP($A7,dXdata!DATA,MATCH(L$3,dXdata!IDS,0) + 1,FALSE)</f>
        <v>79120</v>
      </c>
      <c r="M7" s="48">
        <f>VLOOKUP($A19,dXdata!DATA,MATCH(L$3,dXdata!IDS,0) + 1,FALSE)</f>
        <v>56220</v>
      </c>
      <c r="N7" s="47">
        <f>VLOOKUP($A7,dXdata!DATA,MATCH(N$3,dXdata!IDS,0) + 1,FALSE)</f>
        <v>6.1016494568861379</v>
      </c>
      <c r="O7" s="47">
        <f>VLOOKUP($A19,dXdata!DATA,MATCH(N$3,dXdata!IDS,0) + 1,FALSE)</f>
        <v>-28.943377148634987</v>
      </c>
      <c r="P7" s="48">
        <f>VLOOKUP($A7,dXdata!DATA,MATCH(P$3,dXdata!IDS,0) + 1,FALSE)</f>
        <v>26980</v>
      </c>
      <c r="Q7" s="48">
        <f>VLOOKUP($A19,dXdata!DATA,MATCH(P$3,dXdata!IDS,0) + 1,FALSE)</f>
        <v>19080</v>
      </c>
      <c r="R7" s="47">
        <f>VLOOKUP($A7,dXdata!DATA,MATCH(R$3,dXdata!IDS,0) + 1,FALSE)</f>
        <v>11.996679119966803</v>
      </c>
      <c r="S7" s="47">
        <f>VLOOKUP($A19,dXdata!DATA,MATCH(R$3,dXdata!IDS,0) + 1,FALSE)</f>
        <v>-29.280948851000744</v>
      </c>
      <c r="T7" s="82">
        <f>VLOOKUP($A7,dXdata!DATA,MATCH(T$3,dXdata!IDS,0) + 1,FALSE)</f>
        <v>-1.616031027795739</v>
      </c>
      <c r="U7" s="82">
        <f>VLOOKUP($A19,dXdata!DATA,MATCH(T$3,dXdata!IDS,0) + 1,FALSE)</f>
        <v>2.5952693823915851</v>
      </c>
      <c r="V7" s="47">
        <f>VLOOKUP($A7,dXdata!DATA,MATCH(V$3,dXdata!IDS,0) + 1,FALSE)</f>
        <v>0.39735256054724832</v>
      </c>
      <c r="W7" s="47">
        <f>VLOOKUP($A19,dXdata!DATA,MATCH(V$3,dXdata!IDS,0) + 1,FALSE)</f>
        <v>2.1655793321044836</v>
      </c>
      <c r="X7" s="47">
        <f>VLOOKUP($A7,dXdata!DATA,MATCH(X$3,dXdata!IDS,0) + 1,FALSE)</f>
        <v>0</v>
      </c>
      <c r="Y7" s="47">
        <f>VLOOKUP($A19,dXdata!DATA,MATCH(X$3,dXdata!IDS,0) + 1,FALSE)</f>
        <v>-1.2383900928792491</v>
      </c>
      <c r="Z7" s="82">
        <f>VLOOKUP($A7,dXdata!DATA,MATCH(Z$3,dXdata!IDS,0) + 1,FALSE)</f>
        <v>-0.18310445276737974</v>
      </c>
      <c r="AA7" s="82">
        <f>VLOOKUP($A19,dXdata!DATA,MATCH(Z$3,dXdata!IDS,0) + 1,FALSE)</f>
        <v>-1.0839656466271941</v>
      </c>
      <c r="AB7" s="82">
        <f>VLOOKUP($A7,dXdata!DATA,MATCH(AB$3,dXdata!IDS,0) + 1,FALSE)</f>
        <v>51.06</v>
      </c>
      <c r="AC7" s="82">
        <f>VLOOKUP($A19,dXdata!DATA,MATCH(AB$3,dXdata!IDS,0) + 1,FALSE)</f>
        <v>66.25</v>
      </c>
      <c r="AD7" s="82" t="e">
        <f>VLOOKUP($A7,dXdata!DATA,MATCH(AD$3,dXdata!IDS,0) + 1,FALSE)</f>
        <v>#N/A</v>
      </c>
      <c r="AE7" s="82"/>
      <c r="AF7" s="48">
        <f>VLOOKUP($A7,dXdata!DATA,MATCH(AF$3,dXdata!IDS,0) + 1,FALSE)</f>
        <v>1246.337</v>
      </c>
      <c r="AG7" s="48">
        <f>VLOOKUP($A19,dXdata!DATA,MATCH(AF$3,dXdata!IDS,0) + 1,FALSE)</f>
        <v>1267.3440000000001</v>
      </c>
      <c r="AH7" s="47">
        <f>VLOOKUP($A7,dXdata!DATA,MATCH(AH$3,dXdata!IDS,0) + 1,FALSE)</f>
        <v>3.4111075212930775</v>
      </c>
      <c r="AI7" s="47"/>
      <c r="AJ7" s="82">
        <f>VLOOKUP($A7,dXdata!DATA,MATCH(AJ$3,dXdata!IDS,0) + 1,FALSE)</f>
        <v>2.7</v>
      </c>
      <c r="AK7" s="82"/>
      <c r="AL7" s="82">
        <f>VLOOKUP($A7,dXdata!DATA,MATCH(AL$3,dXdata!IDS,0) + 1,FALSE)</f>
        <v>0.75</v>
      </c>
      <c r="AM7" s="82"/>
      <c r="AN7" s="47">
        <f>VLOOKUP($A7,dXdata!DATA,MATCH(AN$3,dXdata!IDS,0) + 1,FALSE)</f>
        <v>6.7319459999999998</v>
      </c>
      <c r="AO7" s="47"/>
      <c r="AP7" s="47">
        <f>VLOOKUP($A7,dXdata!DATA,MATCH(AP$3,dXdata!IDS,0) + 1,FALSE)</f>
        <v>2.732619088568812</v>
      </c>
      <c r="AQ7" s="47"/>
      <c r="AR7" s="84">
        <f>VLOOKUP($A7,dXdata!DATA,MATCH(AR$3,dXdata!IDS,0) + 1,FALSE)</f>
        <v>109.403066</v>
      </c>
      <c r="AS7" s="84"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85">
        <f>VLOOKUP($A7,dXdata!DATA,MATCH(BB$3,dXdata!IDS,0) + 1,FALSE)</f>
        <v>0.59799757281553401</v>
      </c>
      <c r="BC7" s="85"/>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25">
      <c r="A8" s="137">
        <v>42856</v>
      </c>
      <c r="B8" s="82">
        <f>VLOOKUP($A8,dXdata!DATA,MATCH(B$3,dXdata!IDS,0) + 1,FALSE)</f>
        <v>1.3980868285504044</v>
      </c>
      <c r="C8" s="82">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846.7</v>
      </c>
      <c r="K8" s="47"/>
      <c r="L8" s="48">
        <f>VLOOKUP($A8,dXdata!DATA,MATCH(L$3,dXdata!IDS,0) + 1,FALSE)</f>
        <v>74070</v>
      </c>
      <c r="M8" s="48">
        <f>VLOOKUP($A20,dXdata!DATA,MATCH(L$3,dXdata!IDS,0) + 1,FALSE)</f>
        <v>54850</v>
      </c>
      <c r="N8" s="47">
        <f>VLOOKUP($A8,dXdata!DATA,MATCH(N$3,dXdata!IDS,0) + 1,FALSE)</f>
        <v>-9.8576122672508255</v>
      </c>
      <c r="O8" s="47">
        <f>VLOOKUP($A20,dXdata!DATA,MATCH(N$3,dXdata!IDS,0) + 1,FALSE)</f>
        <v>-25.948427163493992</v>
      </c>
      <c r="P8" s="48">
        <f>VLOOKUP($A8,dXdata!DATA,MATCH(P$3,dXdata!IDS,0) + 1,FALSE)</f>
        <v>25860</v>
      </c>
      <c r="Q8" s="48">
        <f>VLOOKUP($A20,dXdata!DATA,MATCH(P$3,dXdata!IDS,0) + 1,FALSE)</f>
        <v>18460</v>
      </c>
      <c r="R8" s="47">
        <f>VLOOKUP($A8,dXdata!DATA,MATCH(R$3,dXdata!IDS,0) + 1,FALSE)</f>
        <v>1.9716088328075809</v>
      </c>
      <c r="S8" s="47">
        <f>VLOOKUP($A20,dXdata!DATA,MATCH(R$3,dXdata!IDS,0) + 1,FALSE)</f>
        <v>-28.615622583139988</v>
      </c>
      <c r="T8" s="82">
        <f>VLOOKUP($A8,dXdata!DATA,MATCH(T$3,dXdata!IDS,0) + 1,FALSE)</f>
        <v>-0.52579691094314374</v>
      </c>
      <c r="U8" s="82">
        <f>VLOOKUP($A20,dXdata!DATA,MATCH(T$3,dXdata!IDS,0) + 1,FALSE)</f>
        <v>3.2375289065081025</v>
      </c>
      <c r="V8" s="47">
        <f>VLOOKUP($A8,dXdata!DATA,MATCH(V$3,dXdata!IDS,0) + 1,FALSE)</f>
        <v>0.57533632709163562</v>
      </c>
      <c r="W8" s="47">
        <f>VLOOKUP($A20,dXdata!DATA,MATCH(V$3,dXdata!IDS,0) + 1,FALSE)</f>
        <v>1.1278180286738992</v>
      </c>
      <c r="X8" s="47">
        <f>VLOOKUP($A8,dXdata!DATA,MATCH(X$3,dXdata!IDS,0) + 1,FALSE)</f>
        <v>-0.92879256965943124</v>
      </c>
      <c r="Y8" s="47">
        <f>VLOOKUP($A20,dXdata!DATA,MATCH(X$3,dXdata!IDS,0) + 1,FALSE)</f>
        <v>0.31250000000000444</v>
      </c>
      <c r="Z8" s="82">
        <f>VLOOKUP($A8,dXdata!DATA,MATCH(Z$3,dXdata!IDS,0) + 1,FALSE)</f>
        <v>-1.2717147369295967</v>
      </c>
      <c r="AA8" s="82">
        <f>VLOOKUP($A20,dXdata!DATA,MATCH(Z$3,dXdata!IDS,0) + 1,FALSE)</f>
        <v>0.5388112476848006</v>
      </c>
      <c r="AB8" s="82">
        <f>VLOOKUP($A8,dXdata!DATA,MATCH(AB$3,dXdata!IDS,0) + 1,FALSE)</f>
        <v>48.48</v>
      </c>
      <c r="AC8" s="82">
        <f>VLOOKUP($A20,dXdata!DATA,MATCH(AB$3,dXdata!IDS,0) + 1,FALSE)</f>
        <v>69.98</v>
      </c>
      <c r="AD8" s="82" t="e">
        <f>VLOOKUP($A8,dXdata!DATA,MATCH(AD$3,dXdata!IDS,0) + 1,FALSE)</f>
        <v>#N/A</v>
      </c>
      <c r="AE8" s="82"/>
      <c r="AF8" s="48">
        <f>VLOOKUP($A8,dXdata!DATA,MATCH(AF$3,dXdata!IDS,0) + 1,FALSE)</f>
        <v>1248.0875833333332</v>
      </c>
      <c r="AG8" s="48">
        <f>VLOOKUP($A20,dXdata!DATA,MATCH(AF$3,dXdata!IDS,0) + 1,FALSE)</f>
        <v>1268.8745833333332</v>
      </c>
      <c r="AH8" s="47">
        <f>VLOOKUP($A8,dXdata!DATA,MATCH(AH$3,dXdata!IDS,0) + 1,FALSE)</f>
        <v>4.2269888126508892</v>
      </c>
      <c r="AI8" s="47"/>
      <c r="AJ8" s="82">
        <f>VLOOKUP($A8,dXdata!DATA,MATCH(AJ$3,dXdata!IDS,0) + 1,FALSE)</f>
        <v>2.7</v>
      </c>
      <c r="AK8" s="82"/>
      <c r="AL8" s="82">
        <f>VLOOKUP($A8,dXdata!DATA,MATCH(AL$3,dXdata!IDS,0) + 1,FALSE)</f>
        <v>0.75</v>
      </c>
      <c r="AM8" s="82"/>
      <c r="AN8" s="47">
        <f>VLOOKUP($A8,dXdata!DATA,MATCH(AN$3,dXdata!IDS,0) + 1,FALSE)</f>
        <v>6.794861</v>
      </c>
      <c r="AO8" s="47"/>
      <c r="AP8" s="47">
        <f>VLOOKUP($A8,dXdata!DATA,MATCH(AP$3,dXdata!IDS,0) + 1,FALSE)</f>
        <v>2.7546618513065968</v>
      </c>
      <c r="AQ8" s="47"/>
      <c r="AR8" s="84">
        <f>VLOOKUP($A8,dXdata!DATA,MATCH(AR$3,dXdata!IDS,0) + 1,FALSE)</f>
        <v>111.52138100000001</v>
      </c>
      <c r="AS8" s="84"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85">
        <f>VLOOKUP($A8,dXdata!DATA,MATCH(BB$3,dXdata!IDS,0) + 1,FALSE)</f>
        <v>0.54811174340403512</v>
      </c>
      <c r="BC8" s="85"/>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25">
      <c r="A9" s="137">
        <v>42887</v>
      </c>
      <c r="B9" s="82">
        <f>VLOOKUP($A9,dXdata!DATA,MATCH(B$3,dXdata!IDS,0) + 1,FALSE)</f>
        <v>0.65885797950220315</v>
      </c>
      <c r="C9" s="82">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855.7</v>
      </c>
      <c r="K9" s="47"/>
      <c r="L9" s="48">
        <f>VLOOKUP($A9,dXdata!DATA,MATCH(L$3,dXdata!IDS,0) + 1,FALSE)</f>
        <v>70990</v>
      </c>
      <c r="M9" s="48">
        <f>VLOOKUP($A21,dXdata!DATA,MATCH(L$3,dXdata!IDS,0) + 1,FALSE)</f>
        <v>55460</v>
      </c>
      <c r="N9" s="47">
        <f>VLOOKUP($A9,dXdata!DATA,MATCH(N$3,dXdata!IDS,0) + 1,FALSE)</f>
        <v>-11.306846576711649</v>
      </c>
      <c r="O9" s="47">
        <f>VLOOKUP($A21,dXdata!DATA,MATCH(N$3,dXdata!IDS,0) + 1,FALSE)</f>
        <v>-21.876320608536414</v>
      </c>
      <c r="P9" s="48">
        <f>VLOOKUP($A9,dXdata!DATA,MATCH(P$3,dXdata!IDS,0) + 1,FALSE)</f>
        <v>24510</v>
      </c>
      <c r="Q9" s="48">
        <f>VLOOKUP($A21,dXdata!DATA,MATCH(P$3,dXdata!IDS,0) + 1,FALSE)</f>
        <v>17760</v>
      </c>
      <c r="R9" s="47">
        <f>VLOOKUP($A9,dXdata!DATA,MATCH(R$3,dXdata!IDS,0) + 1,FALSE)</f>
        <v>-3.844644958807375</v>
      </c>
      <c r="S9" s="47">
        <f>VLOOKUP($A21,dXdata!DATA,MATCH(R$3,dXdata!IDS,0) + 1,FALSE)</f>
        <v>-27.539779681762543</v>
      </c>
      <c r="T9" s="82">
        <f>VLOOKUP($A9,dXdata!DATA,MATCH(T$3,dXdata!IDS,0) + 1,FALSE)</f>
        <v>-0.16556291390729116</v>
      </c>
      <c r="U9" s="82">
        <f>VLOOKUP($A21,dXdata!DATA,MATCH(T$3,dXdata!IDS,0) + 1,FALSE)</f>
        <v>2.8192371475953548</v>
      </c>
      <c r="V9" s="47">
        <f>VLOOKUP($A9,dXdata!DATA,MATCH(V$3,dXdata!IDS,0) + 1,FALSE)</f>
        <v>0.9678927830208961</v>
      </c>
      <c r="W9" s="47">
        <f>VLOOKUP($A21,dXdata!DATA,MATCH(V$3,dXdata!IDS,0) + 1,FALSE)</f>
        <v>1.2118551938653743</v>
      </c>
      <c r="X9" s="47">
        <f>VLOOKUP($A9,dXdata!DATA,MATCH(X$3,dXdata!IDS,0) + 1,FALSE)</f>
        <v>-1.2499999999999956</v>
      </c>
      <c r="Y9" s="47">
        <f>VLOOKUP($A21,dXdata!DATA,MATCH(X$3,dXdata!IDS,0) + 1,FALSE)</f>
        <v>1.2658227848101111</v>
      </c>
      <c r="Z9" s="82">
        <f>VLOOKUP($A9,dXdata!DATA,MATCH(Z$3,dXdata!IDS,0) + 1,FALSE)</f>
        <v>-1.7365771812080544</v>
      </c>
      <c r="AA9" s="82">
        <f>VLOOKUP($A21,dXdata!DATA,MATCH(Z$3,dXdata!IDS,0) + 1,FALSE)</f>
        <v>1.9124050200631793</v>
      </c>
      <c r="AB9" s="82">
        <f>VLOOKUP($A9,dXdata!DATA,MATCH(AB$3,dXdata!IDS,0) + 1,FALSE)</f>
        <v>45.18</v>
      </c>
      <c r="AC9" s="82">
        <f>VLOOKUP($A21,dXdata!DATA,MATCH(AB$3,dXdata!IDS,0) + 1,FALSE)</f>
        <v>67.87</v>
      </c>
      <c r="AD9" s="82" t="e">
        <f>VLOOKUP($A9,dXdata!DATA,MATCH(AD$3,dXdata!IDS,0) + 1,FALSE)</f>
        <v>#N/A</v>
      </c>
      <c r="AE9" s="82"/>
      <c r="AF9" s="48">
        <f>VLOOKUP($A9,dXdata!DATA,MATCH(AF$3,dXdata!IDS,0) + 1,FALSE)</f>
        <v>1249.8381666666667</v>
      </c>
      <c r="AG9" s="48">
        <f>VLOOKUP($A21,dXdata!DATA,MATCH(AF$3,dXdata!IDS,0) + 1,FALSE)</f>
        <v>1270.4051666666667</v>
      </c>
      <c r="AH9" s="47">
        <f>VLOOKUP($A9,dXdata!DATA,MATCH(AH$3,dXdata!IDS,0) + 1,FALSE)</f>
        <v>3.9775265687402639</v>
      </c>
      <c r="AI9" s="47"/>
      <c r="AJ9" s="82">
        <f>VLOOKUP($A9,dXdata!DATA,MATCH(AJ$3,dXdata!IDS,0) + 1,FALSE)</f>
        <v>2.7</v>
      </c>
      <c r="AK9" s="82"/>
      <c r="AL9" s="82">
        <f>VLOOKUP($A9,dXdata!DATA,MATCH(AL$3,dXdata!IDS,0) + 1,FALSE)</f>
        <v>0.75</v>
      </c>
      <c r="AM9" s="82"/>
      <c r="AN9" s="47">
        <f>VLOOKUP($A9,dXdata!DATA,MATCH(AN$3,dXdata!IDS,0) + 1,FALSE)</f>
        <v>6.8457819999999998</v>
      </c>
      <c r="AO9" s="47"/>
      <c r="AP9" s="47">
        <f>VLOOKUP($A9,dXdata!DATA,MATCH(AP$3,dXdata!IDS,0) + 1,FALSE)</f>
        <v>2.7605146304184909</v>
      </c>
      <c r="AQ9" s="47"/>
      <c r="AR9" s="84">
        <f>VLOOKUP($A9,dXdata!DATA,MATCH(AR$3,dXdata!IDS,0) + 1,FALSE)</f>
        <v>111.516792</v>
      </c>
      <c r="AS9" s="84"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85">
        <f>VLOOKUP($A9,dXdata!DATA,MATCH(BB$3,dXdata!IDS,0) + 1,FALSE)</f>
        <v>0.56990679094540608</v>
      </c>
      <c r="BC9" s="85"/>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25">
      <c r="A10" s="137">
        <v>42917</v>
      </c>
      <c r="B10" s="82">
        <f>VLOOKUP($A10,dXdata!DATA,MATCH(B$3,dXdata!IDS,0) + 1,FALSE)</f>
        <v>1.3245033112582627</v>
      </c>
      <c r="C10" s="82">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8.8000000000000007</v>
      </c>
      <c r="G10" s="47">
        <f>VLOOKUP($A22,dXdata!DATA,MATCH(F$3,dXdata!IDS,0) + 1,FALSE)</f>
        <v>7.5</v>
      </c>
      <c r="H10" s="47">
        <f>VLOOKUP($A10,dXdata!DATA,MATCH(H$3,dXdata!IDS,0) + 1,FALSE)</f>
        <v>6.4</v>
      </c>
      <c r="I10" s="47">
        <f>VLOOKUP($A22,dXdata!DATA,MATCH(H$3,dXdata!IDS,0) + 1,FALSE)</f>
        <v>5.9</v>
      </c>
      <c r="J10" s="47">
        <f>VLOOKUP($A10,dXdata!DATA,MATCH(J$3,dXdata!IDS,0) + 1,FALSE)</f>
        <v>862.2</v>
      </c>
      <c r="K10" s="47"/>
      <c r="L10" s="48">
        <f>VLOOKUP($A10,dXdata!DATA,MATCH(L$3,dXdata!IDS,0) + 1,FALSE)</f>
        <v>68410</v>
      </c>
      <c r="M10" s="48">
        <f>VLOOKUP($A22,dXdata!DATA,MATCH(L$3,dXdata!IDS,0) + 1,FALSE)</f>
        <v>54640</v>
      </c>
      <c r="N10" s="47">
        <f>VLOOKUP($A10,dXdata!DATA,MATCH(N$3,dXdata!IDS,0) + 1,FALSE)</f>
        <v>-34.126143476167549</v>
      </c>
      <c r="O10" s="47">
        <f>VLOOKUP($A22,dXdata!DATA,MATCH(N$3,dXdata!IDS,0) + 1,FALSE)</f>
        <v>-20.128636164303458</v>
      </c>
      <c r="P10" s="48">
        <f>VLOOKUP($A10,dXdata!DATA,MATCH(P$3,dXdata!IDS,0) + 1,FALSE)</f>
        <v>23620</v>
      </c>
      <c r="Q10" s="48">
        <f>VLOOKUP($A22,dXdata!DATA,MATCH(P$3,dXdata!IDS,0) + 1,FALSE)</f>
        <v>17340</v>
      </c>
      <c r="R10" s="47">
        <f>VLOOKUP($A10,dXdata!DATA,MATCH(R$3,dXdata!IDS,0) + 1,FALSE)</f>
        <v>-30.5906553041434</v>
      </c>
      <c r="S10" s="47">
        <f>VLOOKUP($A22,dXdata!DATA,MATCH(R$3,dXdata!IDS,0) + 1,FALSE)</f>
        <v>-26.587637595258251</v>
      </c>
      <c r="T10" s="82">
        <f>VLOOKUP($A10,dXdata!DATA,MATCH(T$3,dXdata!IDS,0) + 1,FALSE)</f>
        <v>0.99042588312974189</v>
      </c>
      <c r="U10" s="82">
        <f>VLOOKUP($A22,dXdata!DATA,MATCH(T$3,dXdata!IDS,0) + 1,FALSE)</f>
        <v>1.0460934946060707</v>
      </c>
      <c r="V10" s="47">
        <f>VLOOKUP($A10,dXdata!DATA,MATCH(V$3,dXdata!IDS,0) + 1,FALSE)</f>
        <v>-0.68407865342191565</v>
      </c>
      <c r="W10" s="47">
        <f>VLOOKUP($A22,dXdata!DATA,MATCH(V$3,dXdata!IDS,0) + 1,FALSE)</f>
        <v>2.230949360191592</v>
      </c>
      <c r="X10" s="47">
        <f>VLOOKUP($A10,dXdata!DATA,MATCH(X$3,dXdata!IDS,0) + 1,FALSE)</f>
        <v>0</v>
      </c>
      <c r="Y10" s="47">
        <f>VLOOKUP($A22,dXdata!DATA,MATCH(X$3,dXdata!IDS,0) + 1,FALSE)</f>
        <v>0.94339622641510523</v>
      </c>
      <c r="Z10" s="82">
        <f>VLOOKUP($A10,dXdata!DATA,MATCH(Z$3,dXdata!IDS,0) + 1,FALSE)</f>
        <v>-1.0177474976869494</v>
      </c>
      <c r="AA10" s="82">
        <f>VLOOKUP($A22,dXdata!DATA,MATCH(Z$3,dXdata!IDS,0) + 1,FALSE)</f>
        <v>1.9289598912304529</v>
      </c>
      <c r="AB10" s="82">
        <f>VLOOKUP($A10,dXdata!DATA,MATCH(AB$3,dXdata!IDS,0) + 1,FALSE)</f>
        <v>46.63</v>
      </c>
      <c r="AC10" s="82">
        <f>VLOOKUP($A22,dXdata!DATA,MATCH(AB$3,dXdata!IDS,0) + 1,FALSE)</f>
        <v>70.98</v>
      </c>
      <c r="AD10" s="82" t="e">
        <f>VLOOKUP($A10,dXdata!DATA,MATCH(AD$3,dXdata!IDS,0) + 1,FALSE)</f>
        <v>#N/A</v>
      </c>
      <c r="AE10" s="82"/>
      <c r="AF10" s="48">
        <f>VLOOKUP($A10,dXdata!DATA,MATCH(AF$3,dXdata!IDS,0) + 1,FALSE)</f>
        <v>1251.5887499999999</v>
      </c>
      <c r="AG10" s="48">
        <f>VLOOKUP($A22,dXdata!DATA,MATCH(AF$3,dXdata!IDS,0) + 1,FALSE)</f>
        <v>1271.9357500000001</v>
      </c>
      <c r="AH10" s="47">
        <f>VLOOKUP($A10,dXdata!DATA,MATCH(AH$3,dXdata!IDS,0) + 1,FALSE)</f>
        <v>3.3196558597889059</v>
      </c>
      <c r="AI10" s="47"/>
      <c r="AJ10" s="82">
        <f>VLOOKUP($A10,dXdata!DATA,MATCH(AJ$3,dXdata!IDS,0) + 1,FALSE)</f>
        <v>2.95</v>
      </c>
      <c r="AK10" s="82"/>
      <c r="AL10" s="82">
        <f>VLOOKUP($A10,dXdata!DATA,MATCH(AL$3,dXdata!IDS,0) + 1,FALSE)</f>
        <v>1</v>
      </c>
      <c r="AM10" s="82"/>
      <c r="AN10" s="47">
        <f>VLOOKUP($A10,dXdata!DATA,MATCH(AN$3,dXdata!IDS,0) + 1,FALSE)</f>
        <v>6.7957280000000004</v>
      </c>
      <c r="AO10" s="47"/>
      <c r="AP10" s="47">
        <f>VLOOKUP($A10,dXdata!DATA,MATCH(AP$3,dXdata!IDS,0) + 1,FALSE)</f>
        <v>2.7250549277897371</v>
      </c>
      <c r="AQ10" s="47"/>
      <c r="AR10" s="84">
        <f>VLOOKUP($A10,dXdata!DATA,MATCH(AR$3,dXdata!IDS,0) + 1,FALSE)</f>
        <v>113.571958</v>
      </c>
      <c r="AS10" s="84"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85">
        <f>VLOOKUP($A10,dXdata!DATA,MATCH(BB$3,dXdata!IDS,0) + 1,FALSE)</f>
        <v>0.54914458235491448</v>
      </c>
      <c r="BC10" s="85"/>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25">
      <c r="A11" s="137">
        <v>42948</v>
      </c>
      <c r="B11" s="82">
        <f>VLOOKUP($A11,dXdata!DATA,MATCH(B$3,dXdata!IDS,0) + 1,FALSE)</f>
        <v>1.247248716067495</v>
      </c>
      <c r="C11" s="82">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8.9</v>
      </c>
      <c r="G11" s="47">
        <f>VLOOKUP($A23,dXdata!DATA,MATCH(F$3,dXdata!IDS,0) + 1,FALSE)</f>
        <v>8.1999999999999993</v>
      </c>
      <c r="H11" s="47">
        <f>VLOOKUP($A11,dXdata!DATA,MATCH(H$3,dXdata!IDS,0) + 1,FALSE)</f>
        <v>6.5</v>
      </c>
      <c r="I11" s="47">
        <f>VLOOKUP($A23,dXdata!DATA,MATCH(H$3,dXdata!IDS,0) + 1,FALSE)</f>
        <v>6.1</v>
      </c>
      <c r="J11" s="47">
        <f>VLOOKUP($A11,dXdata!DATA,MATCH(J$3,dXdata!IDS,0) + 1,FALSE)</f>
        <v>861.2</v>
      </c>
      <c r="K11" s="47"/>
      <c r="L11" s="48">
        <f>VLOOKUP($A11,dXdata!DATA,MATCH(L$3,dXdata!IDS,0) + 1,FALSE)</f>
        <v>66570</v>
      </c>
      <c r="M11" s="48">
        <f>VLOOKUP($A23,dXdata!DATA,MATCH(L$3,dXdata!IDS,0) + 1,FALSE)</f>
        <v>53140</v>
      </c>
      <c r="N11" s="47">
        <f>VLOOKUP($A11,dXdata!DATA,MATCH(N$3,dXdata!IDS,0) + 1,FALSE)</f>
        <v>-25.992217898832681</v>
      </c>
      <c r="O11" s="47">
        <f>VLOOKUP($A23,dXdata!DATA,MATCH(N$3,dXdata!IDS,0) + 1,FALSE)</f>
        <v>-20.174252666366232</v>
      </c>
      <c r="P11" s="48">
        <f>VLOOKUP($A11,dXdata!DATA,MATCH(P$3,dXdata!IDS,0) + 1,FALSE)</f>
        <v>22690</v>
      </c>
      <c r="Q11" s="48">
        <f>VLOOKUP($A23,dXdata!DATA,MATCH(P$3,dXdata!IDS,0) + 1,FALSE)</f>
        <v>16780</v>
      </c>
      <c r="R11" s="47">
        <f>VLOOKUP($A11,dXdata!DATA,MATCH(R$3,dXdata!IDS,0) + 1,FALSE)</f>
        <v>-23.576961940047159</v>
      </c>
      <c r="S11" s="47">
        <f>VLOOKUP($A23,dXdata!DATA,MATCH(R$3,dXdata!IDS,0) + 1,FALSE)</f>
        <v>-26.046716615249011</v>
      </c>
      <c r="T11" s="82">
        <f>VLOOKUP($A11,dXdata!DATA,MATCH(T$3,dXdata!IDS,0) + 1,FALSE)</f>
        <v>3.0202456023896485</v>
      </c>
      <c r="U11" s="82">
        <f>VLOOKUP($A23,dXdata!DATA,MATCH(T$3,dXdata!IDS,0) + 1,FALSE)</f>
        <v>0.16108247422681465</v>
      </c>
      <c r="V11" s="47">
        <f>VLOOKUP($A11,dXdata!DATA,MATCH(V$3,dXdata!IDS,0) + 1,FALSE)</f>
        <v>-0.71688571507960708</v>
      </c>
      <c r="W11" s="47">
        <f>VLOOKUP($A23,dXdata!DATA,MATCH(V$3,dXdata!IDS,0) + 1,FALSE)</f>
        <v>2.0878228988833181</v>
      </c>
      <c r="X11" s="47">
        <f>VLOOKUP($A11,dXdata!DATA,MATCH(X$3,dXdata!IDS,0) + 1,FALSE)</f>
        <v>1.2698412698412653</v>
      </c>
      <c r="Y11" s="47">
        <f>VLOOKUP($A23,dXdata!DATA,MATCH(X$3,dXdata!IDS,0) + 1,FALSE)</f>
        <v>-0.31347962382444194</v>
      </c>
      <c r="Z11" s="82">
        <f>VLOOKUP($A11,dXdata!DATA,MATCH(Z$3,dXdata!IDS,0) + 1,FALSE)</f>
        <v>5.9121621621627263E-2</v>
      </c>
      <c r="AA11" s="82">
        <f>VLOOKUP($A23,dXdata!DATA,MATCH(Z$3,dXdata!IDS,0) + 1,FALSE)</f>
        <v>0.47269350890519757</v>
      </c>
      <c r="AB11" s="82">
        <f>VLOOKUP($A11,dXdata!DATA,MATCH(AB$3,dXdata!IDS,0) + 1,FALSE)</f>
        <v>48.04</v>
      </c>
      <c r="AC11" s="82">
        <f>VLOOKUP($A23,dXdata!DATA,MATCH(AB$3,dXdata!IDS,0) + 1,FALSE)</f>
        <v>68.06</v>
      </c>
      <c r="AD11" s="82" t="e">
        <f>VLOOKUP($A11,dXdata!DATA,MATCH(AD$3,dXdata!IDS,0) + 1,FALSE)</f>
        <v>#N/A</v>
      </c>
      <c r="AE11" s="82"/>
      <c r="AF11" s="48">
        <f>VLOOKUP($A11,dXdata!DATA,MATCH(AF$3,dXdata!IDS,0) + 1,FALSE)</f>
        <v>1253.3393333333333</v>
      </c>
      <c r="AG11" s="48">
        <f>VLOOKUP($A23,dXdata!DATA,MATCH(AF$3,dXdata!IDS,0) + 1,FALSE)</f>
        <v>1273.4663333333333</v>
      </c>
      <c r="AH11" s="47">
        <f>VLOOKUP($A11,dXdata!DATA,MATCH(AH$3,dXdata!IDS,0) + 1,FALSE)</f>
        <v>2.9796692148358117</v>
      </c>
      <c r="AI11" s="47"/>
      <c r="AJ11" s="82">
        <f>VLOOKUP($A11,dXdata!DATA,MATCH(AJ$3,dXdata!IDS,0) + 1,FALSE)</f>
        <v>2.95</v>
      </c>
      <c r="AK11" s="82"/>
      <c r="AL11" s="82">
        <f>VLOOKUP($A11,dXdata!DATA,MATCH(AL$3,dXdata!IDS,0) + 1,FALSE)</f>
        <v>1</v>
      </c>
      <c r="AM11" s="82"/>
      <c r="AN11" s="47">
        <f>VLOOKUP($A11,dXdata!DATA,MATCH(AN$3,dXdata!IDS,0) + 1,FALSE)</f>
        <v>6.758273</v>
      </c>
      <c r="AO11" s="47"/>
      <c r="AP11" s="47">
        <f>VLOOKUP($A11,dXdata!DATA,MATCH(AP$3,dXdata!IDS,0) + 1,FALSE)</f>
        <v>2.6780751884443537</v>
      </c>
      <c r="AQ11" s="47"/>
      <c r="AR11" s="84">
        <f>VLOOKUP($A11,dXdata!DATA,MATCH(AR$3,dXdata!IDS,0) + 1,FALSE)</f>
        <v>121.692031</v>
      </c>
      <c r="AS11" s="84"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85">
        <f>VLOOKUP($A11,dXdata!DATA,MATCH(BB$3,dXdata!IDS,0) + 1,FALSE)</f>
        <v>0.53257978723404253</v>
      </c>
      <c r="BC11" s="85"/>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25">
      <c r="A12" s="137">
        <v>42979</v>
      </c>
      <c r="B12" s="82">
        <f>VLOOKUP($A12,dXdata!DATA,MATCH(B$3,dXdata!IDS,0) + 1,FALSE)</f>
        <v>1.4001473839351464</v>
      </c>
      <c r="C12" s="82">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8.8000000000000007</v>
      </c>
      <c r="G12" s="47">
        <f>VLOOKUP($A24,dXdata!DATA,MATCH(F$3,dXdata!IDS,0) + 1,FALSE)</f>
        <v>8.3000000000000007</v>
      </c>
      <c r="H12" s="47">
        <f>VLOOKUP($A12,dXdata!DATA,MATCH(H$3,dXdata!IDS,0) + 1,FALSE)</f>
        <v>6.4</v>
      </c>
      <c r="I12" s="47">
        <f>VLOOKUP($A24,dXdata!DATA,MATCH(H$3,dXdata!IDS,0) + 1,FALSE)</f>
        <v>6</v>
      </c>
      <c r="J12" s="47">
        <f>VLOOKUP($A12,dXdata!DATA,MATCH(J$3,dXdata!IDS,0) + 1,FALSE)</f>
        <v>857.2</v>
      </c>
      <c r="K12" s="47"/>
      <c r="L12" s="48">
        <f>VLOOKUP($A12,dXdata!DATA,MATCH(L$3,dXdata!IDS,0) + 1,FALSE)</f>
        <v>65230</v>
      </c>
      <c r="M12" s="48">
        <f>VLOOKUP($A24,dXdata!DATA,MATCH(L$3,dXdata!IDS,0) + 1,FALSE)</f>
        <v>52510</v>
      </c>
      <c r="N12" s="47">
        <f>VLOOKUP($A12,dXdata!DATA,MATCH(N$3,dXdata!IDS,0) + 1,FALSE)</f>
        <v>-28.82705946535734</v>
      </c>
      <c r="O12" s="47">
        <f>VLOOKUP($A24,dXdata!DATA,MATCH(N$3,dXdata!IDS,0) + 1,FALSE)</f>
        <v>-19.500229955541926</v>
      </c>
      <c r="P12" s="48">
        <f>VLOOKUP($A12,dXdata!DATA,MATCH(P$3,dXdata!IDS,0) + 1,FALSE)</f>
        <v>22410</v>
      </c>
      <c r="Q12" s="48">
        <f>VLOOKUP($A24,dXdata!DATA,MATCH(P$3,dXdata!IDS,0) + 1,FALSE)</f>
        <v>16260</v>
      </c>
      <c r="R12" s="47">
        <f>VLOOKUP($A12,dXdata!DATA,MATCH(R$3,dXdata!IDS,0) + 1,FALSE)</f>
        <v>-27.779568159845315</v>
      </c>
      <c r="S12" s="47">
        <f>VLOOKUP($A24,dXdata!DATA,MATCH(R$3,dXdata!IDS,0) + 1,FALSE)</f>
        <v>-27.443105756358765</v>
      </c>
      <c r="T12" s="82">
        <f>VLOOKUP($A12,dXdata!DATA,MATCH(T$3,dXdata!IDS,0) + 1,FALSE)</f>
        <v>3.1550979740949892</v>
      </c>
      <c r="U12" s="82">
        <f>VLOOKUP($A24,dXdata!DATA,MATCH(T$3,dXdata!IDS,0) + 1,FALSE)</f>
        <v>1.6097875080489432</v>
      </c>
      <c r="V12" s="47">
        <f>VLOOKUP($A12,dXdata!DATA,MATCH(V$3,dXdata!IDS,0) + 1,FALSE)</f>
        <v>3.6213424309815334</v>
      </c>
      <c r="W12" s="47">
        <f>VLOOKUP($A24,dXdata!DATA,MATCH(V$3,dXdata!IDS,0) + 1,FALSE)</f>
        <v>-1.3267937567590482</v>
      </c>
      <c r="X12" s="47">
        <f>VLOOKUP($A12,dXdata!DATA,MATCH(X$3,dXdata!IDS,0) + 1,FALSE)</f>
        <v>3.2154340836012762</v>
      </c>
      <c r="Y12" s="47">
        <f>VLOOKUP($A24,dXdata!DATA,MATCH(X$3,dXdata!IDS,0) + 1,FALSE)</f>
        <v>-0.6230529595015688</v>
      </c>
      <c r="Z12" s="82">
        <f>VLOOKUP($A12,dXdata!DATA,MATCH(Z$3,dXdata!IDS,0) + 1,FALSE)</f>
        <v>1.7279536942458318</v>
      </c>
      <c r="AA12" s="82">
        <f>VLOOKUP($A24,dXdata!DATA,MATCH(Z$3,dXdata!IDS,0) + 1,FALSE)</f>
        <v>-0.47694753577105509</v>
      </c>
      <c r="AB12" s="82">
        <f>VLOOKUP($A12,dXdata!DATA,MATCH(AB$3,dXdata!IDS,0) + 1,FALSE)</f>
        <v>49.82</v>
      </c>
      <c r="AC12" s="82">
        <f>VLOOKUP($A24,dXdata!DATA,MATCH(AB$3,dXdata!IDS,0) + 1,FALSE)</f>
        <v>70.23</v>
      </c>
      <c r="AD12" s="82" t="e">
        <f>VLOOKUP($A12,dXdata!DATA,MATCH(AD$3,dXdata!IDS,0) + 1,FALSE)</f>
        <v>#N/A</v>
      </c>
      <c r="AE12" s="82"/>
      <c r="AF12" s="48">
        <f>VLOOKUP($A12,dXdata!DATA,MATCH(AF$3,dXdata!IDS,0) + 1,FALSE)</f>
        <v>1255.0899166666668</v>
      </c>
      <c r="AG12" s="48">
        <f>VLOOKUP($A24,dXdata!DATA,MATCH(AF$3,dXdata!IDS,0) + 1,FALSE)</f>
        <v>1274.9969166666667</v>
      </c>
      <c r="AH12" s="47">
        <f>VLOOKUP($A12,dXdata!DATA,MATCH(AH$3,dXdata!IDS,0) + 1,FALSE)</f>
        <v>2.9770961697147769</v>
      </c>
      <c r="AI12" s="47"/>
      <c r="AJ12" s="82">
        <f>VLOOKUP($A12,dXdata!DATA,MATCH(AJ$3,dXdata!IDS,0) + 1,FALSE)</f>
        <v>3.2</v>
      </c>
      <c r="AK12" s="82"/>
      <c r="AL12" s="82">
        <f>VLOOKUP($A12,dXdata!DATA,MATCH(AL$3,dXdata!IDS,0) + 1,FALSE)</f>
        <v>1.25</v>
      </c>
      <c r="AM12" s="82"/>
      <c r="AN12" s="47">
        <f>VLOOKUP($A12,dXdata!DATA,MATCH(AN$3,dXdata!IDS,0) + 1,FALSE)</f>
        <v>6.8704289999999997</v>
      </c>
      <c r="AO12" s="47"/>
      <c r="AP12" s="47">
        <f>VLOOKUP($A12,dXdata!DATA,MATCH(AP$3,dXdata!IDS,0) + 1,FALSE)</f>
        <v>2.7310991879245403</v>
      </c>
      <c r="AQ12" s="47"/>
      <c r="AR12" s="84">
        <f>VLOOKUP($A12,dXdata!DATA,MATCH(AR$3,dXdata!IDS,0) + 1,FALSE)</f>
        <v>112.44416</v>
      </c>
      <c r="AS12" s="84"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85">
        <f>VLOOKUP($A12,dXdata!DATA,MATCH(BB$3,dXdata!IDS,0) + 1,FALSE)</f>
        <v>0.44764237599510104</v>
      </c>
      <c r="BC12" s="85"/>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1160.66917592</v>
      </c>
    </row>
    <row r="13" spans="1:67" x14ac:dyDescent="0.25">
      <c r="A13" s="137">
        <v>43009</v>
      </c>
      <c r="B13" s="82">
        <f>VLOOKUP($A13,dXdata!DATA,MATCH(B$3,dXdata!IDS,0) + 1,FALSE)</f>
        <v>1.3939838591342513</v>
      </c>
      <c r="C13" s="82">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6.1</v>
      </c>
      <c r="I13" s="47">
        <f>VLOOKUP($A25,dXdata!DATA,MATCH(H$3,dXdata!IDS,0) + 1,FALSE)</f>
        <v>5.7</v>
      </c>
      <c r="J13" s="47">
        <f>VLOOKUP($A13,dXdata!DATA,MATCH(J$3,dXdata!IDS,0) + 1,FALSE)</f>
        <v>849.6</v>
      </c>
      <c r="K13" s="47"/>
      <c r="L13" s="48">
        <f>VLOOKUP($A13,dXdata!DATA,MATCH(L$3,dXdata!IDS,0) + 1,FALSE)</f>
        <v>63690</v>
      </c>
      <c r="M13" s="48">
        <f>VLOOKUP($A25,dXdata!DATA,MATCH(L$3,dXdata!IDS,0) + 1,FALSE)</f>
        <v>52040</v>
      </c>
      <c r="N13" s="47">
        <f>VLOOKUP($A13,dXdata!DATA,MATCH(N$3,dXdata!IDS,0) + 1,FALSE)</f>
        <v>-32.610305787747329</v>
      </c>
      <c r="O13" s="47">
        <f>VLOOKUP($A25,dXdata!DATA,MATCH(N$3,dXdata!IDS,0) + 1,FALSE)</f>
        <v>-18.291725545611559</v>
      </c>
      <c r="P13" s="48">
        <f>VLOOKUP($A13,dXdata!DATA,MATCH(P$3,dXdata!IDS,0) + 1,FALSE)</f>
        <v>21870</v>
      </c>
      <c r="Q13" s="48">
        <f>VLOOKUP($A25,dXdata!DATA,MATCH(P$3,dXdata!IDS,0) + 1,FALSE)</f>
        <v>16170</v>
      </c>
      <c r="R13" s="47">
        <f>VLOOKUP($A13,dXdata!DATA,MATCH(R$3,dXdata!IDS,0) + 1,FALSE)</f>
        <v>-31.677600749765698</v>
      </c>
      <c r="S13" s="47">
        <f>VLOOKUP($A25,dXdata!DATA,MATCH(R$3,dXdata!IDS,0) + 1,FALSE)</f>
        <v>-26.06310013717421</v>
      </c>
      <c r="T13" s="82">
        <f>VLOOKUP($A13,dXdata!DATA,MATCH(T$3,dXdata!IDS,0) + 1,FALSE)</f>
        <v>3.6877076411960141</v>
      </c>
      <c r="U13" s="82">
        <f>VLOOKUP($A25,dXdata!DATA,MATCH(T$3,dXdata!IDS,0) + 1,FALSE)</f>
        <v>1.7942966997757104</v>
      </c>
      <c r="V13" s="47">
        <f>VLOOKUP($A13,dXdata!DATA,MATCH(V$3,dXdata!IDS,0) + 1,FALSE)</f>
        <v>2.6194455869497535</v>
      </c>
      <c r="W13" s="47">
        <f>VLOOKUP($A25,dXdata!DATA,MATCH(V$3,dXdata!IDS,0) + 1,FALSE)</f>
        <v>0.85705317963897798</v>
      </c>
      <c r="X13" s="47">
        <f>VLOOKUP($A13,dXdata!DATA,MATCH(X$3,dXdata!IDS,0) + 1,FALSE)</f>
        <v>3.5483870967742082</v>
      </c>
      <c r="Y13" s="47">
        <f>VLOOKUP($A25,dXdata!DATA,MATCH(X$3,dXdata!IDS,0) + 1,FALSE)</f>
        <v>-0.31152647975077885</v>
      </c>
      <c r="Z13" s="82">
        <f>VLOOKUP($A13,dXdata!DATA,MATCH(Z$3,dXdata!IDS,0) + 1,FALSE)</f>
        <v>3.4111465242484096</v>
      </c>
      <c r="AA13" s="82">
        <f>VLOOKUP($A25,dXdata!DATA,MATCH(Z$3,dXdata!IDS,0) + 1,FALSE)</f>
        <v>-1.357767596834647</v>
      </c>
      <c r="AB13" s="82">
        <f>VLOOKUP($A13,dXdata!DATA,MATCH(AB$3,dXdata!IDS,0) + 1,FALSE)</f>
        <v>51.58</v>
      </c>
      <c r="AC13" s="82">
        <f>VLOOKUP($A25,dXdata!DATA,MATCH(AB$3,dXdata!IDS,0) + 1,FALSE)</f>
        <v>70.75</v>
      </c>
      <c r="AD13" s="82" t="e">
        <f>VLOOKUP($A13,dXdata!DATA,MATCH(AD$3,dXdata!IDS,0) + 1,FALSE)</f>
        <v>#N/A</v>
      </c>
      <c r="AE13" s="82"/>
      <c r="AF13" s="48">
        <f>VLOOKUP($A13,dXdata!DATA,MATCH(AF$3,dXdata!IDS,0) + 1,FALSE)</f>
        <v>1256.8405</v>
      </c>
      <c r="AG13" s="48">
        <f>VLOOKUP($A25,dXdata!DATA,MATCH(AF$3,dXdata!IDS,0) + 1,FALSE)</f>
        <v>1276.5274999999999</v>
      </c>
      <c r="AH13" s="47">
        <f>VLOOKUP($A13,dXdata!DATA,MATCH(AH$3,dXdata!IDS,0) + 1,FALSE)</f>
        <v>3.0464789806658787</v>
      </c>
      <c r="AI13" s="47"/>
      <c r="AJ13" s="82">
        <f>VLOOKUP($A13,dXdata!DATA,MATCH(AJ$3,dXdata!IDS,0) + 1,FALSE)</f>
        <v>3.2</v>
      </c>
      <c r="AK13" s="82"/>
      <c r="AL13" s="82">
        <f>VLOOKUP($A13,dXdata!DATA,MATCH(AL$3,dXdata!IDS,0) + 1,FALSE)</f>
        <v>1.25</v>
      </c>
      <c r="AM13" s="82"/>
      <c r="AN13" s="47">
        <f>VLOOKUP($A13,dXdata!DATA,MATCH(AN$3,dXdata!IDS,0) + 1,FALSE)</f>
        <v>6.9847279999999996</v>
      </c>
      <c r="AO13" s="47"/>
      <c r="AP13" s="47">
        <f>VLOOKUP($A13,dXdata!DATA,MATCH(AP$3,dXdata!IDS,0) + 1,FALSE)</f>
        <v>2.7345198208183898</v>
      </c>
      <c r="AQ13" s="47"/>
      <c r="AR13" s="84">
        <f>VLOOKUP($A13,dXdata!DATA,MATCH(AR$3,dXdata!IDS,0) + 1,FALSE)</f>
        <v>116.616759</v>
      </c>
      <c r="AS13" s="84"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85">
        <f>VLOOKUP($A13,dXdata!DATA,MATCH(BB$3,dXdata!IDS,0) + 1,FALSE)</f>
        <v>0.56336405529953915</v>
      </c>
      <c r="BC13" s="85"/>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337.90144084000002</v>
      </c>
    </row>
    <row r="14" spans="1:67" x14ac:dyDescent="0.25">
      <c r="A14" s="137">
        <v>43040</v>
      </c>
      <c r="B14" s="82">
        <f>VLOOKUP($A14,dXdata!DATA,MATCH(B$3,dXdata!IDS,0) + 1,FALSE)</f>
        <v>2.584933530280642</v>
      </c>
      <c r="C14" s="82">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5.3</v>
      </c>
      <c r="J14" s="47">
        <f>VLOOKUP($A14,dXdata!DATA,MATCH(J$3,dXdata!IDS,0) + 1,FALSE)</f>
        <v>848.1</v>
      </c>
      <c r="K14" s="47"/>
      <c r="L14" s="48">
        <f>VLOOKUP($A14,dXdata!DATA,MATCH(L$3,dXdata!IDS,0) + 1,FALSE)</f>
        <v>64090</v>
      </c>
      <c r="M14" s="48">
        <f>VLOOKUP($A26,dXdata!DATA,MATCH(L$3,dXdata!IDS,0) + 1,FALSE)</f>
        <v>49420</v>
      </c>
      <c r="N14" s="47">
        <f>VLOOKUP($A14,dXdata!DATA,MATCH(N$3,dXdata!IDS,0) + 1,FALSE)</f>
        <v>-34.555294598182371</v>
      </c>
      <c r="O14" s="47">
        <f>VLOOKUP($A26,dXdata!DATA,MATCH(N$3,dXdata!IDS,0) + 1,FALSE)</f>
        <v>-22.889686378530193</v>
      </c>
      <c r="P14" s="48">
        <f>VLOOKUP($A14,dXdata!DATA,MATCH(P$3,dXdata!IDS,0) + 1,FALSE)</f>
        <v>21800</v>
      </c>
      <c r="Q14" s="48">
        <f>VLOOKUP($A26,dXdata!DATA,MATCH(P$3,dXdata!IDS,0) + 1,FALSE)</f>
        <v>15350</v>
      </c>
      <c r="R14" s="47">
        <f>VLOOKUP($A14,dXdata!DATA,MATCH(R$3,dXdata!IDS,0) + 1,FALSE)</f>
        <v>-33.859223300970875</v>
      </c>
      <c r="S14" s="47">
        <f>VLOOKUP($A26,dXdata!DATA,MATCH(R$3,dXdata!IDS,0) + 1,FALSE)</f>
        <v>-29.587155963302749</v>
      </c>
      <c r="T14" s="82">
        <f>VLOOKUP($A14,dXdata!DATA,MATCH(T$3,dXdata!IDS,0) + 1,FALSE)</f>
        <v>2.340916584240027</v>
      </c>
      <c r="U14" s="82">
        <f>VLOOKUP($A26,dXdata!DATA,MATCH(T$3,dXdata!IDS,0) + 1,FALSE)</f>
        <v>3.3182989690721643</v>
      </c>
      <c r="V14" s="47">
        <f>VLOOKUP($A14,dXdata!DATA,MATCH(V$3,dXdata!IDS,0) + 1,FALSE)</f>
        <v>0.59529692558490943</v>
      </c>
      <c r="W14" s="47">
        <f>VLOOKUP($A26,dXdata!DATA,MATCH(V$3,dXdata!IDS,0) + 1,FALSE)</f>
        <v>1.4160095760731073</v>
      </c>
      <c r="X14" s="47">
        <f>VLOOKUP($A14,dXdata!DATA,MATCH(X$3,dXdata!IDS,0) + 1,FALSE)</f>
        <v>3.2258064516129004</v>
      </c>
      <c r="Y14" s="47">
        <f>VLOOKUP($A26,dXdata!DATA,MATCH(X$3,dXdata!IDS,0) + 1,FALSE)</f>
        <v>1.2499999999999956</v>
      </c>
      <c r="Z14" s="82">
        <f>VLOOKUP($A14,dXdata!DATA,MATCH(Z$3,dXdata!IDS,0) + 1,FALSE)</f>
        <v>3.5565579458709307</v>
      </c>
      <c r="AA14" s="82">
        <f>VLOOKUP($A26,dXdata!DATA,MATCH(Z$3,dXdata!IDS,0) + 1,FALSE)</f>
        <v>-1.6753224995813554E-2</v>
      </c>
      <c r="AB14" s="82">
        <f>VLOOKUP($A14,dXdata!DATA,MATCH(AB$3,dXdata!IDS,0) + 1,FALSE)</f>
        <v>56.64</v>
      </c>
      <c r="AC14" s="82">
        <f>VLOOKUP($A26,dXdata!DATA,MATCH(AB$3,dXdata!IDS,0) + 1,FALSE)</f>
        <v>56.96</v>
      </c>
      <c r="AD14" s="82" t="e">
        <f>VLOOKUP($A14,dXdata!DATA,MATCH(AD$3,dXdata!IDS,0) + 1,FALSE)</f>
        <v>#N/A</v>
      </c>
      <c r="AE14" s="82"/>
      <c r="AF14" s="48">
        <f>VLOOKUP($A14,dXdata!DATA,MATCH(AF$3,dXdata!IDS,0) + 1,FALSE)</f>
        <v>1258.5910833333332</v>
      </c>
      <c r="AG14" s="48">
        <f>VLOOKUP($A26,dXdata!DATA,MATCH(AF$3,dXdata!IDS,0) + 1,FALSE)</f>
        <v>1278.0580833333333</v>
      </c>
      <c r="AH14" s="47">
        <f>VLOOKUP($A14,dXdata!DATA,MATCH(AH$3,dXdata!IDS,0) + 1,FALSE)</f>
        <v>3.145708709909778</v>
      </c>
      <c r="AI14" s="47"/>
      <c r="AJ14" s="82">
        <f>VLOOKUP($A14,dXdata!DATA,MATCH(AJ$3,dXdata!IDS,0) + 1,FALSE)</f>
        <v>3.2</v>
      </c>
      <c r="AK14" s="82"/>
      <c r="AL14" s="82">
        <f>VLOOKUP($A14,dXdata!DATA,MATCH(AL$3,dXdata!IDS,0) + 1,FALSE)</f>
        <v>1.25</v>
      </c>
      <c r="AM14" s="82"/>
      <c r="AN14" s="47">
        <f>VLOOKUP($A14,dXdata!DATA,MATCH(AN$3,dXdata!IDS,0) + 1,FALSE)</f>
        <v>6.8971289999999996</v>
      </c>
      <c r="AO14" s="47"/>
      <c r="AP14" s="47">
        <f>VLOOKUP($A14,dXdata!DATA,MATCH(AP$3,dXdata!IDS,0) + 1,FALSE)</f>
        <v>2.7014138276780777</v>
      </c>
      <c r="AQ14" s="47"/>
      <c r="AR14" s="84">
        <f>VLOOKUP($A14,dXdata!DATA,MATCH(AR$3,dXdata!IDS,0) + 1,FALSE)</f>
        <v>121.054918</v>
      </c>
      <c r="AS14" s="84"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85">
        <f>VLOOKUP($A14,dXdata!DATA,MATCH(BB$3,dXdata!IDS,0) + 1,FALSE)</f>
        <v>0.68461911693352728</v>
      </c>
      <c r="BC14" s="85"/>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25">
      <c r="A15" s="137">
        <v>43070</v>
      </c>
      <c r="B15" s="82">
        <f>VLOOKUP($A15,dXdata!DATA,MATCH(B$3,dXdata!IDS,0) + 1,FALSE)</f>
        <v>1.9955654101995401</v>
      </c>
      <c r="C15" s="82">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854.5</v>
      </c>
      <c r="K15" s="47"/>
      <c r="L15" s="48">
        <f>VLOOKUP($A15,dXdata!DATA,MATCH(L$3,dXdata!IDS,0) + 1,FALSE)</f>
        <v>62670</v>
      </c>
      <c r="M15" s="48">
        <f>VLOOKUP($A27,dXdata!DATA,MATCH(L$3,dXdata!IDS,0) + 1,FALSE)</f>
        <v>48940</v>
      </c>
      <c r="N15" s="47">
        <f>VLOOKUP($A15,dXdata!DATA,MATCH(N$3,dXdata!IDS,0) + 1,FALSE)</f>
        <v>-37.034060082387221</v>
      </c>
      <c r="O15" s="47">
        <f>VLOOKUP($A27,dXdata!DATA,MATCH(N$3,dXdata!IDS,0) + 1,FALSE)</f>
        <v>-21.908409127174089</v>
      </c>
      <c r="P15" s="48">
        <f>VLOOKUP($A15,dXdata!DATA,MATCH(P$3,dXdata!IDS,0) + 1,FALSE)</f>
        <v>21140</v>
      </c>
      <c r="Q15" s="48">
        <f>VLOOKUP($A27,dXdata!DATA,MATCH(P$3,dXdata!IDS,0) + 1,FALSE)</f>
        <v>15080</v>
      </c>
      <c r="R15" s="47">
        <f>VLOOKUP($A15,dXdata!DATA,MATCH(R$3,dXdata!IDS,0) + 1,FALSE)</f>
        <v>-37.083333333333336</v>
      </c>
      <c r="S15" s="47">
        <f>VLOOKUP($A27,dXdata!DATA,MATCH(R$3,dXdata!IDS,0) + 1,FALSE)</f>
        <v>-28.666035950804158</v>
      </c>
      <c r="T15" s="82">
        <f>VLOOKUP($A15,dXdata!DATA,MATCH(T$3,dXdata!IDS,0) + 1,FALSE)</f>
        <v>3.3486539724228548</v>
      </c>
      <c r="U15" s="82">
        <f>VLOOKUP($A27,dXdata!DATA,MATCH(T$3,dXdata!IDS,0) + 1,FALSE)</f>
        <v>1.5247776365946653</v>
      </c>
      <c r="V15" s="47">
        <f>VLOOKUP($A15,dXdata!DATA,MATCH(V$3,dXdata!IDS,0) + 1,FALSE)</f>
        <v>1.7763496756121766</v>
      </c>
      <c r="W15" s="47">
        <f>VLOOKUP($A27,dXdata!DATA,MATCH(V$3,dXdata!IDS,0) + 1,FALSE)</f>
        <v>-0.50230702082553202</v>
      </c>
      <c r="X15" s="47">
        <f>VLOOKUP($A15,dXdata!DATA,MATCH(X$3,dXdata!IDS,0) + 1,FALSE)</f>
        <v>2.8753993610223683</v>
      </c>
      <c r="Y15" s="47">
        <f>VLOOKUP($A27,dXdata!DATA,MATCH(X$3,dXdata!IDS,0) + 1,FALSE)</f>
        <v>1.2422360248447228</v>
      </c>
      <c r="Z15" s="82">
        <f>VLOOKUP($A15,dXdata!DATA,MATCH(Z$3,dXdata!IDS,0) + 1,FALSE)</f>
        <v>3.7884017949603166</v>
      </c>
      <c r="AA15" s="82">
        <f>VLOOKUP($A27,dXdata!DATA,MATCH(Z$3,dXdata!IDS,0) + 1,FALSE)</f>
        <v>-2.494387627837158E-2</v>
      </c>
      <c r="AB15" s="82">
        <f>VLOOKUP($A15,dXdata!DATA,MATCH(AB$3,dXdata!IDS,0) + 1,FALSE)</f>
        <v>57.88</v>
      </c>
      <c r="AC15" s="82">
        <f>VLOOKUP($A27,dXdata!DATA,MATCH(AB$3,dXdata!IDS,0) + 1,FALSE)</f>
        <v>49.52</v>
      </c>
      <c r="AD15" s="82" t="e">
        <f>VLOOKUP($A15,dXdata!DATA,MATCH(AD$3,dXdata!IDS,0) + 1,FALSE)</f>
        <v>#N/A</v>
      </c>
      <c r="AE15" s="82"/>
      <c r="AF15" s="48">
        <f>VLOOKUP($A15,dXdata!DATA,MATCH(AF$3,dXdata!IDS,0) + 1,FALSE)</f>
        <v>1260.3416666666667</v>
      </c>
      <c r="AG15" s="48">
        <f>VLOOKUP($A27,dXdata!DATA,MATCH(AF$3,dXdata!IDS,0) + 1,FALSE)</f>
        <v>1279.5886666666668</v>
      </c>
      <c r="AH15" s="47">
        <f>VLOOKUP($A15,dXdata!DATA,MATCH(AH$3,dXdata!IDS,0) + 1,FALSE)</f>
        <v>3.1327822924175797</v>
      </c>
      <c r="AI15" s="47"/>
      <c r="AJ15" s="82">
        <f>VLOOKUP($A15,dXdata!DATA,MATCH(AJ$3,dXdata!IDS,0) + 1,FALSE)</f>
        <v>3.2</v>
      </c>
      <c r="AK15" s="82"/>
      <c r="AL15" s="82">
        <f>VLOOKUP($A15,dXdata!DATA,MATCH(AL$3,dXdata!IDS,0) + 1,FALSE)</f>
        <v>1.25</v>
      </c>
      <c r="AM15" s="82"/>
      <c r="AN15" s="47">
        <f>VLOOKUP($A15,dXdata!DATA,MATCH(AN$3,dXdata!IDS,0) + 1,FALSE)</f>
        <v>6.8710519999999997</v>
      </c>
      <c r="AO15" s="47"/>
      <c r="AP15" s="47">
        <f>VLOOKUP($A15,dXdata!DATA,MATCH(AP$3,dXdata!IDS,0) + 1,FALSE)</f>
        <v>2.6805930444384249</v>
      </c>
      <c r="AQ15" s="47"/>
      <c r="AR15" s="84">
        <f>VLOOKUP($A15,dXdata!DATA,MATCH(AR$3,dXdata!IDS,0) + 1,FALSE)</f>
        <v>128.33478099999999</v>
      </c>
      <c r="AS15" s="84"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85">
        <f>VLOOKUP($A15,dXdata!DATA,MATCH(BB$3,dXdata!IDS,0) + 1,FALSE)</f>
        <v>0.823240589198036</v>
      </c>
      <c r="BC15" s="85"/>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25">
      <c r="A16" s="46">
        <v>43101</v>
      </c>
      <c r="C16" s="82"/>
      <c r="E16" s="47"/>
      <c r="G16" s="47"/>
      <c r="I16" s="47"/>
      <c r="K16" s="47"/>
      <c r="M16" s="48"/>
      <c r="O16" s="47"/>
      <c r="Q16" s="48"/>
      <c r="S16" s="47"/>
      <c r="U16" s="82"/>
      <c r="W16" s="47"/>
      <c r="Y16" s="47"/>
      <c r="AA16" s="82"/>
      <c r="AC16" s="82"/>
      <c r="AE16" s="82"/>
      <c r="AG16" s="48"/>
      <c r="AI16" s="47"/>
      <c r="AK16" s="82"/>
      <c r="AM16" s="82"/>
      <c r="AO16" s="47"/>
      <c r="AQ16" s="47"/>
      <c r="AS16" s="84"/>
      <c r="AU16" s="48"/>
      <c r="AW16" s="48"/>
      <c r="AY16" s="48"/>
      <c r="BA16" s="48"/>
      <c r="BC16" s="85"/>
      <c r="BE16" s="47"/>
      <c r="BG16" s="47"/>
      <c r="BI16" s="48"/>
      <c r="BK16" s="48"/>
      <c r="BM16" s="48"/>
    </row>
    <row r="17" spans="1:65" x14ac:dyDescent="0.25">
      <c r="A17" s="46">
        <v>43132</v>
      </c>
      <c r="C17" s="82"/>
      <c r="E17" s="47"/>
      <c r="G17" s="47"/>
      <c r="I17" s="47"/>
      <c r="K17" s="47"/>
      <c r="M17" s="48"/>
      <c r="O17" s="47"/>
      <c r="Q17" s="48"/>
      <c r="S17" s="47"/>
      <c r="U17" s="82"/>
      <c r="W17" s="47"/>
      <c r="Y17" s="47"/>
      <c r="AA17" s="82"/>
      <c r="AC17" s="82"/>
      <c r="AE17" s="82"/>
      <c r="AG17" s="48"/>
      <c r="AI17" s="47"/>
      <c r="AK17" s="82"/>
      <c r="AM17" s="82"/>
      <c r="AO17" s="47"/>
      <c r="AQ17" s="47"/>
      <c r="AS17" s="84"/>
      <c r="AU17" s="48"/>
      <c r="AW17" s="48"/>
      <c r="AY17" s="48"/>
      <c r="BA17" s="48"/>
      <c r="BC17" s="85"/>
      <c r="BE17" s="47"/>
      <c r="BG17" s="47"/>
      <c r="BI17" s="48"/>
      <c r="BK17" s="48"/>
      <c r="BM17" s="48"/>
    </row>
    <row r="18" spans="1:65" x14ac:dyDescent="0.25">
      <c r="A18" s="46">
        <v>43160</v>
      </c>
      <c r="C18" s="82"/>
      <c r="E18" s="47"/>
      <c r="G18" s="47"/>
      <c r="I18" s="47"/>
      <c r="K18" s="47"/>
      <c r="M18" s="48"/>
      <c r="O18" s="47"/>
      <c r="Q18" s="48"/>
      <c r="S18" s="47"/>
      <c r="U18" s="82"/>
      <c r="W18" s="47"/>
      <c r="Y18" s="47"/>
      <c r="AA18" s="82"/>
      <c r="AC18" s="82"/>
      <c r="AE18" s="82"/>
      <c r="AG18" s="48"/>
      <c r="AI18" s="47"/>
      <c r="AK18" s="82"/>
      <c r="AM18" s="82"/>
      <c r="AO18" s="47"/>
      <c r="AQ18" s="47"/>
      <c r="AS18" s="84"/>
      <c r="AU18" s="48"/>
      <c r="AW18" s="48"/>
      <c r="AY18" s="48"/>
      <c r="BA18" s="48"/>
      <c r="BC18" s="85"/>
      <c r="BE18" s="47"/>
      <c r="BG18" s="47"/>
      <c r="BI18" s="48"/>
      <c r="BK18" s="48"/>
      <c r="BM18" s="48"/>
    </row>
    <row r="19" spans="1:65" x14ac:dyDescent="0.25">
      <c r="A19" s="46">
        <v>43191</v>
      </c>
      <c r="B19" s="82">
        <f>VLOOKUP($A19,dXdata!DATA,MATCH(B$3,dXdata!IDS,0) + 1,FALSE)</f>
        <v>2.3930384336475541</v>
      </c>
      <c r="C19" s="82"/>
    </row>
    <row r="20" spans="1:65" x14ac:dyDescent="0.25">
      <c r="A20" s="46">
        <v>43221</v>
      </c>
      <c r="B20" s="82">
        <f>VLOOKUP($A20,dXdata!DATA,MATCH(B$3,dXdata!IDS,0) + 1,FALSE)</f>
        <v>2.6124818577648812</v>
      </c>
      <c r="C20" s="82"/>
    </row>
    <row r="21" spans="1:65" x14ac:dyDescent="0.25">
      <c r="A21" s="46">
        <v>43252</v>
      </c>
      <c r="B21" s="82">
        <f>VLOOKUP($A21,dXdata!DATA,MATCH(B$3,dXdata!IDS,0) + 1,FALSE)</f>
        <v>2.6181818181818084</v>
      </c>
      <c r="C21" s="82"/>
    </row>
    <row r="22" spans="1:65" x14ac:dyDescent="0.25">
      <c r="A22" s="46">
        <v>43282</v>
      </c>
      <c r="B22" s="82">
        <f>VLOOKUP($A22,dXdata!DATA,MATCH(B$3,dXdata!IDS,0) + 1,FALSE)</f>
        <v>3.3405954974582652</v>
      </c>
      <c r="C22" s="82"/>
    </row>
    <row r="23" spans="1:65" x14ac:dyDescent="0.25">
      <c r="A23" s="46">
        <v>43313</v>
      </c>
      <c r="B23" s="82">
        <f>VLOOKUP($A23,dXdata!DATA,MATCH(B$3,dXdata!IDS,0) + 1,FALSE)</f>
        <v>2.9710144927536097</v>
      </c>
      <c r="C23" s="82"/>
    </row>
    <row r="24" spans="1:65" x14ac:dyDescent="0.25">
      <c r="A24" s="46">
        <v>43344</v>
      </c>
      <c r="B24" s="82">
        <f>VLOOKUP($A24,dXdata!DATA,MATCH(B$3,dXdata!IDS,0) + 1,FALSE)</f>
        <v>2.7616279069767602</v>
      </c>
      <c r="C24" s="82"/>
    </row>
    <row r="25" spans="1:65" x14ac:dyDescent="0.25">
      <c r="A25" s="46">
        <v>43374</v>
      </c>
      <c r="B25" s="82">
        <f>VLOOKUP($A25,dXdata!DATA,MATCH(B$3,dXdata!IDS,0) + 1,FALSE)</f>
        <v>2.532561505065134</v>
      </c>
      <c r="C25" s="82"/>
    </row>
    <row r="26" spans="1:65" x14ac:dyDescent="0.25">
      <c r="A26" s="46">
        <v>43405</v>
      </c>
      <c r="B26" s="82">
        <f>VLOOKUP($A26,dXdata!DATA,MATCH(B$3,dXdata!IDS,0) + 1,FALSE)</f>
        <v>1.4398848092152639</v>
      </c>
      <c r="C26" s="82"/>
    </row>
    <row r="27" spans="1:65" x14ac:dyDescent="0.25">
      <c r="A27" s="46">
        <v>43435</v>
      </c>
      <c r="B27" s="82">
        <f>VLOOKUP($A27,dXdata!DATA,MATCH(B$3,dXdata!IDS,0) + 1,FALSE)</f>
        <v>1.9565217391304346</v>
      </c>
      <c r="C27" s="82"/>
    </row>
    <row r="28" spans="1:65" x14ac:dyDescent="0.25">
      <c r="A28" s="46">
        <v>43466</v>
      </c>
      <c r="B28" s="82">
        <f>VLOOKUP($A28,dXdata!DATA,MATCH(B$3,dXdata!IDS,0) + 1,FALSE)</f>
        <v>1.0050251256281229</v>
      </c>
      <c r="C28" s="8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108"/>
  <sheetViews>
    <sheetView workbookViewId="0">
      <selection activeCell="A12" sqref="A12"/>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147</v>
      </c>
    </row>
    <row r="6" spans="1:34" s="22" customFormat="1" ht="11.25" x14ac:dyDescent="0.15">
      <c r="A6" s="21" t="s">
        <v>88</v>
      </c>
      <c r="B6" s="24" t="s">
        <v>89</v>
      </c>
      <c r="G6" s="25"/>
    </row>
    <row r="7" spans="1:34"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36" customFormat="1" ht="127.5" x14ac:dyDescent="0.2">
      <c r="A12" s="35" t="s">
        <v>68</v>
      </c>
      <c r="B12" s="36" t="s">
        <v>116</v>
      </c>
      <c r="C12" s="36" t="s">
        <v>117</v>
      </c>
      <c r="D12" s="36" t="s">
        <v>80</v>
      </c>
      <c r="E12" s="36" t="s">
        <v>8</v>
      </c>
      <c r="F12" s="36" t="s">
        <v>82</v>
      </c>
      <c r="G12" s="36" t="s">
        <v>83</v>
      </c>
      <c r="H12" s="36" t="s">
        <v>84</v>
      </c>
      <c r="I12" s="36" t="s">
        <v>220</v>
      </c>
      <c r="J12" s="36" t="s">
        <v>86</v>
      </c>
      <c r="K12" s="36" t="s">
        <v>118</v>
      </c>
      <c r="L12" s="36" t="s">
        <v>119</v>
      </c>
      <c r="M12" s="36" t="s">
        <v>120</v>
      </c>
      <c r="N12" s="36" t="s">
        <v>121</v>
      </c>
      <c r="O12" s="36" t="s">
        <v>122</v>
      </c>
      <c r="P12" s="36" t="s">
        <v>226</v>
      </c>
      <c r="Q12" s="36" t="s">
        <v>125</v>
      </c>
      <c r="R12" s="36" t="s">
        <v>127</v>
      </c>
      <c r="S12" s="36" t="s">
        <v>38</v>
      </c>
      <c r="T12" s="36" t="s">
        <v>128</v>
      </c>
      <c r="U12" s="36" t="s">
        <v>129</v>
      </c>
      <c r="V12" s="36" t="s">
        <v>131</v>
      </c>
      <c r="W12" s="36" t="s">
        <v>47</v>
      </c>
      <c r="X12" s="36" t="s">
        <v>134</v>
      </c>
      <c r="Y12" s="36" t="s">
        <v>135</v>
      </c>
      <c r="Z12" s="36" t="s">
        <v>240</v>
      </c>
      <c r="AA12" s="36" t="s">
        <v>242</v>
      </c>
      <c r="AB12" s="36" t="s">
        <v>243</v>
      </c>
      <c r="AC12" s="36" t="s">
        <v>140</v>
      </c>
      <c r="AD12" s="36" t="s">
        <v>141</v>
      </c>
      <c r="AE12" s="36" t="s">
        <v>142</v>
      </c>
      <c r="AF12" s="36" t="s">
        <v>143</v>
      </c>
      <c r="AG12" s="36" t="s">
        <v>144</v>
      </c>
      <c r="AH12" s="36" t="s">
        <v>145</v>
      </c>
    </row>
    <row r="13" spans="1:34" s="38" customFormat="1" x14ac:dyDescent="0.2">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227</v>
      </c>
      <c r="Q13" s="49" t="s">
        <v>126</v>
      </c>
      <c r="R13" s="38" t="s">
        <v>15</v>
      </c>
      <c r="S13" s="38" t="s">
        <v>44</v>
      </c>
      <c r="T13" s="38" t="s">
        <v>44</v>
      </c>
      <c r="U13" s="38" t="s">
        <v>130</v>
      </c>
      <c r="V13" s="38" t="s">
        <v>132</v>
      </c>
      <c r="W13" s="38" t="s">
        <v>133</v>
      </c>
      <c r="X13" s="38" t="s">
        <v>51</v>
      </c>
      <c r="Y13" s="38" t="s">
        <v>136</v>
      </c>
      <c r="Z13" s="38" t="s">
        <v>241</v>
      </c>
      <c r="AA13" s="38" t="s">
        <v>46</v>
      </c>
      <c r="AB13" s="38" t="s">
        <v>244</v>
      </c>
      <c r="AC13" s="38" t="s">
        <v>130</v>
      </c>
      <c r="AD13" s="38" t="s">
        <v>130</v>
      </c>
      <c r="AG13" s="38" t="s">
        <v>136</v>
      </c>
      <c r="AH13" s="38" t="s">
        <v>146</v>
      </c>
    </row>
    <row r="14" spans="1:34" s="38" customFormat="1" x14ac:dyDescent="0.2">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x14ac:dyDescent="0.2">
      <c r="A15" s="39" t="s">
        <v>70</v>
      </c>
      <c r="B15" s="40">
        <v>45580</v>
      </c>
      <c r="C15" s="40">
        <v>45580</v>
      </c>
      <c r="D15" s="40">
        <v>45576</v>
      </c>
      <c r="E15" s="40">
        <v>45576</v>
      </c>
      <c r="F15" s="40">
        <v>45576</v>
      </c>
      <c r="G15" s="40">
        <v>45576</v>
      </c>
      <c r="H15" s="40">
        <v>45576</v>
      </c>
      <c r="I15" s="40">
        <v>45576</v>
      </c>
      <c r="J15" s="40">
        <v>45576</v>
      </c>
      <c r="K15" s="40">
        <v>45576</v>
      </c>
      <c r="L15" s="40">
        <v>45576</v>
      </c>
      <c r="M15" s="40">
        <v>45576</v>
      </c>
      <c r="N15" s="40">
        <v>45576</v>
      </c>
      <c r="O15" s="40">
        <v>45576</v>
      </c>
      <c r="P15" s="40">
        <v>45576</v>
      </c>
      <c r="Q15" s="40">
        <v>45576</v>
      </c>
      <c r="R15" s="40">
        <v>45576</v>
      </c>
      <c r="S15" s="40">
        <v>45576</v>
      </c>
      <c r="T15" s="40">
        <v>45576</v>
      </c>
      <c r="U15" s="40">
        <v>45576</v>
      </c>
      <c r="V15" s="40">
        <v>45576</v>
      </c>
      <c r="W15" s="40">
        <v>43188</v>
      </c>
      <c r="X15" s="40">
        <v>45552</v>
      </c>
      <c r="Y15" s="40">
        <v>45576</v>
      </c>
      <c r="Z15" s="40">
        <v>45567</v>
      </c>
      <c r="AA15" s="40">
        <v>45567</v>
      </c>
      <c r="AB15" s="40">
        <v>45567</v>
      </c>
      <c r="AC15" s="40">
        <v>45552</v>
      </c>
      <c r="AD15" s="40">
        <v>45552</v>
      </c>
      <c r="AE15" s="40">
        <v>43714</v>
      </c>
      <c r="AF15" s="40">
        <v>43714</v>
      </c>
      <c r="AG15" s="40">
        <v>45576</v>
      </c>
      <c r="AH15" s="40">
        <v>45573</v>
      </c>
    </row>
    <row r="16" spans="1:34" x14ac:dyDescent="0.2">
      <c r="A16" s="43">
        <v>42736</v>
      </c>
      <c r="B16" s="50">
        <v>2.3082650781831582</v>
      </c>
      <c r="C16" s="44">
        <v>2.1293375394321856</v>
      </c>
      <c r="D16" s="44">
        <v>9.5</v>
      </c>
      <c r="E16" s="44">
        <v>6.6</v>
      </c>
      <c r="F16" s="44">
        <v>844.3</v>
      </c>
      <c r="G16" s="45">
        <v>90860</v>
      </c>
      <c r="H16" s="44">
        <v>31.585807385952201</v>
      </c>
      <c r="I16" s="45">
        <v>30700</v>
      </c>
      <c r="J16" s="44">
        <v>37.54480286738351</v>
      </c>
      <c r="K16" s="50">
        <v>-0.45796532548250113</v>
      </c>
      <c r="L16" s="44">
        <v>0.16917770967268542</v>
      </c>
      <c r="M16" s="44">
        <v>-1.8750000000000044</v>
      </c>
      <c r="N16" s="44">
        <v>-2.9855725127178712</v>
      </c>
      <c r="O16" s="50">
        <v>52.5</v>
      </c>
      <c r="P16" s="51" t="e">
        <v>#N/A</v>
      </c>
      <c r="Q16" s="44">
        <v>1243.5454999999999</v>
      </c>
      <c r="R16" s="44">
        <v>1.6483340015768455</v>
      </c>
      <c r="S16" s="50">
        <v>2.7</v>
      </c>
      <c r="T16" s="50">
        <v>0.75</v>
      </c>
      <c r="U16" s="44">
        <v>6.7269920000000001</v>
      </c>
      <c r="V16" s="50">
        <v>2.6747500070504504</v>
      </c>
      <c r="W16" s="51">
        <v>101.669213</v>
      </c>
      <c r="X16" s="45">
        <v>426</v>
      </c>
      <c r="Y16" s="45">
        <v>391</v>
      </c>
      <c r="Z16" s="51">
        <v>943</v>
      </c>
      <c r="AA16" s="51">
        <v>467509</v>
      </c>
      <c r="AB16" s="51">
        <v>0.39571968107427613</v>
      </c>
      <c r="AC16" s="44">
        <v>6.1695210166645147</v>
      </c>
      <c r="AD16" s="44">
        <v>5.7489610000000004</v>
      </c>
      <c r="AE16" s="45">
        <v>0</v>
      </c>
      <c r="AF16" s="45">
        <v>15</v>
      </c>
      <c r="AG16" s="45">
        <v>8</v>
      </c>
      <c r="AH16" s="159">
        <v>211.71463941000002</v>
      </c>
    </row>
    <row r="17" spans="1:34" x14ac:dyDescent="0.2">
      <c r="A17" s="43">
        <v>42767</v>
      </c>
      <c r="B17" s="50">
        <v>2.0833333333333259</v>
      </c>
      <c r="C17" s="44">
        <v>2.0456333595594067</v>
      </c>
      <c r="D17" s="44">
        <v>9.1999999999999993</v>
      </c>
      <c r="E17" s="44">
        <v>6.9</v>
      </c>
      <c r="F17" s="44">
        <v>840.8</v>
      </c>
      <c r="G17" s="45">
        <v>85800</v>
      </c>
      <c r="H17" s="44">
        <v>19.315811430955353</v>
      </c>
      <c r="I17" s="45">
        <v>29000</v>
      </c>
      <c r="J17" s="44">
        <v>24.784853700516351</v>
      </c>
      <c r="K17" s="50">
        <v>0</v>
      </c>
      <c r="L17" s="44">
        <v>-1.1144561492575367</v>
      </c>
      <c r="M17" s="44">
        <v>-0.93457943925233655</v>
      </c>
      <c r="N17" s="44">
        <v>-1.5438537928732399</v>
      </c>
      <c r="O17" s="50">
        <v>53.47</v>
      </c>
      <c r="P17" s="51" t="e">
        <v>#N/A</v>
      </c>
      <c r="Q17" s="44">
        <v>1244.4760000000001</v>
      </c>
      <c r="R17" s="44">
        <v>2.3092660534253406</v>
      </c>
      <c r="S17" s="50">
        <v>2.7</v>
      </c>
      <c r="T17" s="50">
        <v>0.75</v>
      </c>
      <c r="U17" s="44">
        <v>6.755541</v>
      </c>
      <c r="V17" s="50">
        <v>2.6824422790222515</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59">
        <v>203.25591274999999</v>
      </c>
    </row>
    <row r="18" spans="1:34" x14ac:dyDescent="0.2">
      <c r="A18" s="43">
        <v>42795</v>
      </c>
      <c r="B18" s="50">
        <v>1.3284132841328455</v>
      </c>
      <c r="C18" s="44">
        <v>1.5637216575449475</v>
      </c>
      <c r="D18" s="44">
        <v>9.5</v>
      </c>
      <c r="E18" s="44">
        <v>7.1</v>
      </c>
      <c r="F18" s="44">
        <v>836</v>
      </c>
      <c r="G18" s="45">
        <v>82530</v>
      </c>
      <c r="H18" s="44">
        <v>11.602434077079105</v>
      </c>
      <c r="I18" s="45">
        <v>28010</v>
      </c>
      <c r="J18" s="44">
        <v>17.73854560739807</v>
      </c>
      <c r="K18" s="50">
        <v>-1.0645161290322558</v>
      </c>
      <c r="L18" s="44">
        <v>-0.86481343245882192</v>
      </c>
      <c r="M18" s="44">
        <v>-0.92592592592591894</v>
      </c>
      <c r="N18" s="44">
        <v>-1.2517615850120123</v>
      </c>
      <c r="O18" s="50">
        <v>49.33</v>
      </c>
      <c r="P18" s="51" t="e">
        <v>#N/A</v>
      </c>
      <c r="Q18" s="44">
        <v>1245.4065000000001</v>
      </c>
      <c r="R18" s="44">
        <v>3.1439706408393997</v>
      </c>
      <c r="S18" s="50">
        <v>2.7</v>
      </c>
      <c r="T18" s="50">
        <v>0.75</v>
      </c>
      <c r="U18" s="44">
        <v>6.6966210000000004</v>
      </c>
      <c r="V18" s="50">
        <v>2.6739385073595798</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59">
        <v>377.28521883999997</v>
      </c>
    </row>
    <row r="19" spans="1:34" x14ac:dyDescent="0.2">
      <c r="A19" s="43">
        <v>42826</v>
      </c>
      <c r="B19" s="50">
        <v>1.77121771217712</v>
      </c>
      <c r="C19" s="44">
        <v>1.6367887763055311</v>
      </c>
      <c r="D19" s="44">
        <v>9.4</v>
      </c>
      <c r="E19" s="44">
        <v>7</v>
      </c>
      <c r="F19" s="44">
        <v>839.3</v>
      </c>
      <c r="G19" s="45">
        <v>79120</v>
      </c>
      <c r="H19" s="44">
        <v>6.1016494568861379</v>
      </c>
      <c r="I19" s="45">
        <v>26980</v>
      </c>
      <c r="J19" s="44">
        <v>11.996679119966803</v>
      </c>
      <c r="K19" s="50">
        <v>-1.616031027795739</v>
      </c>
      <c r="L19" s="44">
        <v>0.39735256054724832</v>
      </c>
      <c r="M19" s="44">
        <v>0</v>
      </c>
      <c r="N19" s="44">
        <v>-0.18310445276737974</v>
      </c>
      <c r="O19" s="50">
        <v>51.06</v>
      </c>
      <c r="P19" s="51" t="e">
        <v>#N/A</v>
      </c>
      <c r="Q19" s="44">
        <v>1246.337</v>
      </c>
      <c r="R19" s="44">
        <v>3.4111075212930775</v>
      </c>
      <c r="S19" s="50">
        <v>2.7</v>
      </c>
      <c r="T19" s="50">
        <v>0.75</v>
      </c>
      <c r="U19" s="44">
        <v>6.7319459999999998</v>
      </c>
      <c r="V19" s="50">
        <v>2.732619088568812</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59">
        <v>262.26815905999996</v>
      </c>
    </row>
    <row r="20" spans="1:34" x14ac:dyDescent="0.2">
      <c r="A20" s="43">
        <v>42856</v>
      </c>
      <c r="B20" s="50">
        <v>1.3980868285504044</v>
      </c>
      <c r="C20" s="44">
        <v>1.3198757763975166</v>
      </c>
      <c r="D20" s="44">
        <v>9.6</v>
      </c>
      <c r="E20" s="44">
        <v>6.9</v>
      </c>
      <c r="F20" s="44">
        <v>846.7</v>
      </c>
      <c r="G20" s="45">
        <v>74070</v>
      </c>
      <c r="H20" s="44">
        <v>-9.8576122672508255</v>
      </c>
      <c r="I20" s="45">
        <v>25860</v>
      </c>
      <c r="J20" s="44">
        <v>1.9716088328075809</v>
      </c>
      <c r="K20" s="50">
        <v>-0.52579691094314374</v>
      </c>
      <c r="L20" s="44">
        <v>0.57533632709163562</v>
      </c>
      <c r="M20" s="44">
        <v>-0.92879256965943124</v>
      </c>
      <c r="N20" s="44">
        <v>-1.2717147369295967</v>
      </c>
      <c r="O20" s="50">
        <v>48.48</v>
      </c>
      <c r="P20" s="51" t="e">
        <v>#N/A</v>
      </c>
      <c r="Q20" s="44">
        <v>1248.0875833333332</v>
      </c>
      <c r="R20" s="44">
        <v>4.2269888126508892</v>
      </c>
      <c r="S20" s="50">
        <v>2.7</v>
      </c>
      <c r="T20" s="50">
        <v>0.75</v>
      </c>
      <c r="U20" s="44">
        <v>6.794861</v>
      </c>
      <c r="V20" s="50">
        <v>2.7546618513065968</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59">
        <v>377.82733134999995</v>
      </c>
    </row>
    <row r="21" spans="1:34" x14ac:dyDescent="0.2">
      <c r="A21" s="43">
        <v>42887</v>
      </c>
      <c r="B21" s="50">
        <v>0.65885797950220315</v>
      </c>
      <c r="C21" s="44">
        <v>1.0069713400464808</v>
      </c>
      <c r="D21" s="44">
        <v>8.9</v>
      </c>
      <c r="E21" s="44">
        <v>6.5</v>
      </c>
      <c r="F21" s="44">
        <v>855.7</v>
      </c>
      <c r="G21" s="45">
        <v>70990</v>
      </c>
      <c r="H21" s="44">
        <v>-11.306846576711649</v>
      </c>
      <c r="I21" s="45">
        <v>24510</v>
      </c>
      <c r="J21" s="44">
        <v>-3.844644958807375</v>
      </c>
      <c r="K21" s="50">
        <v>-0.16556291390729116</v>
      </c>
      <c r="L21" s="44">
        <v>0.9678927830208961</v>
      </c>
      <c r="M21" s="44">
        <v>-1.2499999999999956</v>
      </c>
      <c r="N21" s="44">
        <v>-1.7365771812080544</v>
      </c>
      <c r="O21" s="50">
        <v>45.18</v>
      </c>
      <c r="P21" s="51" t="e">
        <v>#N/A</v>
      </c>
      <c r="Q21" s="44">
        <v>1249.8381666666667</v>
      </c>
      <c r="R21" s="44">
        <v>3.9775265687402639</v>
      </c>
      <c r="S21" s="50">
        <v>2.7</v>
      </c>
      <c r="T21" s="50">
        <v>0.75</v>
      </c>
      <c r="U21" s="44">
        <v>6.8457819999999998</v>
      </c>
      <c r="V21" s="50">
        <v>2.7605146304184909</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59">
        <v>328.10005632999997</v>
      </c>
    </row>
    <row r="22" spans="1:34" x14ac:dyDescent="0.2">
      <c r="A22" s="43">
        <v>42917</v>
      </c>
      <c r="B22" s="50">
        <v>1.3245033112582627</v>
      </c>
      <c r="C22" s="44">
        <v>1.1636927851047307</v>
      </c>
      <c r="D22" s="44">
        <v>8.8000000000000007</v>
      </c>
      <c r="E22" s="44">
        <v>6.4</v>
      </c>
      <c r="F22" s="44">
        <v>862.2</v>
      </c>
      <c r="G22" s="45">
        <v>68410</v>
      </c>
      <c r="H22" s="44">
        <v>-34.126143476167549</v>
      </c>
      <c r="I22" s="45">
        <v>23620</v>
      </c>
      <c r="J22" s="44">
        <v>-30.5906553041434</v>
      </c>
      <c r="K22" s="50">
        <v>0.99042588312974189</v>
      </c>
      <c r="L22" s="44">
        <v>-0.68407865342191565</v>
      </c>
      <c r="M22" s="44">
        <v>0</v>
      </c>
      <c r="N22" s="44">
        <v>-1.0177474976869494</v>
      </c>
      <c r="O22" s="50">
        <v>46.63</v>
      </c>
      <c r="P22" s="51" t="e">
        <v>#N/A</v>
      </c>
      <c r="Q22" s="44">
        <v>1251.5887499999999</v>
      </c>
      <c r="R22" s="44">
        <v>3.3196558597889059</v>
      </c>
      <c r="S22" s="50">
        <v>2.95</v>
      </c>
      <c r="T22" s="50">
        <v>1</v>
      </c>
      <c r="U22" s="44">
        <v>6.7957280000000004</v>
      </c>
      <c r="V22" s="50">
        <v>2.7250549277897371</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59">
        <v>291.66943687999998</v>
      </c>
    </row>
    <row r="23" spans="1:34" x14ac:dyDescent="0.2">
      <c r="A23" s="43">
        <v>42948</v>
      </c>
      <c r="B23" s="50">
        <v>1.247248716067495</v>
      </c>
      <c r="C23" s="44">
        <v>1.3986013986014179</v>
      </c>
      <c r="D23" s="44">
        <v>8.9</v>
      </c>
      <c r="E23" s="44">
        <v>6.5</v>
      </c>
      <c r="F23" s="44">
        <v>861.2</v>
      </c>
      <c r="G23" s="45">
        <v>66570</v>
      </c>
      <c r="H23" s="44">
        <v>-25.992217898832681</v>
      </c>
      <c r="I23" s="45">
        <v>22690</v>
      </c>
      <c r="J23" s="44">
        <v>-23.576961940047159</v>
      </c>
      <c r="K23" s="50">
        <v>3.0202456023896485</v>
      </c>
      <c r="L23" s="44">
        <v>-0.71688571507960708</v>
      </c>
      <c r="M23" s="44">
        <v>1.2698412698412653</v>
      </c>
      <c r="N23" s="44">
        <v>5.9121621621627263E-2</v>
      </c>
      <c r="O23" s="50">
        <v>48.04</v>
      </c>
      <c r="P23" s="51" t="e">
        <v>#N/A</v>
      </c>
      <c r="Q23" s="44">
        <v>1253.3393333333333</v>
      </c>
      <c r="R23" s="44">
        <v>2.9796692148358117</v>
      </c>
      <c r="S23" s="50">
        <v>2.95</v>
      </c>
      <c r="T23" s="50">
        <v>1</v>
      </c>
      <c r="U23" s="44">
        <v>6.758273</v>
      </c>
      <c r="V23" s="50">
        <v>2.6780751884443537</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59">
        <v>338.38902560000002</v>
      </c>
    </row>
    <row r="24" spans="1:34" x14ac:dyDescent="0.2">
      <c r="A24" s="43">
        <v>42979</v>
      </c>
      <c r="B24" s="50">
        <v>1.4001473839351464</v>
      </c>
      <c r="C24" s="44">
        <v>1.552795031055898</v>
      </c>
      <c r="D24" s="44">
        <v>8.8000000000000007</v>
      </c>
      <c r="E24" s="44">
        <v>6.4</v>
      </c>
      <c r="F24" s="44">
        <v>857.2</v>
      </c>
      <c r="G24" s="45">
        <v>65230</v>
      </c>
      <c r="H24" s="44">
        <v>-28.82705946535734</v>
      </c>
      <c r="I24" s="45">
        <v>22410</v>
      </c>
      <c r="J24" s="44">
        <v>-27.779568159845315</v>
      </c>
      <c r="K24" s="50">
        <v>3.1550979740949892</v>
      </c>
      <c r="L24" s="44">
        <v>3.6213424309815334</v>
      </c>
      <c r="M24" s="44">
        <v>3.2154340836012762</v>
      </c>
      <c r="N24" s="44">
        <v>1.7279536942458318</v>
      </c>
      <c r="O24" s="50">
        <v>49.82</v>
      </c>
      <c r="P24" s="51" t="e">
        <v>#N/A</v>
      </c>
      <c r="Q24" s="44">
        <v>1255.0899166666668</v>
      </c>
      <c r="R24" s="44">
        <v>2.9770961697147769</v>
      </c>
      <c r="S24" s="50">
        <v>3.2</v>
      </c>
      <c r="T24" s="50">
        <v>1.25</v>
      </c>
      <c r="U24" s="44">
        <v>6.8704289999999997</v>
      </c>
      <c r="V24" s="50">
        <v>2.7310991879245403</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59">
        <v>1160.66917592</v>
      </c>
    </row>
    <row r="25" spans="1:34" x14ac:dyDescent="0.2">
      <c r="A25" s="43">
        <v>43009</v>
      </c>
      <c r="B25" s="50">
        <v>1.3939838591342513</v>
      </c>
      <c r="C25" s="44">
        <v>1.3942680092951187</v>
      </c>
      <c r="D25" s="44">
        <v>8.4</v>
      </c>
      <c r="E25" s="44">
        <v>6.1</v>
      </c>
      <c r="F25" s="44">
        <v>849.6</v>
      </c>
      <c r="G25" s="45">
        <v>63690</v>
      </c>
      <c r="H25" s="44">
        <v>-32.610305787747329</v>
      </c>
      <c r="I25" s="45">
        <v>21870</v>
      </c>
      <c r="J25" s="44">
        <v>-31.677600749765698</v>
      </c>
      <c r="K25" s="50">
        <v>3.6877076411960141</v>
      </c>
      <c r="L25" s="44">
        <v>2.6194455869497535</v>
      </c>
      <c r="M25" s="44">
        <v>3.5483870967742082</v>
      </c>
      <c r="N25" s="44">
        <v>3.4111465242484096</v>
      </c>
      <c r="O25" s="50">
        <v>51.58</v>
      </c>
      <c r="P25" s="51" t="e">
        <v>#N/A</v>
      </c>
      <c r="Q25" s="44">
        <v>1256.8405</v>
      </c>
      <c r="R25" s="44">
        <v>3.0464789806658787</v>
      </c>
      <c r="S25" s="50">
        <v>3.2</v>
      </c>
      <c r="T25" s="50">
        <v>1.25</v>
      </c>
      <c r="U25" s="44">
        <v>6.9847279999999996</v>
      </c>
      <c r="V25" s="50">
        <v>2.7345198208183898</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59">
        <v>337.90144084000002</v>
      </c>
    </row>
    <row r="26" spans="1:34" x14ac:dyDescent="0.2">
      <c r="A26" s="43">
        <v>43040</v>
      </c>
      <c r="B26" s="50">
        <v>2.584933530280642</v>
      </c>
      <c r="C26" s="44">
        <v>2.0995334370140117</v>
      </c>
      <c r="D26" s="44">
        <v>7.7</v>
      </c>
      <c r="E26" s="44">
        <v>5.7</v>
      </c>
      <c r="F26" s="44">
        <v>848.1</v>
      </c>
      <c r="G26" s="45">
        <v>64090</v>
      </c>
      <c r="H26" s="44">
        <v>-34.555294598182371</v>
      </c>
      <c r="I26" s="45">
        <v>21800</v>
      </c>
      <c r="J26" s="44">
        <v>-33.859223300970875</v>
      </c>
      <c r="K26" s="50">
        <v>2.340916584240027</v>
      </c>
      <c r="L26" s="44">
        <v>0.59529692558490943</v>
      </c>
      <c r="M26" s="44">
        <v>3.2258064516129004</v>
      </c>
      <c r="N26" s="44">
        <v>3.5565579458709307</v>
      </c>
      <c r="O26" s="50">
        <v>56.64</v>
      </c>
      <c r="P26" s="51" t="e">
        <v>#N/A</v>
      </c>
      <c r="Q26" s="44">
        <v>1258.5910833333332</v>
      </c>
      <c r="R26" s="44">
        <v>3.145708709909778</v>
      </c>
      <c r="S26" s="50">
        <v>3.2</v>
      </c>
      <c r="T26" s="50">
        <v>1.25</v>
      </c>
      <c r="U26" s="44">
        <v>6.8971289999999996</v>
      </c>
      <c r="V26" s="50">
        <v>2.7014138276780777</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59">
        <v>377.48615973</v>
      </c>
    </row>
    <row r="27" spans="1:34" x14ac:dyDescent="0.2">
      <c r="A27" s="43">
        <v>43070</v>
      </c>
      <c r="B27" s="50">
        <v>1.9955654101995401</v>
      </c>
      <c r="C27" s="44">
        <v>1.8691588785046731</v>
      </c>
      <c r="D27" s="44">
        <v>7.7</v>
      </c>
      <c r="E27" s="44">
        <v>5.7</v>
      </c>
      <c r="F27" s="44">
        <v>854.5</v>
      </c>
      <c r="G27" s="45">
        <v>62670</v>
      </c>
      <c r="H27" s="44">
        <v>-37.034060082387221</v>
      </c>
      <c r="I27" s="45">
        <v>21140</v>
      </c>
      <c r="J27" s="44">
        <v>-37.083333333333336</v>
      </c>
      <c r="K27" s="50">
        <v>3.3486539724228548</v>
      </c>
      <c r="L27" s="44">
        <v>1.7763496756121766</v>
      </c>
      <c r="M27" s="44">
        <v>2.8753993610223683</v>
      </c>
      <c r="N27" s="44">
        <v>3.7884017949603166</v>
      </c>
      <c r="O27" s="50">
        <v>57.88</v>
      </c>
      <c r="P27" s="51" t="e">
        <v>#N/A</v>
      </c>
      <c r="Q27" s="44">
        <v>1260.3416666666667</v>
      </c>
      <c r="R27" s="44">
        <v>3.1327822924175797</v>
      </c>
      <c r="S27" s="50">
        <v>3.2</v>
      </c>
      <c r="T27" s="50">
        <v>1.25</v>
      </c>
      <c r="U27" s="44">
        <v>6.8710519999999997</v>
      </c>
      <c r="V27" s="50">
        <v>2.6805930444384249</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59">
        <v>296.04393754</v>
      </c>
    </row>
    <row r="28" spans="1:34" x14ac:dyDescent="0.2">
      <c r="A28" s="43">
        <v>43101</v>
      </c>
      <c r="B28" s="50">
        <v>1.3828238719068464</v>
      </c>
      <c r="C28" s="44">
        <v>1.698841698841691</v>
      </c>
      <c r="D28" s="44">
        <v>7.7</v>
      </c>
      <c r="E28" s="44">
        <v>5.8</v>
      </c>
      <c r="F28" s="44">
        <v>861.4</v>
      </c>
      <c r="G28" s="45">
        <v>62160</v>
      </c>
      <c r="H28" s="44">
        <v>-31.587057010785824</v>
      </c>
      <c r="I28" s="45">
        <v>20930</v>
      </c>
      <c r="J28" s="44">
        <v>-31.824104234527685</v>
      </c>
      <c r="K28" s="50">
        <v>2.6289845547157409</v>
      </c>
      <c r="L28" s="44">
        <v>1.9171181966261441</v>
      </c>
      <c r="M28" s="44">
        <v>2.2292993630573354</v>
      </c>
      <c r="N28" s="44">
        <v>2.8195650305166353</v>
      </c>
      <c r="O28" s="50">
        <v>63.7</v>
      </c>
      <c r="P28" s="51">
        <v>1.9374</v>
      </c>
      <c r="Q28" s="44">
        <v>1262.0922499999999</v>
      </c>
      <c r="R28" s="44">
        <v>2.9795836828463651</v>
      </c>
      <c r="S28" s="50">
        <v>3.45</v>
      </c>
      <c r="T28" s="50">
        <v>1.5</v>
      </c>
      <c r="U28" s="44">
        <v>6.9174470000000001</v>
      </c>
      <c r="V28" s="50">
        <v>2.7327703822922844</v>
      </c>
      <c r="W28" s="51">
        <v>121.757577</v>
      </c>
      <c r="X28" s="45">
        <v>651</v>
      </c>
      <c r="Y28" s="45">
        <v>383</v>
      </c>
      <c r="Z28" s="51">
        <v>959</v>
      </c>
      <c r="AA28" s="51">
        <v>468023</v>
      </c>
      <c r="AB28" s="51">
        <v>0.39047231270358312</v>
      </c>
      <c r="AC28" s="44">
        <v>6.8072946035598667</v>
      </c>
      <c r="AD28" s="44">
        <v>6.4182639999999997</v>
      </c>
      <c r="AE28" s="45">
        <v>0</v>
      </c>
      <c r="AF28" s="45">
        <v>0</v>
      </c>
      <c r="AG28" s="45">
        <v>5</v>
      </c>
      <c r="AH28" s="159">
        <v>192.50134502</v>
      </c>
    </row>
    <row r="29" spans="1:34" x14ac:dyDescent="0.2">
      <c r="A29" s="43">
        <v>43132</v>
      </c>
      <c r="B29" s="50">
        <v>2.186588921282806</v>
      </c>
      <c r="C29" s="44">
        <v>2.1588280647648617</v>
      </c>
      <c r="D29" s="44">
        <v>7.8</v>
      </c>
      <c r="E29" s="44">
        <v>6</v>
      </c>
      <c r="F29" s="44">
        <v>862.6</v>
      </c>
      <c r="G29" s="45">
        <v>59930</v>
      </c>
      <c r="H29" s="44">
        <v>-30.151515151515152</v>
      </c>
      <c r="I29" s="45">
        <v>20100</v>
      </c>
      <c r="J29" s="44">
        <v>-30.689655172413786</v>
      </c>
      <c r="K29" s="50">
        <v>1.8861788617886122</v>
      </c>
      <c r="L29" s="44">
        <v>3.6923833868436784</v>
      </c>
      <c r="M29" s="44">
        <v>0.94339622641510523</v>
      </c>
      <c r="N29" s="44">
        <v>1.6189184607560803</v>
      </c>
      <c r="O29" s="50">
        <v>62.23</v>
      </c>
      <c r="P29" s="51">
        <v>1.9621999999999999</v>
      </c>
      <c r="Q29" s="44">
        <v>1263.8428333333331</v>
      </c>
      <c r="R29" s="44">
        <v>3.1533475786369225</v>
      </c>
      <c r="S29" s="50">
        <v>3.45</v>
      </c>
      <c r="T29" s="50">
        <v>1.5</v>
      </c>
      <c r="U29" s="44">
        <v>6.8843240000000003</v>
      </c>
      <c r="V29" s="50">
        <v>2.7121186010586906</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59">
        <v>339.76638167999999</v>
      </c>
    </row>
    <row r="30" spans="1:34" x14ac:dyDescent="0.2">
      <c r="A30" s="43">
        <v>43160</v>
      </c>
      <c r="B30" s="50">
        <v>2.2578295702840423</v>
      </c>
      <c r="C30" s="44">
        <v>2.3094688221708903</v>
      </c>
      <c r="D30" s="44">
        <v>7.9</v>
      </c>
      <c r="E30" s="44">
        <v>6.3</v>
      </c>
      <c r="F30" s="44">
        <v>858.1</v>
      </c>
      <c r="G30" s="45">
        <v>57340</v>
      </c>
      <c r="H30" s="44">
        <v>-30.52223433902823</v>
      </c>
      <c r="I30" s="45">
        <v>19260</v>
      </c>
      <c r="J30" s="44">
        <v>-31.23884327026062</v>
      </c>
      <c r="K30" s="50">
        <v>2.0215194000652081</v>
      </c>
      <c r="L30" s="44">
        <v>3.1346565317915465</v>
      </c>
      <c r="M30" s="44">
        <v>-0.31152647975077885</v>
      </c>
      <c r="N30" s="44">
        <v>-5.876427132304185E-2</v>
      </c>
      <c r="O30" s="50">
        <v>62.73</v>
      </c>
      <c r="P30" s="51">
        <v>1.7306999999999999</v>
      </c>
      <c r="Q30" s="44">
        <v>1265.5934166666668</v>
      </c>
      <c r="R30" s="44">
        <v>3.1270032253824409</v>
      </c>
      <c r="S30" s="50">
        <v>3.45</v>
      </c>
      <c r="T30" s="50">
        <v>1.5</v>
      </c>
      <c r="U30" s="44">
        <v>6.8301920000000003</v>
      </c>
      <c r="V30" s="50">
        <v>2.6733772659514621</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59">
        <v>440.72041249999978</v>
      </c>
    </row>
    <row r="31" spans="1:34" x14ac:dyDescent="0.2">
      <c r="A31" s="43">
        <v>43191</v>
      </c>
      <c r="B31" s="50">
        <v>2.3930384336475541</v>
      </c>
      <c r="C31" s="44">
        <v>2.223926380368102</v>
      </c>
      <c r="D31" s="44">
        <v>7.4</v>
      </c>
      <c r="E31" s="44">
        <v>6.2</v>
      </c>
      <c r="F31" s="44">
        <v>858.5</v>
      </c>
      <c r="G31" s="45">
        <v>56220</v>
      </c>
      <c r="H31" s="44">
        <v>-28.943377148634987</v>
      </c>
      <c r="I31" s="45">
        <v>19080</v>
      </c>
      <c r="J31" s="44">
        <v>-29.280948851000744</v>
      </c>
      <c r="K31" s="50">
        <v>2.5952693823915851</v>
      </c>
      <c r="L31" s="44">
        <v>2.1655793321044836</v>
      </c>
      <c r="M31" s="44">
        <v>-1.2383900928792491</v>
      </c>
      <c r="N31" s="44">
        <v>-1.0839656466271941</v>
      </c>
      <c r="O31" s="50">
        <v>66.25</v>
      </c>
      <c r="P31" s="51">
        <v>1.4459</v>
      </c>
      <c r="Q31" s="44">
        <v>1267.3440000000001</v>
      </c>
      <c r="R31" s="44">
        <v>2.6466693632940741</v>
      </c>
      <c r="S31" s="50">
        <v>3.45</v>
      </c>
      <c r="T31" s="50">
        <v>1.5</v>
      </c>
      <c r="U31" s="44">
        <v>6.8677320000000002</v>
      </c>
      <c r="V31" s="50">
        <v>2.6833175900450104</v>
      </c>
      <c r="W31" s="51" t="e">
        <v>#N/A</v>
      </c>
      <c r="X31" s="45">
        <v>1203</v>
      </c>
      <c r="Y31" s="45">
        <v>405</v>
      </c>
      <c r="Z31" s="51">
        <v>1514</v>
      </c>
      <c r="AA31" s="51">
        <v>478116</v>
      </c>
      <c r="AB31" s="51">
        <v>0.42480359147025815</v>
      </c>
      <c r="AC31" s="44">
        <v>6.8019838599552997</v>
      </c>
      <c r="AD31" s="44">
        <v>5.6846959999999997</v>
      </c>
      <c r="AE31" s="45">
        <v>152</v>
      </c>
      <c r="AF31" s="45">
        <v>165</v>
      </c>
      <c r="AG31" s="45">
        <v>19</v>
      </c>
      <c r="AH31" s="159">
        <v>438.01505121000002</v>
      </c>
    </row>
    <row r="32" spans="1:34" x14ac:dyDescent="0.2">
      <c r="A32" s="43">
        <v>43221</v>
      </c>
      <c r="B32" s="50">
        <v>2.6124818577648812</v>
      </c>
      <c r="C32" s="44">
        <v>2.2222222222222365</v>
      </c>
      <c r="D32" s="44">
        <v>7</v>
      </c>
      <c r="E32" s="44">
        <v>6.1</v>
      </c>
      <c r="F32" s="44">
        <v>863.7</v>
      </c>
      <c r="G32" s="45">
        <v>54850</v>
      </c>
      <c r="H32" s="44">
        <v>-25.948427163493992</v>
      </c>
      <c r="I32" s="45">
        <v>18460</v>
      </c>
      <c r="J32" s="44">
        <v>-28.615622583139988</v>
      </c>
      <c r="K32" s="50">
        <v>3.2375289065081025</v>
      </c>
      <c r="L32" s="44">
        <v>1.1278180286738992</v>
      </c>
      <c r="M32" s="44">
        <v>0.31250000000000444</v>
      </c>
      <c r="N32" s="44">
        <v>0.5388112476848006</v>
      </c>
      <c r="O32" s="50">
        <v>69.98</v>
      </c>
      <c r="P32" s="51">
        <v>0.95569999999999999</v>
      </c>
      <c r="Q32" s="44">
        <v>1268.8745833333332</v>
      </c>
      <c r="R32" s="44">
        <v>2.7942501587556512</v>
      </c>
      <c r="S32" s="50">
        <v>3.45</v>
      </c>
      <c r="T32" s="50">
        <v>1.5</v>
      </c>
      <c r="U32" s="44">
        <v>7.1688850000000004</v>
      </c>
      <c r="V32" s="50">
        <v>2.8110059263707239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59">
        <v>717.83330911999997</v>
      </c>
    </row>
    <row r="33" spans="1:34" x14ac:dyDescent="0.2">
      <c r="A33" s="43">
        <v>43252</v>
      </c>
      <c r="B33" s="50">
        <v>2.6181818181818084</v>
      </c>
      <c r="C33" s="44">
        <v>2.4539877300613355</v>
      </c>
      <c r="D33" s="44">
        <v>7</v>
      </c>
      <c r="E33" s="44">
        <v>5.9</v>
      </c>
      <c r="F33" s="44">
        <v>865.2</v>
      </c>
      <c r="G33" s="45">
        <v>55460</v>
      </c>
      <c r="H33" s="44">
        <v>-21.876320608536414</v>
      </c>
      <c r="I33" s="45">
        <v>17760</v>
      </c>
      <c r="J33" s="44">
        <v>-27.539779681762543</v>
      </c>
      <c r="K33" s="50">
        <v>2.8192371475953548</v>
      </c>
      <c r="L33" s="44">
        <v>1.2118551938653743</v>
      </c>
      <c r="M33" s="44">
        <v>1.2658227848101111</v>
      </c>
      <c r="N33" s="44">
        <v>1.9124050200631793</v>
      </c>
      <c r="O33" s="50">
        <v>67.87</v>
      </c>
      <c r="P33" s="51">
        <v>0.93589999999999995</v>
      </c>
      <c r="Q33" s="44">
        <v>1270.4051666666667</v>
      </c>
      <c r="R33" s="44">
        <v>2.6696673507345059</v>
      </c>
      <c r="S33" s="50">
        <v>3.45</v>
      </c>
      <c r="T33" s="50">
        <v>1.5</v>
      </c>
      <c r="U33" s="44">
        <v>7.0072169999999998</v>
      </c>
      <c r="V33" s="50">
        <v>2.7476021049644026</v>
      </c>
      <c r="W33" s="51" t="e">
        <v>#N/A</v>
      </c>
      <c r="X33" s="45">
        <v>1067</v>
      </c>
      <c r="Y33" s="45">
        <v>445</v>
      </c>
      <c r="Z33" s="51">
        <v>1895</v>
      </c>
      <c r="AA33" s="51">
        <v>494035</v>
      </c>
      <c r="AB33" s="51">
        <v>0.48979064357715174</v>
      </c>
      <c r="AC33" s="44">
        <v>6.8497633981799293</v>
      </c>
      <c r="AD33" s="44">
        <v>6.5207189999999997</v>
      </c>
      <c r="AE33" s="45">
        <v>248</v>
      </c>
      <c r="AF33" s="45">
        <v>159</v>
      </c>
      <c r="AG33" s="45">
        <v>12</v>
      </c>
      <c r="AH33" s="159">
        <v>394.67880638999998</v>
      </c>
    </row>
    <row r="34" spans="1:34" x14ac:dyDescent="0.2">
      <c r="A34" s="43">
        <v>43282</v>
      </c>
      <c r="B34" s="50">
        <v>3.3405954974582652</v>
      </c>
      <c r="C34" s="44">
        <v>2.9907975460122804</v>
      </c>
      <c r="D34" s="44">
        <v>7.5</v>
      </c>
      <c r="E34" s="44">
        <v>5.9</v>
      </c>
      <c r="F34" s="44">
        <v>863.1</v>
      </c>
      <c r="G34" s="45">
        <v>54640</v>
      </c>
      <c r="H34" s="44">
        <v>-20.128636164303458</v>
      </c>
      <c r="I34" s="45">
        <v>17340</v>
      </c>
      <c r="J34" s="44">
        <v>-26.587637595258251</v>
      </c>
      <c r="K34" s="50">
        <v>1.0460934946060707</v>
      </c>
      <c r="L34" s="44">
        <v>2.230949360191592</v>
      </c>
      <c r="M34" s="44">
        <v>0.94339622641510523</v>
      </c>
      <c r="N34" s="44">
        <v>1.9289598912304529</v>
      </c>
      <c r="O34" s="50">
        <v>70.98</v>
      </c>
      <c r="P34" s="51">
        <v>1.329</v>
      </c>
      <c r="Q34" s="44">
        <v>1271.9357500000001</v>
      </c>
      <c r="R34" s="44">
        <v>2.9298819299816259</v>
      </c>
      <c r="S34" s="50">
        <v>3.7</v>
      </c>
      <c r="T34" s="50">
        <v>1.75</v>
      </c>
      <c r="U34" s="44">
        <v>6.9782640000000002</v>
      </c>
      <c r="V34" s="50">
        <v>2.7248163865630795</v>
      </c>
      <c r="W34" s="51" t="e">
        <v>#N/A</v>
      </c>
      <c r="X34" s="45">
        <v>1010</v>
      </c>
      <c r="Y34" s="45">
        <v>427</v>
      </c>
      <c r="Z34" s="51">
        <v>1547</v>
      </c>
      <c r="AA34" s="51">
        <v>479222</v>
      </c>
      <c r="AB34" s="51">
        <v>0.52245862884160754</v>
      </c>
      <c r="AC34" s="44">
        <v>6.972793438697348</v>
      </c>
      <c r="AD34" s="44">
        <v>6.6652380000000004</v>
      </c>
      <c r="AE34" s="45">
        <v>189</v>
      </c>
      <c r="AF34" s="45">
        <v>163</v>
      </c>
      <c r="AG34" s="45">
        <v>13</v>
      </c>
      <c r="AH34" s="159">
        <v>443.75838563999997</v>
      </c>
    </row>
    <row r="35" spans="1:34" x14ac:dyDescent="0.2">
      <c r="A35" s="43">
        <v>43313</v>
      </c>
      <c r="B35" s="50">
        <v>2.9710144927536097</v>
      </c>
      <c r="C35" s="44">
        <v>2.8352490421455823</v>
      </c>
      <c r="D35" s="44">
        <v>8.1999999999999993</v>
      </c>
      <c r="E35" s="44">
        <v>6.1</v>
      </c>
      <c r="F35" s="44">
        <v>860.3</v>
      </c>
      <c r="G35" s="45">
        <v>53140</v>
      </c>
      <c r="H35" s="44">
        <v>-20.174252666366232</v>
      </c>
      <c r="I35" s="45">
        <v>16780</v>
      </c>
      <c r="J35" s="44">
        <v>-26.046716615249011</v>
      </c>
      <c r="K35" s="50">
        <v>0.16108247422681465</v>
      </c>
      <c r="L35" s="44">
        <v>2.0878228988833181</v>
      </c>
      <c r="M35" s="44">
        <v>-0.31347962382444194</v>
      </c>
      <c r="N35" s="44">
        <v>0.47269350890519757</v>
      </c>
      <c r="O35" s="50">
        <v>68.06</v>
      </c>
      <c r="P35" s="51">
        <v>1.1264000000000001</v>
      </c>
      <c r="Q35" s="44">
        <v>1273.4663333333333</v>
      </c>
      <c r="R35" s="44">
        <v>3.1099401139950356</v>
      </c>
      <c r="S35" s="50">
        <v>3.7</v>
      </c>
      <c r="T35" s="50">
        <v>1.75</v>
      </c>
      <c r="U35" s="44">
        <v>6.9950130000000001</v>
      </c>
      <c r="V35" s="50">
        <v>2.6737491649599194</v>
      </c>
      <c r="W35" s="51" t="e">
        <v>#N/A</v>
      </c>
      <c r="X35" s="45">
        <v>1096</v>
      </c>
      <c r="Y35" s="45">
        <v>423</v>
      </c>
      <c r="Z35" s="51">
        <v>1491</v>
      </c>
      <c r="AA35" s="51">
        <v>483752</v>
      </c>
      <c r="AB35" s="51">
        <v>0.48773307163886165</v>
      </c>
      <c r="AC35" s="44">
        <v>7.0156053176467958</v>
      </c>
      <c r="AD35" s="44">
        <v>6.6510300000000004</v>
      </c>
      <c r="AE35" s="45">
        <v>172</v>
      </c>
      <c r="AF35" s="45">
        <v>220</v>
      </c>
      <c r="AG35" s="45">
        <v>23</v>
      </c>
      <c r="AH35" s="159">
        <v>350.65400500000004</v>
      </c>
    </row>
    <row r="36" spans="1:34" x14ac:dyDescent="0.2">
      <c r="A36" s="43">
        <v>43344</v>
      </c>
      <c r="B36" s="50">
        <v>2.7616279069767602</v>
      </c>
      <c r="C36" s="44">
        <v>2.2171253822629744</v>
      </c>
      <c r="D36" s="44">
        <v>8.3000000000000007</v>
      </c>
      <c r="E36" s="44">
        <v>6</v>
      </c>
      <c r="F36" s="44">
        <v>862.4</v>
      </c>
      <c r="G36" s="45">
        <v>52510</v>
      </c>
      <c r="H36" s="44">
        <v>-19.500229955541926</v>
      </c>
      <c r="I36" s="45">
        <v>16260</v>
      </c>
      <c r="J36" s="44">
        <v>-27.443105756358765</v>
      </c>
      <c r="K36" s="50">
        <v>1.6097875080489432</v>
      </c>
      <c r="L36" s="44">
        <v>-1.3267937567590482</v>
      </c>
      <c r="M36" s="44">
        <v>-0.6230529595015688</v>
      </c>
      <c r="N36" s="44">
        <v>-0.47694753577105509</v>
      </c>
      <c r="O36" s="50">
        <v>70.23</v>
      </c>
      <c r="P36" s="51">
        <v>1.222</v>
      </c>
      <c r="Q36" s="44">
        <v>1274.9969166666667</v>
      </c>
      <c r="R36" s="44">
        <v>3.0185272256179951</v>
      </c>
      <c r="S36" s="50">
        <v>3.7</v>
      </c>
      <c r="T36" s="50">
        <v>1.75</v>
      </c>
      <c r="U36" s="44">
        <v>7.0302990000000003</v>
      </c>
      <c r="V36" s="50">
        <v>2.6608686520086251</v>
      </c>
      <c r="W36" s="51" t="e">
        <v>#N/A</v>
      </c>
      <c r="X36" s="45">
        <v>834</v>
      </c>
      <c r="Y36" s="45">
        <v>348</v>
      </c>
      <c r="Z36" s="51">
        <v>1267</v>
      </c>
      <c r="AA36" s="51">
        <v>466016</v>
      </c>
      <c r="AB36" s="51">
        <v>0.4105638366817887</v>
      </c>
      <c r="AC36" s="44">
        <v>6.8464233713262121</v>
      </c>
      <c r="AD36" s="44">
        <v>6.8746640000000001</v>
      </c>
      <c r="AE36" s="45">
        <v>434</v>
      </c>
      <c r="AF36" s="45">
        <v>124</v>
      </c>
      <c r="AG36" s="45">
        <v>4</v>
      </c>
      <c r="AH36" s="159">
        <v>268.5691853400001</v>
      </c>
    </row>
    <row r="37" spans="1:34" x14ac:dyDescent="0.2">
      <c r="A37" s="43">
        <v>43374</v>
      </c>
      <c r="B37" s="50">
        <v>2.532561505065134</v>
      </c>
      <c r="C37" s="44">
        <v>2.4446142093200729</v>
      </c>
      <c r="D37" s="44">
        <v>8</v>
      </c>
      <c r="E37" s="44">
        <v>5.7</v>
      </c>
      <c r="F37" s="44">
        <v>863.7</v>
      </c>
      <c r="G37" s="45">
        <v>52040</v>
      </c>
      <c r="H37" s="44">
        <v>-18.291725545611559</v>
      </c>
      <c r="I37" s="45">
        <v>16170</v>
      </c>
      <c r="J37" s="44">
        <v>-26.06310013717421</v>
      </c>
      <c r="K37" s="50">
        <v>1.7942966997757104</v>
      </c>
      <c r="L37" s="44">
        <v>0.85705317963897798</v>
      </c>
      <c r="M37" s="44">
        <v>-0.31152647975077885</v>
      </c>
      <c r="N37" s="44">
        <v>-1.357767596834647</v>
      </c>
      <c r="O37" s="50">
        <v>70.75</v>
      </c>
      <c r="P37" s="51">
        <v>1.4009</v>
      </c>
      <c r="Q37" s="44">
        <v>1276.5274999999999</v>
      </c>
      <c r="R37" s="44">
        <v>3.1807665647421102</v>
      </c>
      <c r="S37" s="50">
        <v>3.95</v>
      </c>
      <c r="T37" s="50">
        <v>2</v>
      </c>
      <c r="U37" s="44">
        <v>6.8948520000000002</v>
      </c>
      <c r="V37" s="50">
        <v>2.6027057641337601</v>
      </c>
      <c r="W37" s="51" t="e">
        <v>#N/A</v>
      </c>
      <c r="X37" s="45">
        <v>686</v>
      </c>
      <c r="Y37" s="45">
        <v>447</v>
      </c>
      <c r="Z37" s="51">
        <v>1320</v>
      </c>
      <c r="AA37" s="51">
        <v>468444</v>
      </c>
      <c r="AB37" s="51">
        <v>0.54164956914238815</v>
      </c>
      <c r="AC37" s="44">
        <v>6.7951070372942475</v>
      </c>
      <c r="AD37" s="44">
        <v>6.9320380000000004</v>
      </c>
      <c r="AE37" s="45">
        <v>437</v>
      </c>
      <c r="AF37" s="45">
        <v>195</v>
      </c>
      <c r="AG37" s="45">
        <v>13</v>
      </c>
      <c r="AH37" s="159">
        <v>331.84516802000002</v>
      </c>
    </row>
    <row r="38" spans="1:34" x14ac:dyDescent="0.2">
      <c r="A38" s="43">
        <v>43405</v>
      </c>
      <c r="B38" s="50">
        <v>1.4398848092152639</v>
      </c>
      <c r="C38" s="44">
        <v>1.6755521706016685</v>
      </c>
      <c r="D38" s="44">
        <v>7.4</v>
      </c>
      <c r="E38" s="44">
        <v>5.3</v>
      </c>
      <c r="F38" s="44">
        <v>867.1</v>
      </c>
      <c r="G38" s="45">
        <v>49420</v>
      </c>
      <c r="H38" s="44">
        <v>-22.889686378530193</v>
      </c>
      <c r="I38" s="45">
        <v>15350</v>
      </c>
      <c r="J38" s="44">
        <v>-29.587155963302749</v>
      </c>
      <c r="K38" s="50">
        <v>3.3182989690721643</v>
      </c>
      <c r="L38" s="44">
        <v>1.4160095760731073</v>
      </c>
      <c r="M38" s="44">
        <v>1.2499999999999956</v>
      </c>
      <c r="N38" s="44">
        <v>-1.6753224995813554E-2</v>
      </c>
      <c r="O38" s="50">
        <v>56.96</v>
      </c>
      <c r="P38" s="51">
        <v>1.7965</v>
      </c>
      <c r="Q38" s="44">
        <v>1278.0580833333333</v>
      </c>
      <c r="R38" s="44">
        <v>2.5115855388582187</v>
      </c>
      <c r="S38" s="50">
        <v>3.95</v>
      </c>
      <c r="T38" s="50">
        <v>2</v>
      </c>
      <c r="U38" s="44">
        <v>7.0132539999999999</v>
      </c>
      <c r="V38" s="50">
        <v>2.6678396620716689</v>
      </c>
      <c r="W38" s="51" t="e">
        <v>#N/A</v>
      </c>
      <c r="X38" s="45">
        <v>836</v>
      </c>
      <c r="Y38" s="45">
        <v>440</v>
      </c>
      <c r="Z38" s="51">
        <v>1172</v>
      </c>
      <c r="AA38" s="51">
        <v>443533</v>
      </c>
      <c r="AB38" s="51">
        <v>0.61233019853709514</v>
      </c>
      <c r="AC38" s="44">
        <v>6.869092163854539</v>
      </c>
      <c r="AD38" s="44">
        <v>6.5662839999999996</v>
      </c>
      <c r="AE38" s="45">
        <v>349</v>
      </c>
      <c r="AF38" s="45">
        <v>184</v>
      </c>
      <c r="AG38" s="45">
        <v>16</v>
      </c>
      <c r="AH38" s="159">
        <v>380.14598493</v>
      </c>
    </row>
    <row r="39" spans="1:34" x14ac:dyDescent="0.2">
      <c r="A39" s="43">
        <v>43435</v>
      </c>
      <c r="B39" s="50">
        <v>1.9565217391304346</v>
      </c>
      <c r="C39" s="44">
        <v>1.9877675840978437</v>
      </c>
      <c r="D39" s="44">
        <v>7</v>
      </c>
      <c r="E39" s="44">
        <v>5.2</v>
      </c>
      <c r="F39" s="44">
        <v>866.2</v>
      </c>
      <c r="G39" s="45">
        <v>48940</v>
      </c>
      <c r="H39" s="44">
        <v>-21.908409127174089</v>
      </c>
      <c r="I39" s="45">
        <v>15080</v>
      </c>
      <c r="J39" s="44">
        <v>-28.666035950804158</v>
      </c>
      <c r="K39" s="50">
        <v>1.5247776365946653</v>
      </c>
      <c r="L39" s="44">
        <v>-0.50230702082553202</v>
      </c>
      <c r="M39" s="44">
        <v>1.2422360248447228</v>
      </c>
      <c r="N39" s="44">
        <v>-2.494387627837158E-2</v>
      </c>
      <c r="O39" s="50">
        <v>49.52</v>
      </c>
      <c r="P39" s="51">
        <v>1.8897999999999999</v>
      </c>
      <c r="Q39" s="44">
        <v>1279.5886666666668</v>
      </c>
      <c r="R39" s="44">
        <v>2.4003395653166892</v>
      </c>
      <c r="S39" s="50">
        <v>3.95</v>
      </c>
      <c r="T39" s="50">
        <v>2</v>
      </c>
      <c r="U39" s="44">
        <v>7.0538150000000002</v>
      </c>
      <c r="V39" s="50">
        <v>2.7126736825248101</v>
      </c>
      <c r="W39" s="51" t="e">
        <v>#N/A</v>
      </c>
      <c r="X39" s="45">
        <v>530</v>
      </c>
      <c r="Y39" s="45">
        <v>342</v>
      </c>
      <c r="Z39" s="51">
        <v>794</v>
      </c>
      <c r="AA39" s="51">
        <v>449000</v>
      </c>
      <c r="AB39" s="51">
        <v>0.76053639846743293</v>
      </c>
      <c r="AC39" s="44">
        <v>6.9242389335169312</v>
      </c>
      <c r="AD39" s="44">
        <v>6.199503</v>
      </c>
      <c r="AE39" s="45">
        <v>36</v>
      </c>
      <c r="AF39" s="45">
        <v>95</v>
      </c>
      <c r="AG39" s="45">
        <v>21</v>
      </c>
      <c r="AH39" s="159">
        <v>235.75597334</v>
      </c>
    </row>
    <row r="40" spans="1:34" x14ac:dyDescent="0.2">
      <c r="A40" s="43">
        <v>43466</v>
      </c>
      <c r="B40" s="50">
        <v>1.0050251256281229</v>
      </c>
      <c r="C40" s="44">
        <v>1.4426727410782103</v>
      </c>
      <c r="D40" s="44">
        <v>7.2</v>
      </c>
      <c r="E40" s="44">
        <v>5.5</v>
      </c>
      <c r="F40" s="44">
        <v>866.1</v>
      </c>
      <c r="G40" s="45">
        <v>49850</v>
      </c>
      <c r="H40" s="44">
        <v>-19.803732303732303</v>
      </c>
      <c r="I40" s="45">
        <v>15560</v>
      </c>
      <c r="J40" s="44">
        <v>-25.656951743908262</v>
      </c>
      <c r="K40" s="50">
        <v>2.8498238872878501</v>
      </c>
      <c r="L40" s="44">
        <v>-0.27900774017945995</v>
      </c>
      <c r="M40" s="44">
        <v>2.4922118380062308</v>
      </c>
      <c r="N40" s="44">
        <v>1.3627623108435793</v>
      </c>
      <c r="O40" s="50">
        <v>51.38</v>
      </c>
      <c r="P40" s="51">
        <v>1.7539</v>
      </c>
      <c r="Q40" s="44">
        <v>1281.11925</v>
      </c>
      <c r="R40" s="44">
        <v>2.3138770765484207</v>
      </c>
      <c r="S40" s="50">
        <v>3.95</v>
      </c>
      <c r="T40" s="50">
        <v>2</v>
      </c>
      <c r="U40" s="44">
        <v>6.8492740000000003</v>
      </c>
      <c r="V40" s="50">
        <v>2.6622030795163183</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59">
        <v>258.24502689999997</v>
      </c>
    </row>
    <row r="41" spans="1:34" x14ac:dyDescent="0.2">
      <c r="A41" s="43">
        <v>43497</v>
      </c>
      <c r="B41" s="50">
        <v>1.4265335235378096</v>
      </c>
      <c r="C41" s="44">
        <v>1.5094339622641506</v>
      </c>
      <c r="D41" s="44">
        <v>7.6</v>
      </c>
      <c r="E41" s="44">
        <v>5.8</v>
      </c>
      <c r="F41" s="44">
        <v>865.1</v>
      </c>
      <c r="G41" s="45">
        <v>51100</v>
      </c>
      <c r="H41" s="44">
        <v>-14.733856165526449</v>
      </c>
      <c r="I41" s="45">
        <v>15940</v>
      </c>
      <c r="J41" s="44">
        <v>-20.696517412935322</v>
      </c>
      <c r="K41" s="50">
        <v>1.6916693265240923</v>
      </c>
      <c r="L41" s="44">
        <v>-1.2095222691765994</v>
      </c>
      <c r="M41" s="44">
        <v>2.1806853582554409</v>
      </c>
      <c r="N41" s="44">
        <v>0.80907498540327971</v>
      </c>
      <c r="O41" s="50">
        <v>54.95</v>
      </c>
      <c r="P41" s="51">
        <v>2.3167</v>
      </c>
      <c r="Q41" s="44">
        <v>1282.6498333333332</v>
      </c>
      <c r="R41" s="44">
        <v>1.5043297661763821</v>
      </c>
      <c r="S41" s="50">
        <v>3.95</v>
      </c>
      <c r="T41" s="50">
        <v>2</v>
      </c>
      <c r="U41" s="44">
        <v>6.8463320000000003</v>
      </c>
      <c r="V41" s="50">
        <v>2.6903933346451083</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59">
        <v>356.93944166999995</v>
      </c>
    </row>
    <row r="42" spans="1:34" x14ac:dyDescent="0.2">
      <c r="A42" s="43">
        <v>43525</v>
      </c>
      <c r="B42" s="50">
        <v>2.065527065527073</v>
      </c>
      <c r="C42" s="44">
        <v>1.8811136192625977</v>
      </c>
      <c r="D42" s="44">
        <v>8</v>
      </c>
      <c r="E42" s="44">
        <v>6.2</v>
      </c>
      <c r="F42" s="44">
        <v>864.2</v>
      </c>
      <c r="G42" s="45">
        <v>51270</v>
      </c>
      <c r="H42" s="44">
        <v>-10.585978374607608</v>
      </c>
      <c r="I42" s="45">
        <v>16280</v>
      </c>
      <c r="J42" s="44">
        <v>-15.472481827622019</v>
      </c>
      <c r="K42" s="50">
        <v>2.4928092042185934</v>
      </c>
      <c r="L42" s="44">
        <v>1.2186248897212426</v>
      </c>
      <c r="M42" s="44">
        <v>2.4999999999999911</v>
      </c>
      <c r="N42" s="44">
        <v>2.0159596808063895</v>
      </c>
      <c r="O42" s="50">
        <v>58.15</v>
      </c>
      <c r="P42" s="51">
        <v>2.2016</v>
      </c>
      <c r="Q42" s="44">
        <v>1284.1804166666668</v>
      </c>
      <c r="R42" s="44">
        <v>1.6578149863180514</v>
      </c>
      <c r="S42" s="50">
        <v>3.95</v>
      </c>
      <c r="T42" s="50">
        <v>2</v>
      </c>
      <c r="U42" s="44">
        <v>7.004759</v>
      </c>
      <c r="V42" s="50">
        <v>2.7414572537182598</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59">
        <v>342.73177867000004</v>
      </c>
    </row>
    <row r="43" spans="1:34" x14ac:dyDescent="0.2">
      <c r="A43" s="43">
        <v>43556</v>
      </c>
      <c r="B43" s="50">
        <v>1.8413597733711207</v>
      </c>
      <c r="C43" s="44">
        <v>2.0255063765941328</v>
      </c>
      <c r="D43" s="44">
        <v>7.5</v>
      </c>
      <c r="E43" s="44">
        <v>6.1</v>
      </c>
      <c r="F43" s="44">
        <v>876.6</v>
      </c>
      <c r="G43" s="45">
        <v>50380</v>
      </c>
      <c r="H43" s="44">
        <v>-10.387762362148701</v>
      </c>
      <c r="I43" s="45">
        <v>16090</v>
      </c>
      <c r="J43" s="44">
        <v>-15.670859538784065</v>
      </c>
      <c r="K43" s="50">
        <v>3.170028818443793</v>
      </c>
      <c r="L43" s="44">
        <v>4.49409924769828E-3</v>
      </c>
      <c r="M43" s="44">
        <v>3.4482758620689724</v>
      </c>
      <c r="N43" s="44">
        <v>3.2285256680435026</v>
      </c>
      <c r="O43" s="50">
        <v>63.86</v>
      </c>
      <c r="P43" s="51">
        <v>1.1072</v>
      </c>
      <c r="Q43" s="44">
        <v>1285.711</v>
      </c>
      <c r="R43" s="44">
        <v>2.2704292313536101</v>
      </c>
      <c r="S43" s="50">
        <v>3.95</v>
      </c>
      <c r="T43" s="50">
        <v>2</v>
      </c>
      <c r="U43" s="44">
        <v>7.0945559999999999</v>
      </c>
      <c r="V43" s="50">
        <v>2.8027998712866471</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59">
        <v>375.70581040000002</v>
      </c>
    </row>
    <row r="44" spans="1:34" x14ac:dyDescent="0.2">
      <c r="A44" s="43">
        <v>43586</v>
      </c>
      <c r="B44" s="50">
        <v>1.8387553041018245</v>
      </c>
      <c r="C44" s="44">
        <v>2.398800599700146</v>
      </c>
      <c r="D44" s="44">
        <v>6.7</v>
      </c>
      <c r="E44" s="44">
        <v>5.9</v>
      </c>
      <c r="F44" s="44">
        <v>890.2</v>
      </c>
      <c r="G44" s="45">
        <v>49990</v>
      </c>
      <c r="H44" s="44">
        <v>-8.860528714676386</v>
      </c>
      <c r="I44" s="45">
        <v>16400</v>
      </c>
      <c r="J44" s="44">
        <v>-11.159263271939324</v>
      </c>
      <c r="K44" s="50">
        <v>2.0480000000000054</v>
      </c>
      <c r="L44" s="44">
        <v>3.4520556425089222</v>
      </c>
      <c r="M44" s="44">
        <v>2.8037383177569986</v>
      </c>
      <c r="N44" s="44">
        <v>2.5037682130296224</v>
      </c>
      <c r="O44" s="50">
        <v>60.83</v>
      </c>
      <c r="P44" s="51">
        <v>1.4147000000000001</v>
      </c>
      <c r="Q44" s="44">
        <v>1287.4850833333333</v>
      </c>
      <c r="R44" s="44">
        <v>2.1800365089333695</v>
      </c>
      <c r="S44" s="50">
        <v>3.95</v>
      </c>
      <c r="T44" s="50">
        <v>2</v>
      </c>
      <c r="U44" s="44">
        <v>7.0320819999999999</v>
      </c>
      <c r="V44" s="50">
        <v>2.8218551748799339</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59">
        <v>331.36629359000011</v>
      </c>
    </row>
    <row r="45" spans="1:34" x14ac:dyDescent="0.2">
      <c r="A45" s="43">
        <v>43617</v>
      </c>
      <c r="B45" s="50">
        <v>1.133947554925574</v>
      </c>
      <c r="C45" s="44">
        <v>2.0209580838323582</v>
      </c>
      <c r="D45" s="44">
        <v>6.5</v>
      </c>
      <c r="E45" s="44">
        <v>5.6</v>
      </c>
      <c r="F45" s="44">
        <v>904</v>
      </c>
      <c r="G45" s="45">
        <v>49510</v>
      </c>
      <c r="H45" s="44">
        <v>-10.728452939055177</v>
      </c>
      <c r="I45" s="45">
        <v>16070</v>
      </c>
      <c r="J45" s="44">
        <v>-9.5157657657657708</v>
      </c>
      <c r="K45" s="50">
        <v>3.7741935483871059</v>
      </c>
      <c r="L45" s="44">
        <v>2.7835596608693391</v>
      </c>
      <c r="M45" s="44">
        <v>3.7500000000000089</v>
      </c>
      <c r="N45" s="44">
        <v>3.3090391220574666</v>
      </c>
      <c r="O45" s="50">
        <v>54.66</v>
      </c>
      <c r="P45" s="51">
        <v>0.74050000000000005</v>
      </c>
      <c r="Q45" s="44">
        <v>1289.2591666666667</v>
      </c>
      <c r="R45" s="44">
        <v>2.2500863335459975</v>
      </c>
      <c r="S45" s="50">
        <v>3.95</v>
      </c>
      <c r="T45" s="50">
        <v>2</v>
      </c>
      <c r="U45" s="44">
        <v>6.9592169999999998</v>
      </c>
      <c r="V45" s="50">
        <v>2.7940602962520962</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59">
        <v>365.97490530999994</v>
      </c>
    </row>
    <row r="46" spans="1:34" x14ac:dyDescent="0.2">
      <c r="A46" s="43">
        <v>43647</v>
      </c>
      <c r="B46" s="50">
        <v>0.84328882642303871</v>
      </c>
      <c r="C46" s="44">
        <v>2.010424422933732</v>
      </c>
      <c r="D46" s="44">
        <v>6.6</v>
      </c>
      <c r="E46" s="44">
        <v>5.6</v>
      </c>
      <c r="F46" s="44">
        <v>910.1</v>
      </c>
      <c r="G46" s="45">
        <v>50670</v>
      </c>
      <c r="H46" s="44">
        <v>-7.2657393850658831</v>
      </c>
      <c r="I46" s="45">
        <v>16140</v>
      </c>
      <c r="J46" s="44">
        <v>-6.9204152249134898</v>
      </c>
      <c r="K46" s="50">
        <v>3.5910708508573475</v>
      </c>
      <c r="L46" s="44">
        <v>2.8593029150446814</v>
      </c>
      <c r="M46" s="44">
        <v>2.8037383177569986</v>
      </c>
      <c r="N46" s="44">
        <v>2.7344726969570576</v>
      </c>
      <c r="O46" s="50">
        <v>57.35</v>
      </c>
      <c r="P46" s="51">
        <v>1.0555000000000001</v>
      </c>
      <c r="Q46" s="44">
        <v>1291.03325</v>
      </c>
      <c r="R46" s="44">
        <v>2.0795814066682849</v>
      </c>
      <c r="S46" s="50">
        <v>3.95</v>
      </c>
      <c r="T46" s="50">
        <v>2</v>
      </c>
      <c r="U46" s="44">
        <v>7.0227719999999998</v>
      </c>
      <c r="V46" s="50">
        <v>2.8184672980022887</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59">
        <v>339.88532200000009</v>
      </c>
    </row>
    <row r="47" spans="1:34" x14ac:dyDescent="0.2">
      <c r="A47" s="43">
        <v>43678</v>
      </c>
      <c r="B47" s="50">
        <v>0.91484869809994596</v>
      </c>
      <c r="C47" s="44">
        <v>1.9374068554396606</v>
      </c>
      <c r="D47" s="44">
        <v>7.6</v>
      </c>
      <c r="E47" s="44">
        <v>5.9</v>
      </c>
      <c r="F47" s="44">
        <v>903.2</v>
      </c>
      <c r="G47" s="45">
        <v>51500</v>
      </c>
      <c r="H47" s="44">
        <v>-3.086187429431686</v>
      </c>
      <c r="I47" s="45">
        <v>16130</v>
      </c>
      <c r="J47" s="44">
        <v>-3.8736591179976188</v>
      </c>
      <c r="K47" s="50">
        <v>1.9298809906722392</v>
      </c>
      <c r="L47" s="44">
        <v>1.6357339327978337</v>
      </c>
      <c r="M47" s="44">
        <v>4.088050314465419</v>
      </c>
      <c r="N47" s="44">
        <v>4.5030664538351806</v>
      </c>
      <c r="O47" s="50">
        <v>54.81</v>
      </c>
      <c r="P47" s="51">
        <v>1.0105999999999999</v>
      </c>
      <c r="Q47" s="44">
        <v>1292.8073333333332</v>
      </c>
      <c r="R47" s="44">
        <v>2.0058478565154747</v>
      </c>
      <c r="S47" s="50">
        <v>3.95</v>
      </c>
      <c r="T47" s="50">
        <v>2</v>
      </c>
      <c r="U47" s="44">
        <v>7.0039059999999997</v>
      </c>
      <c r="V47" s="50">
        <v>2.8299600688743469</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59">
        <v>349.21842468</v>
      </c>
    </row>
    <row r="48" spans="1:34" x14ac:dyDescent="0.2">
      <c r="A48" s="43">
        <v>43709</v>
      </c>
      <c r="B48" s="50">
        <v>1.1315417256011262</v>
      </c>
      <c r="C48" s="44">
        <v>1.8698578908002972</v>
      </c>
      <c r="D48" s="44">
        <v>7.5</v>
      </c>
      <c r="E48" s="44">
        <v>5.8</v>
      </c>
      <c r="F48" s="44">
        <v>902</v>
      </c>
      <c r="G48" s="45">
        <v>51010</v>
      </c>
      <c r="H48" s="44">
        <v>-2.85659874309655</v>
      </c>
      <c r="I48" s="45">
        <v>16080</v>
      </c>
      <c r="J48" s="44">
        <v>-1.1070110701106972</v>
      </c>
      <c r="K48" s="50">
        <v>1.6793409378960789</v>
      </c>
      <c r="L48" s="44">
        <v>4.0435043089543266</v>
      </c>
      <c r="M48" s="44">
        <v>3.7617554858934366</v>
      </c>
      <c r="N48" s="44">
        <v>4.2794686396502302</v>
      </c>
      <c r="O48" s="50">
        <v>56.95</v>
      </c>
      <c r="P48" s="51">
        <v>0.9476</v>
      </c>
      <c r="Q48" s="44">
        <v>1294.5814166666667</v>
      </c>
      <c r="R48" s="44">
        <v>1.8841338980475131</v>
      </c>
      <c r="S48" s="50">
        <v>3.95</v>
      </c>
      <c r="T48" s="50">
        <v>2</v>
      </c>
      <c r="U48" s="44">
        <v>6.8510739999999997</v>
      </c>
      <c r="V48" s="50">
        <v>2.7368688342964131</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59">
        <v>400.27509522999998</v>
      </c>
    </row>
    <row r="49" spans="1:34" x14ac:dyDescent="0.2">
      <c r="A49" s="43">
        <v>43739</v>
      </c>
      <c r="B49" s="50">
        <v>1.4114326040931546</v>
      </c>
      <c r="C49" s="44">
        <v>1.8642803877703118</v>
      </c>
      <c r="D49" s="44">
        <v>7.3</v>
      </c>
      <c r="E49" s="44">
        <v>5.5</v>
      </c>
      <c r="F49" s="44">
        <v>896.5</v>
      </c>
      <c r="G49" s="45">
        <v>51150</v>
      </c>
      <c r="H49" s="44">
        <v>-1.710222905457337</v>
      </c>
      <c r="I49" s="45">
        <v>16060</v>
      </c>
      <c r="J49" s="44">
        <v>-0.68027210884353817</v>
      </c>
      <c r="K49" s="50">
        <v>0.69247717972931166</v>
      </c>
      <c r="L49" s="44">
        <v>5.2485107319165225</v>
      </c>
      <c r="M49" s="44">
        <v>3.4375000000000044</v>
      </c>
      <c r="N49" s="44">
        <v>4.5178179361594406</v>
      </c>
      <c r="O49" s="50">
        <v>53.96</v>
      </c>
      <c r="P49" s="51">
        <v>1.8379000000000001</v>
      </c>
      <c r="Q49" s="44">
        <v>1296.3554999999999</v>
      </c>
      <c r="R49" s="44">
        <v>1.7654346479454963</v>
      </c>
      <c r="S49" s="50">
        <v>3.95</v>
      </c>
      <c r="T49" s="50">
        <v>2</v>
      </c>
      <c r="U49" s="44">
        <v>6.93485</v>
      </c>
      <c r="V49" s="50">
        <v>2.760628209032848</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59">
        <v>464.35814388999989</v>
      </c>
    </row>
    <row r="50" spans="1:34" x14ac:dyDescent="0.2">
      <c r="A50" s="43">
        <v>43770</v>
      </c>
      <c r="B50" s="50">
        <v>1.9872249822568966</v>
      </c>
      <c r="C50" s="44">
        <v>2.1722846441947663</v>
      </c>
      <c r="D50" s="44">
        <v>6.5</v>
      </c>
      <c r="E50" s="44">
        <v>5.2</v>
      </c>
      <c r="F50" s="44">
        <v>898.4</v>
      </c>
      <c r="G50" s="45">
        <v>51180</v>
      </c>
      <c r="H50" s="44">
        <v>3.5613112100364219</v>
      </c>
      <c r="I50" s="45">
        <v>15950</v>
      </c>
      <c r="J50" s="44">
        <v>3.9087947882736174</v>
      </c>
      <c r="K50" s="50">
        <v>0.12472715933893319</v>
      </c>
      <c r="L50" s="44">
        <v>3.3501726176405677</v>
      </c>
      <c r="M50" s="44">
        <v>3.0864197530864113</v>
      </c>
      <c r="N50" s="44">
        <v>4.0549597855227937</v>
      </c>
      <c r="O50" s="50">
        <v>57.03</v>
      </c>
      <c r="P50" s="51">
        <v>2.4024000000000001</v>
      </c>
      <c r="Q50" s="44">
        <v>1298.1295833333334</v>
      </c>
      <c r="R50" s="44">
        <v>1.9295172880611888</v>
      </c>
      <c r="S50" s="50">
        <v>3.95</v>
      </c>
      <c r="T50" s="50">
        <v>2</v>
      </c>
      <c r="U50" s="44">
        <v>6.8336550000000003</v>
      </c>
      <c r="V50" s="50">
        <v>2.7441882964912852</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59">
        <v>1121.19836865</v>
      </c>
    </row>
    <row r="51" spans="1:34" x14ac:dyDescent="0.2">
      <c r="A51" s="43">
        <v>43800</v>
      </c>
      <c r="B51" s="50">
        <v>2.1321961620469176</v>
      </c>
      <c r="C51" s="44">
        <v>2.2488755622188883</v>
      </c>
      <c r="D51" s="44">
        <v>6.5</v>
      </c>
      <c r="E51" s="44">
        <v>5.2</v>
      </c>
      <c r="F51" s="44">
        <v>894.2</v>
      </c>
      <c r="G51" s="45">
        <v>52020</v>
      </c>
      <c r="H51" s="44">
        <v>6.2934205149162148</v>
      </c>
      <c r="I51" s="45">
        <v>16220</v>
      </c>
      <c r="J51" s="44">
        <v>7.5596816976127412</v>
      </c>
      <c r="K51" s="50">
        <v>-3.1289111389243285E-2</v>
      </c>
      <c r="L51" s="44">
        <v>3.3239754645753461</v>
      </c>
      <c r="M51" s="44">
        <v>1.8404907975460238</v>
      </c>
      <c r="N51" s="44">
        <v>1.9876912840984584</v>
      </c>
      <c r="O51" s="50">
        <v>59.88</v>
      </c>
      <c r="P51" s="51">
        <v>2.4337</v>
      </c>
      <c r="Q51" s="44">
        <v>1299.9036666666668</v>
      </c>
      <c r="R51" s="44">
        <v>2.282552258190873</v>
      </c>
      <c r="S51" s="50">
        <v>3.95</v>
      </c>
      <c r="T51" s="50">
        <v>2</v>
      </c>
      <c r="U51" s="44">
        <v>7.0694739999999996</v>
      </c>
      <c r="V51" s="50">
        <v>2.8313985376741675</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59">
        <v>296.52734249999997</v>
      </c>
    </row>
    <row r="52" spans="1:34" x14ac:dyDescent="0.2">
      <c r="A52" s="43">
        <v>43831</v>
      </c>
      <c r="B52" s="50">
        <v>2.7718550106609952</v>
      </c>
      <c r="C52" s="44">
        <v>2.3952095808383422</v>
      </c>
      <c r="D52" s="44">
        <v>6.9</v>
      </c>
      <c r="E52" s="44">
        <v>5.5</v>
      </c>
      <c r="F52" s="44">
        <v>883</v>
      </c>
      <c r="G52" s="45">
        <v>52930</v>
      </c>
      <c r="H52" s="44">
        <v>6.1785356068204678</v>
      </c>
      <c r="I52" s="45">
        <v>16320</v>
      </c>
      <c r="J52" s="44">
        <v>4.8843187660668308</v>
      </c>
      <c r="K52" s="50">
        <v>0.62266500622665255</v>
      </c>
      <c r="L52" s="44">
        <v>3.9086598748490964</v>
      </c>
      <c r="M52" s="44">
        <v>1.5197568389057725</v>
      </c>
      <c r="N52" s="44">
        <v>1.5836357637743159</v>
      </c>
      <c r="O52" s="50">
        <v>57.52</v>
      </c>
      <c r="P52" s="51">
        <v>2.2768000000000002</v>
      </c>
      <c r="Q52" s="44">
        <v>1301.6777500000001</v>
      </c>
      <c r="R52" s="44">
        <v>2.2603384413280248</v>
      </c>
      <c r="S52" s="50">
        <v>3.95</v>
      </c>
      <c r="T52" s="50">
        <v>2</v>
      </c>
      <c r="U52" s="44">
        <v>7.0839780000000001</v>
      </c>
      <c r="V52" s="50">
        <v>2.8231531473544678</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59">
        <v>208.99793284999998</v>
      </c>
    </row>
    <row r="53" spans="1:34" x14ac:dyDescent="0.2">
      <c r="A53" s="43">
        <v>43862</v>
      </c>
      <c r="B53" s="50">
        <v>2.2503516174402272</v>
      </c>
      <c r="C53" s="44">
        <v>2.1561338289962872</v>
      </c>
      <c r="D53" s="44">
        <v>7.3</v>
      </c>
      <c r="E53" s="44">
        <v>5.7</v>
      </c>
      <c r="F53" s="44">
        <v>870.4</v>
      </c>
      <c r="G53" s="45">
        <v>52170</v>
      </c>
      <c r="H53" s="44">
        <v>2.0939334637964713</v>
      </c>
      <c r="I53" s="45">
        <v>16050</v>
      </c>
      <c r="J53" s="44">
        <v>0.69008782936010871</v>
      </c>
      <c r="K53" s="50">
        <v>1.7576898932831098</v>
      </c>
      <c r="L53" s="44">
        <v>3.6110895267852383</v>
      </c>
      <c r="M53" s="44">
        <v>2.1341463414634276</v>
      </c>
      <c r="N53" s="44">
        <v>1.80373986430582</v>
      </c>
      <c r="O53" s="50">
        <v>50.54</v>
      </c>
      <c r="P53" s="51">
        <v>1.9979</v>
      </c>
      <c r="Q53" s="44">
        <v>1303.4518333333333</v>
      </c>
      <c r="R53" s="44">
        <v>2.7337070227288374</v>
      </c>
      <c r="S53" s="50">
        <v>3.95</v>
      </c>
      <c r="T53" s="50">
        <v>2</v>
      </c>
      <c r="U53" s="44">
        <v>6.9686209999999997</v>
      </c>
      <c r="V53" s="50">
        <v>2.7554497120657584</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59">
        <v>334.10810939999999</v>
      </c>
    </row>
    <row r="54" spans="1:34" x14ac:dyDescent="0.2">
      <c r="A54" s="43">
        <v>43891</v>
      </c>
      <c r="B54" s="50">
        <v>0.62805303558965964</v>
      </c>
      <c r="C54" s="44">
        <v>0.88626292466764678</v>
      </c>
      <c r="D54" s="44">
        <v>8.6999999999999993</v>
      </c>
      <c r="E54" s="44">
        <v>6.9</v>
      </c>
      <c r="F54" s="44">
        <v>846.7</v>
      </c>
      <c r="G54" s="45">
        <v>60820</v>
      </c>
      <c r="H54" s="44">
        <v>18.626877316169299</v>
      </c>
      <c r="I54" s="45">
        <v>18960</v>
      </c>
      <c r="J54" s="44">
        <v>16.461916461916459</v>
      </c>
      <c r="K54" s="50">
        <v>5.0826317430620493</v>
      </c>
      <c r="L54" s="44">
        <v>2.0817348964212945</v>
      </c>
      <c r="M54" s="44">
        <v>3.9634146341463561</v>
      </c>
      <c r="N54" s="44">
        <v>4.1992589543021763</v>
      </c>
      <c r="O54" s="50">
        <v>29.21</v>
      </c>
      <c r="P54" s="51">
        <v>1.7962</v>
      </c>
      <c r="Q54" s="44">
        <v>1305.2259166666668</v>
      </c>
      <c r="R54" s="44">
        <v>-5.5051954640233163</v>
      </c>
      <c r="S54" s="50">
        <v>2.95</v>
      </c>
      <c r="T54" s="50">
        <v>1</v>
      </c>
      <c r="U54" s="44">
        <v>6.0437700000000003</v>
      </c>
      <c r="V54" s="50">
        <v>2.3321168539378547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59">
        <v>210.52395752999999</v>
      </c>
    </row>
    <row r="55" spans="1:34" x14ac:dyDescent="0.2">
      <c r="A55" s="43">
        <v>43922</v>
      </c>
      <c r="B55" s="50">
        <v>-0.55632823365786566</v>
      </c>
      <c r="C55" s="44">
        <v>-0.22058823529412797</v>
      </c>
      <c r="D55" s="44">
        <v>10.6</v>
      </c>
      <c r="E55" s="44">
        <v>9.5</v>
      </c>
      <c r="F55" s="44">
        <v>805.9</v>
      </c>
      <c r="G55" s="45">
        <v>69150</v>
      </c>
      <c r="H55" s="44">
        <v>37.256847955537921</v>
      </c>
      <c r="I55" s="45">
        <v>21720</v>
      </c>
      <c r="J55" s="44">
        <v>34.990677439403363</v>
      </c>
      <c r="K55" s="50">
        <v>7.2004965859714387</v>
      </c>
      <c r="L55" s="44">
        <v>8.8022062812893829</v>
      </c>
      <c r="M55" s="44">
        <v>4.8484848484848575</v>
      </c>
      <c r="N55" s="44">
        <v>5.7896455985628092</v>
      </c>
      <c r="O55" s="50">
        <v>16.55</v>
      </c>
      <c r="P55" s="51">
        <v>1.7542</v>
      </c>
      <c r="Q55" s="44">
        <v>1307</v>
      </c>
      <c r="R55" s="44">
        <v>-16.161330548577158</v>
      </c>
      <c r="S55" s="50">
        <v>2.4500000000000002</v>
      </c>
      <c r="T55" s="50">
        <v>0.5</v>
      </c>
      <c r="U55" s="44">
        <v>5.0681180000000001</v>
      </c>
      <c r="V55" s="50">
        <v>1.9365256379857561</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59">
        <v>296.56930002999997</v>
      </c>
    </row>
    <row r="56" spans="1:34" x14ac:dyDescent="0.2">
      <c r="A56" s="43">
        <v>43952</v>
      </c>
      <c r="B56" s="50">
        <v>0.1388888888888884</v>
      </c>
      <c r="C56" s="44">
        <v>-0.36603221083455484</v>
      </c>
      <c r="D56" s="44">
        <v>13.1</v>
      </c>
      <c r="E56" s="44">
        <v>12.4</v>
      </c>
      <c r="F56" s="44">
        <v>776.4</v>
      </c>
      <c r="G56" s="45">
        <v>63500</v>
      </c>
      <c r="H56" s="44">
        <v>27.025405081016206</v>
      </c>
      <c r="I56" s="45">
        <v>20020</v>
      </c>
      <c r="J56" s="44">
        <v>22.073170731707314</v>
      </c>
      <c r="K56" s="50">
        <v>7.8080903104421617</v>
      </c>
      <c r="L56" s="44">
        <v>9.306072593172976</v>
      </c>
      <c r="M56" s="44">
        <v>7.2727272727272751</v>
      </c>
      <c r="N56" s="44">
        <v>9.1904256188219957</v>
      </c>
      <c r="O56" s="50">
        <v>28.56</v>
      </c>
      <c r="P56" s="51">
        <v>1.8526</v>
      </c>
      <c r="Q56" s="44">
        <v>1308.2166666666667</v>
      </c>
      <c r="R56" s="44">
        <v>-12.585698725696693</v>
      </c>
      <c r="S56" s="50">
        <v>2.4500000000000002</v>
      </c>
      <c r="T56" s="50">
        <v>0.5</v>
      </c>
      <c r="U56" s="44">
        <v>6.176291</v>
      </c>
      <c r="V56" s="50">
        <v>2.4468707304493886</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59">
        <v>233.45172200999997</v>
      </c>
    </row>
    <row r="57" spans="1:34" x14ac:dyDescent="0.2">
      <c r="A57" s="43">
        <v>43983</v>
      </c>
      <c r="B57" s="50">
        <v>1.5416958654520085</v>
      </c>
      <c r="C57" s="44">
        <v>0.66030814380042546</v>
      </c>
      <c r="D57" s="44">
        <v>14.9</v>
      </c>
      <c r="E57" s="44">
        <v>13.4</v>
      </c>
      <c r="F57" s="44">
        <v>772.8</v>
      </c>
      <c r="G57" s="45">
        <v>54000</v>
      </c>
      <c r="H57" s="44">
        <v>9.0688749747525712</v>
      </c>
      <c r="I57" s="45">
        <v>16930</v>
      </c>
      <c r="J57" s="44">
        <v>5.3515868077162354</v>
      </c>
      <c r="K57" s="50">
        <v>5.4087659309915992</v>
      </c>
      <c r="L57" s="44">
        <v>5.9446108949592569</v>
      </c>
      <c r="M57" s="44">
        <v>7.8313253012048056</v>
      </c>
      <c r="N57" s="44">
        <v>9.6983457671099504</v>
      </c>
      <c r="O57" s="50">
        <v>38.31</v>
      </c>
      <c r="P57" s="51">
        <v>1.8414999999999999</v>
      </c>
      <c r="Q57" s="44">
        <v>1309.4333333333332</v>
      </c>
      <c r="R57" s="44">
        <v>-7.6677738454882132</v>
      </c>
      <c r="S57" s="50">
        <v>2.4500000000000002</v>
      </c>
      <c r="T57" s="50">
        <v>0.5</v>
      </c>
      <c r="U57" s="44">
        <v>6.9983930000000001</v>
      </c>
      <c r="V57" s="50">
        <v>2.8520465136797735</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59">
        <v>272.73472614000002</v>
      </c>
    </row>
    <row r="58" spans="1:34" x14ac:dyDescent="0.2">
      <c r="A58" s="43">
        <v>44013</v>
      </c>
      <c r="B58" s="50">
        <v>0.83623693379790698</v>
      </c>
      <c r="C58" s="44">
        <v>0.14598540145984717</v>
      </c>
      <c r="D58" s="44">
        <v>14.9</v>
      </c>
      <c r="E58" s="44">
        <v>12.5</v>
      </c>
      <c r="F58" s="44">
        <v>805.5</v>
      </c>
      <c r="G58" s="45">
        <v>29670</v>
      </c>
      <c r="H58" s="44">
        <v>-41.444641799881587</v>
      </c>
      <c r="I58" s="45">
        <v>9530</v>
      </c>
      <c r="J58" s="44">
        <v>-40.954151177199506</v>
      </c>
      <c r="K58" s="50">
        <v>4.6221111805121673</v>
      </c>
      <c r="L58" s="44">
        <v>3.9485106371195844</v>
      </c>
      <c r="M58" s="44">
        <v>7.575757575757569</v>
      </c>
      <c r="N58" s="44">
        <v>8.5693418810354629</v>
      </c>
      <c r="O58" s="50">
        <v>40.71</v>
      </c>
      <c r="P58" s="51">
        <v>1.8165</v>
      </c>
      <c r="Q58" s="44">
        <v>1310.6500000000001</v>
      </c>
      <c r="R58" s="44">
        <v>-5.3223664604417742</v>
      </c>
      <c r="S58" s="50">
        <v>2.4500000000000002</v>
      </c>
      <c r="T58" s="50">
        <v>0.5</v>
      </c>
      <c r="U58" s="44">
        <v>7.1296460000000002</v>
      </c>
      <c r="V58" s="50">
        <v>2.933476977133517</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59">
        <v>324.99921692999999</v>
      </c>
    </row>
    <row r="59" spans="1:34" x14ac:dyDescent="0.2">
      <c r="A59" s="43">
        <v>44044</v>
      </c>
      <c r="B59" s="50">
        <v>0.55788005578798483</v>
      </c>
      <c r="C59" s="44">
        <v>0.14619883040933868</v>
      </c>
      <c r="D59" s="44">
        <v>14.2</v>
      </c>
      <c r="E59" s="44">
        <v>11.4</v>
      </c>
      <c r="F59" s="44">
        <v>831</v>
      </c>
      <c r="G59" s="45">
        <v>25560</v>
      </c>
      <c r="H59" s="44">
        <v>-50.368932038834949</v>
      </c>
      <c r="I59" s="45">
        <v>7910</v>
      </c>
      <c r="J59" s="44">
        <v>-50.960942343459394</v>
      </c>
      <c r="K59" s="50">
        <v>5.2066898075102674</v>
      </c>
      <c r="L59" s="44">
        <v>5.0923182427125013</v>
      </c>
      <c r="M59" s="44">
        <v>6.042296072507547</v>
      </c>
      <c r="N59" s="44">
        <v>6.0696197443524502</v>
      </c>
      <c r="O59" s="50">
        <v>42.34</v>
      </c>
      <c r="P59" s="51">
        <v>2.0455000000000001</v>
      </c>
      <c r="Q59" s="44">
        <v>1311.8666666666668</v>
      </c>
      <c r="R59" s="44">
        <v>-4.4088317763916081</v>
      </c>
      <c r="S59" s="50">
        <v>2.4500000000000002</v>
      </c>
      <c r="T59" s="50">
        <v>0.5</v>
      </c>
      <c r="U59" s="44">
        <v>6.7606929999999998</v>
      </c>
      <c r="V59" s="50">
        <v>2.7739959393915234</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59">
        <v>332.12880741999993</v>
      </c>
    </row>
    <row r="60" spans="1:34" x14ac:dyDescent="0.2">
      <c r="A60" s="43">
        <v>44075</v>
      </c>
      <c r="B60" s="50">
        <v>1.3986013986013957</v>
      </c>
      <c r="C60" s="44">
        <v>0.51395007342145416</v>
      </c>
      <c r="D60" s="44">
        <v>12.8</v>
      </c>
      <c r="E60" s="44">
        <v>10.3</v>
      </c>
      <c r="F60" s="44">
        <v>851.5</v>
      </c>
      <c r="G60" s="45">
        <v>32860</v>
      </c>
      <c r="H60" s="44">
        <v>-35.581258576749654</v>
      </c>
      <c r="I60" s="45">
        <v>9440</v>
      </c>
      <c r="J60" s="44">
        <v>-41.293532338308459</v>
      </c>
      <c r="K60" s="50">
        <v>4.5497039576191778</v>
      </c>
      <c r="L60" s="44">
        <v>3.0457342985460434</v>
      </c>
      <c r="M60" s="44">
        <v>5.4380664652567967</v>
      </c>
      <c r="N60" s="44">
        <v>5.5792953317745697</v>
      </c>
      <c r="O60" s="50">
        <v>39.630000000000003</v>
      </c>
      <c r="P60" s="51">
        <v>2.1970000000000001</v>
      </c>
      <c r="Q60" s="44">
        <v>1313.0833333333333</v>
      </c>
      <c r="R60" s="44">
        <v>-3.5498472148884908</v>
      </c>
      <c r="S60" s="50">
        <v>2.4500000000000002</v>
      </c>
      <c r="T60" s="50">
        <v>0.5</v>
      </c>
      <c r="U60" s="44">
        <v>7.4804199999999996</v>
      </c>
      <c r="V60" s="50">
        <v>3.0648409091357172</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59">
        <v>321.13279616000005</v>
      </c>
    </row>
    <row r="61" spans="1:34" x14ac:dyDescent="0.2">
      <c r="A61" s="43">
        <v>44105</v>
      </c>
      <c r="B61" s="50">
        <v>1.1830201809325036</v>
      </c>
      <c r="C61" s="44">
        <v>0.65885797950220315</v>
      </c>
      <c r="D61" s="44">
        <v>11.7</v>
      </c>
      <c r="E61" s="44">
        <v>9.1999999999999993</v>
      </c>
      <c r="F61" s="44">
        <v>864.5</v>
      </c>
      <c r="G61" s="45">
        <v>174480</v>
      </c>
      <c r="H61" s="44">
        <v>241.11436950146629</v>
      </c>
      <c r="I61" s="45">
        <v>63780</v>
      </c>
      <c r="J61" s="44">
        <v>297.13574097135739</v>
      </c>
      <c r="K61" s="50">
        <v>5.0328227571116102</v>
      </c>
      <c r="L61" s="44">
        <v>-0.60515220113768198</v>
      </c>
      <c r="M61" s="44">
        <v>5.7401812688821607</v>
      </c>
      <c r="N61" s="44">
        <v>5.413266542780959</v>
      </c>
      <c r="O61" s="50">
        <v>39.4</v>
      </c>
      <c r="P61" s="51">
        <v>2.2004000000000001</v>
      </c>
      <c r="Q61" s="44">
        <v>1314.3</v>
      </c>
      <c r="R61" s="44">
        <v>-3.0478566505726779</v>
      </c>
      <c r="S61" s="50">
        <v>2.4500000000000002</v>
      </c>
      <c r="T61" s="50">
        <v>0.5</v>
      </c>
      <c r="U61" s="44">
        <v>7.4142250000000001</v>
      </c>
      <c r="V61" s="50">
        <v>3.0576406281007658</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59">
        <v>325.49955476999997</v>
      </c>
    </row>
    <row r="62" spans="1:34" x14ac:dyDescent="0.2">
      <c r="A62" s="43">
        <v>44136</v>
      </c>
      <c r="B62" s="50">
        <v>1.3221990257480831</v>
      </c>
      <c r="C62" s="44">
        <v>0.95307917888560745</v>
      </c>
      <c r="D62" s="44">
        <v>10.8</v>
      </c>
      <c r="E62" s="44">
        <v>8.1999999999999993</v>
      </c>
      <c r="F62" s="44">
        <v>875.5</v>
      </c>
      <c r="G62" s="45">
        <v>174200</v>
      </c>
      <c r="H62" s="44">
        <v>240.36733098866745</v>
      </c>
      <c r="I62" s="45">
        <v>63030</v>
      </c>
      <c r="J62" s="44">
        <v>295.17241379310349</v>
      </c>
      <c r="K62" s="50">
        <v>4.8582995951417018</v>
      </c>
      <c r="L62" s="44">
        <v>2.5404713196684581</v>
      </c>
      <c r="M62" s="44">
        <v>4.1916167664670656</v>
      </c>
      <c r="N62" s="44">
        <v>3.9533011272141705</v>
      </c>
      <c r="O62" s="50">
        <v>40.94</v>
      </c>
      <c r="P62" s="51">
        <v>2.8003999999999998</v>
      </c>
      <c r="Q62" s="44">
        <v>1315.5166666666667</v>
      </c>
      <c r="R62" s="44">
        <v>-2.3655131280833741</v>
      </c>
      <c r="S62" s="50">
        <v>2.4500000000000002</v>
      </c>
      <c r="T62" s="50">
        <v>0.5</v>
      </c>
      <c r="U62" s="44">
        <v>7.4685560000000004</v>
      </c>
      <c r="V62" s="50">
        <v>3.0787513122302781</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59">
        <v>284.78855288</v>
      </c>
    </row>
    <row r="63" spans="1:34" x14ac:dyDescent="0.2">
      <c r="A63" s="43">
        <v>44166</v>
      </c>
      <c r="B63" s="50">
        <v>0.83507306889354371</v>
      </c>
      <c r="C63" s="44">
        <v>0.73313782991202281</v>
      </c>
      <c r="D63" s="44">
        <v>10.1</v>
      </c>
      <c r="E63" s="44">
        <v>8.1</v>
      </c>
      <c r="F63" s="44">
        <v>871.3</v>
      </c>
      <c r="G63" s="45">
        <v>182930</v>
      </c>
      <c r="H63" s="44">
        <v>251.65321030372931</v>
      </c>
      <c r="I63" s="45">
        <v>64330</v>
      </c>
      <c r="J63" s="44">
        <v>296.6091245376079</v>
      </c>
      <c r="K63" s="50">
        <v>4.913928012519575</v>
      </c>
      <c r="L63" s="44">
        <v>2.2569070339024666</v>
      </c>
      <c r="M63" s="44">
        <v>4.5180722891566161</v>
      </c>
      <c r="N63" s="44">
        <v>4.705210796705539</v>
      </c>
      <c r="O63" s="50">
        <v>47.02</v>
      </c>
      <c r="P63" s="51">
        <v>2.6152000000000002</v>
      </c>
      <c r="Q63" s="44">
        <v>1316.7333333333333</v>
      </c>
      <c r="R63" s="44">
        <v>-2.6946974864120454</v>
      </c>
      <c r="S63" s="50">
        <v>2.4500000000000002</v>
      </c>
      <c r="T63" s="50">
        <v>0.5</v>
      </c>
      <c r="U63" s="44">
        <v>7.381316</v>
      </c>
      <c r="V63" s="50">
        <v>3.0395097882204793</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59">
        <v>272.98886391000002</v>
      </c>
    </row>
    <row r="64" spans="1:34" x14ac:dyDescent="0.2">
      <c r="A64" s="43">
        <v>44197</v>
      </c>
      <c r="B64" s="50">
        <v>0.7607192254495132</v>
      </c>
      <c r="C64" s="44">
        <v>1.0233918128654818</v>
      </c>
      <c r="D64" s="44">
        <v>10.4</v>
      </c>
      <c r="E64" s="44">
        <v>8.6999999999999993</v>
      </c>
      <c r="F64" s="44">
        <v>860.3</v>
      </c>
      <c r="G64" s="45">
        <v>207040</v>
      </c>
      <c r="H64" s="44">
        <v>291.1581333837143</v>
      </c>
      <c r="I64" s="45">
        <v>70880</v>
      </c>
      <c r="J64" s="44">
        <v>334.31372549019602</v>
      </c>
      <c r="K64" s="50">
        <v>3.991336633663356</v>
      </c>
      <c r="L64" s="44">
        <v>5.7259904480866597</v>
      </c>
      <c r="M64" s="44">
        <v>3.5928143712574911</v>
      </c>
      <c r="N64" s="44">
        <v>4.2952257226372303</v>
      </c>
      <c r="O64" s="50">
        <v>52</v>
      </c>
      <c r="P64" s="51">
        <v>2.5541999999999998</v>
      </c>
      <c r="Q64" s="44">
        <v>1317.95</v>
      </c>
      <c r="R64" s="44">
        <v>-2.4756291948292763</v>
      </c>
      <c r="S64" s="50">
        <v>2.4500000000000002</v>
      </c>
      <c r="T64" s="50">
        <v>0.5</v>
      </c>
      <c r="U64" s="44">
        <v>7.5334009999999996</v>
      </c>
      <c r="V64" s="50">
        <v>3.0723363671101604</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59">
        <v>294.85275068999999</v>
      </c>
    </row>
    <row r="65" spans="1:34" x14ac:dyDescent="0.2">
      <c r="A65" s="43">
        <v>44228</v>
      </c>
      <c r="B65" s="50">
        <v>0.48143053645115508</v>
      </c>
      <c r="C65" s="44">
        <v>1.0917030567685559</v>
      </c>
      <c r="D65" s="44">
        <v>10.7</v>
      </c>
      <c r="E65" s="44">
        <v>9</v>
      </c>
      <c r="F65" s="44">
        <v>848.3</v>
      </c>
      <c r="G65" s="45">
        <v>205430</v>
      </c>
      <c r="H65" s="44">
        <v>293.77036611079166</v>
      </c>
      <c r="I65" s="45">
        <v>70210</v>
      </c>
      <c r="J65" s="44">
        <v>337.44548286604362</v>
      </c>
      <c r="K65" s="50">
        <v>4.1949413942011127</v>
      </c>
      <c r="L65" s="44">
        <v>5.3535965172652578</v>
      </c>
      <c r="M65" s="44">
        <v>4.7761194029850795</v>
      </c>
      <c r="N65" s="44">
        <v>5.3803641092327492</v>
      </c>
      <c r="O65" s="50">
        <v>59.04</v>
      </c>
      <c r="P65" s="51">
        <v>3.2517</v>
      </c>
      <c r="Q65" s="44">
        <v>1319.1666666666667</v>
      </c>
      <c r="R65" s="44">
        <v>-2.4799252241152203</v>
      </c>
      <c r="S65" s="50">
        <v>2.4500000000000002</v>
      </c>
      <c r="T65" s="50">
        <v>0.5</v>
      </c>
      <c r="U65" s="44">
        <v>7.6094369999999998</v>
      </c>
      <c r="V65" s="50">
        <v>3.0899372346050549</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59">
        <v>668.37387288999992</v>
      </c>
    </row>
    <row r="66" spans="1:34" x14ac:dyDescent="0.2">
      <c r="A66" s="43">
        <v>44256</v>
      </c>
      <c r="B66" s="50">
        <v>1.6643550624133141</v>
      </c>
      <c r="C66" s="44">
        <v>2.196193265007329</v>
      </c>
      <c r="D66" s="44">
        <v>10.8</v>
      </c>
      <c r="E66" s="44">
        <v>9</v>
      </c>
      <c r="F66" s="44">
        <v>845</v>
      </c>
      <c r="G66" s="45">
        <v>197370</v>
      </c>
      <c r="H66" s="44">
        <v>224.51496218349229</v>
      </c>
      <c r="I66" s="45">
        <v>68510</v>
      </c>
      <c r="J66" s="44">
        <v>261.33966244725741</v>
      </c>
      <c r="K66" s="50">
        <v>-1.721068249258173</v>
      </c>
      <c r="L66" s="44">
        <v>3.0958376536809329</v>
      </c>
      <c r="M66" s="44">
        <v>2.346041055718473</v>
      </c>
      <c r="N66" s="44">
        <v>1.5725009877518792</v>
      </c>
      <c r="O66" s="50">
        <v>62.33</v>
      </c>
      <c r="P66" s="51">
        <v>2.7747000000000002</v>
      </c>
      <c r="Q66" s="44">
        <v>1320.3833333333332</v>
      </c>
      <c r="R66" s="44">
        <v>6.5797121714009643</v>
      </c>
      <c r="S66" s="50">
        <v>2.4500000000000002</v>
      </c>
      <c r="T66" s="50">
        <v>0.5</v>
      </c>
      <c r="U66" s="44">
        <v>7.5433320000000004</v>
      </c>
      <c r="V66" s="50">
        <v>3.0669797987393292</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59">
        <v>424.19419786000003</v>
      </c>
    </row>
    <row r="67" spans="1:34" x14ac:dyDescent="0.2">
      <c r="A67" s="43">
        <v>44287</v>
      </c>
      <c r="B67" s="50">
        <v>3.0769230769230882</v>
      </c>
      <c r="C67" s="44">
        <v>3.3898305084745894</v>
      </c>
      <c r="D67" s="44">
        <v>10</v>
      </c>
      <c r="E67" s="44">
        <v>8.5</v>
      </c>
      <c r="F67" s="44">
        <v>846.4</v>
      </c>
      <c r="G67" s="45">
        <v>199650</v>
      </c>
      <c r="H67" s="44">
        <v>188.72017353579173</v>
      </c>
      <c r="I67" s="45">
        <v>71400</v>
      </c>
      <c r="J67" s="44">
        <v>228.72928176795583</v>
      </c>
      <c r="K67" s="50">
        <v>-3.6768963520555809</v>
      </c>
      <c r="L67" s="44">
        <v>-2.5447663493137984</v>
      </c>
      <c r="M67" s="44">
        <v>0.57803468208090791</v>
      </c>
      <c r="N67" s="44">
        <v>-1.0575067541489847</v>
      </c>
      <c r="O67" s="50">
        <v>61.72</v>
      </c>
      <c r="P67" s="51">
        <v>2.5594999999999999</v>
      </c>
      <c r="Q67" s="44">
        <v>1321.6</v>
      </c>
      <c r="R67" s="44">
        <v>18.16727793224555</v>
      </c>
      <c r="S67" s="50">
        <v>2.4500000000000002</v>
      </c>
      <c r="T67" s="50">
        <v>0.5</v>
      </c>
      <c r="U67" s="44">
        <v>7.6512919999999998</v>
      </c>
      <c r="V67" s="50">
        <v>3.0642677365594104</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59">
        <v>408.08303653999991</v>
      </c>
    </row>
    <row r="68" spans="1:34" x14ac:dyDescent="0.2">
      <c r="A68" s="43">
        <v>44317</v>
      </c>
      <c r="B68" s="50">
        <v>2.9126213592233219</v>
      </c>
      <c r="C68" s="44">
        <v>3.6002939015429947</v>
      </c>
      <c r="D68" s="44">
        <v>9.1</v>
      </c>
      <c r="E68" s="44">
        <v>8.3000000000000007</v>
      </c>
      <c r="F68" s="44">
        <v>853.4</v>
      </c>
      <c r="G68" s="45">
        <v>207030</v>
      </c>
      <c r="H68" s="44">
        <v>226.03149606299212</v>
      </c>
      <c r="I68" s="45">
        <v>76040</v>
      </c>
      <c r="J68" s="44">
        <v>279.82017982017982</v>
      </c>
      <c r="K68" s="50">
        <v>-3.9267015706806352</v>
      </c>
      <c r="L68" s="44">
        <v>-3.4139562922221423</v>
      </c>
      <c r="M68" s="44">
        <v>-2.8248587570621431</v>
      </c>
      <c r="N68" s="44">
        <v>-4.1972168187939474</v>
      </c>
      <c r="O68" s="50">
        <v>65.17</v>
      </c>
      <c r="P68" s="51">
        <v>2.7877999999999998</v>
      </c>
      <c r="Q68" s="44">
        <v>1323.7833333333333</v>
      </c>
      <c r="R68" s="44">
        <v>12.531786130394341</v>
      </c>
      <c r="S68" s="50">
        <v>2.4500000000000002</v>
      </c>
      <c r="T68" s="50">
        <v>0.5</v>
      </c>
      <c r="U68" s="44">
        <v>7.431622</v>
      </c>
      <c r="V68" s="50">
        <v>2.9553477557060521</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59">
        <v>455.79534968000007</v>
      </c>
    </row>
    <row r="69" spans="1:34" x14ac:dyDescent="0.2">
      <c r="A69" s="43">
        <v>44348</v>
      </c>
      <c r="B69" s="50">
        <v>2.553485162180813</v>
      </c>
      <c r="C69" s="44">
        <v>3.0612244897959329</v>
      </c>
      <c r="D69" s="44">
        <v>9.1</v>
      </c>
      <c r="E69" s="44">
        <v>8.1</v>
      </c>
      <c r="F69" s="44">
        <v>858.6</v>
      </c>
      <c r="G69" s="45">
        <v>191000</v>
      </c>
      <c r="H69" s="44">
        <v>253.70370370370372</v>
      </c>
      <c r="I69" s="45">
        <v>69900</v>
      </c>
      <c r="J69" s="44">
        <v>312.8765505020674</v>
      </c>
      <c r="K69" s="50">
        <v>-3.8041875552934257</v>
      </c>
      <c r="L69" s="44">
        <v>-0.68095530466401044</v>
      </c>
      <c r="M69" s="44">
        <v>-4.7486033519552944</v>
      </c>
      <c r="N69" s="44">
        <v>-5.2261975162625651</v>
      </c>
      <c r="O69" s="50">
        <v>71.38</v>
      </c>
      <c r="P69" s="51">
        <v>3.0293999999999999</v>
      </c>
      <c r="Q69" s="44">
        <v>1325.9666666666667</v>
      </c>
      <c r="R69" s="44">
        <v>7.2610352049878646</v>
      </c>
      <c r="S69" s="50">
        <v>2.4500000000000002</v>
      </c>
      <c r="T69" s="50">
        <v>0.5</v>
      </c>
      <c r="U69" s="44">
        <v>7.599437</v>
      </c>
      <c r="V69" s="50">
        <v>3.0281537761315693</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59">
        <v>1063.0477916699999</v>
      </c>
    </row>
    <row r="70" spans="1:34" x14ac:dyDescent="0.2">
      <c r="A70" s="43">
        <v>44378</v>
      </c>
      <c r="B70" s="50">
        <v>4.0082930200414646</v>
      </c>
      <c r="C70" s="44">
        <v>3.7172011661807725</v>
      </c>
      <c r="D70" s="44">
        <v>9.4</v>
      </c>
      <c r="E70" s="44">
        <v>7.9</v>
      </c>
      <c r="F70" s="44">
        <v>863.3</v>
      </c>
      <c r="G70" s="45">
        <v>184740</v>
      </c>
      <c r="H70" s="44">
        <v>522.64914054600604</v>
      </c>
      <c r="I70" s="45">
        <v>63060</v>
      </c>
      <c r="J70" s="44">
        <v>561.69989506820559</v>
      </c>
      <c r="K70" s="50">
        <v>-1.7910447761194104</v>
      </c>
      <c r="L70" s="44">
        <v>0.8730931431538469</v>
      </c>
      <c r="M70" s="44">
        <v>-3.6619718309859106</v>
      </c>
      <c r="N70" s="44">
        <v>-4.3202033036848881</v>
      </c>
      <c r="O70" s="50">
        <v>72.489999999999995</v>
      </c>
      <c r="P70" s="51">
        <v>3.4216000000000002</v>
      </c>
      <c r="Q70" s="44">
        <v>1328.15</v>
      </c>
      <c r="R70" s="44">
        <v>5.2109611035035641</v>
      </c>
      <c r="S70" s="50">
        <v>2.4500000000000002</v>
      </c>
      <c r="T70" s="50">
        <v>0.5</v>
      </c>
      <c r="U70" s="44">
        <v>7.4976019999999997</v>
      </c>
      <c r="V70" s="50">
        <v>2.9635479171314829</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59">
        <v>436.0931133900001</v>
      </c>
    </row>
    <row r="71" spans="1:34" x14ac:dyDescent="0.2">
      <c r="A71" s="43">
        <v>44409</v>
      </c>
      <c r="B71" s="50">
        <v>4.9237170596394098</v>
      </c>
      <c r="C71" s="44">
        <v>4.0875912408758985</v>
      </c>
      <c r="D71" s="44">
        <v>9.6</v>
      </c>
      <c r="E71" s="44">
        <v>7.7</v>
      </c>
      <c r="F71" s="44">
        <v>870</v>
      </c>
      <c r="G71" s="45">
        <v>178210</v>
      </c>
      <c r="H71" s="44">
        <v>597.22222222222229</v>
      </c>
      <c r="I71" s="45">
        <v>60710</v>
      </c>
      <c r="J71" s="44">
        <v>667.50948166877367</v>
      </c>
      <c r="K71" s="50">
        <v>-1.4697060587882449</v>
      </c>
      <c r="L71" s="44">
        <v>0.92548790242812373</v>
      </c>
      <c r="M71" s="44">
        <v>-2.564102564102555</v>
      </c>
      <c r="N71" s="44">
        <v>-3.2060027285129689</v>
      </c>
      <c r="O71" s="50">
        <v>67.73</v>
      </c>
      <c r="P71" s="51">
        <v>3.0287999999999999</v>
      </c>
      <c r="Q71" s="44">
        <v>1330.3333333333333</v>
      </c>
      <c r="R71" s="44">
        <v>5.0141876621954795</v>
      </c>
      <c r="S71" s="50">
        <v>2.4500000000000002</v>
      </c>
      <c r="T71" s="50">
        <v>0.5</v>
      </c>
      <c r="U71" s="44">
        <v>7.5145179999999998</v>
      </c>
      <c r="V71" s="50">
        <v>2.9839107466684287</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59">
        <v>346.75995097000003</v>
      </c>
    </row>
    <row r="72" spans="1:34" x14ac:dyDescent="0.2">
      <c r="A72" s="43">
        <v>44440</v>
      </c>
      <c r="B72" s="50">
        <v>4.2068965517241264</v>
      </c>
      <c r="C72" s="44">
        <v>4.3827611395178989</v>
      </c>
      <c r="D72" s="44">
        <v>8.6999999999999993</v>
      </c>
      <c r="E72" s="44">
        <v>7.4</v>
      </c>
      <c r="F72" s="44">
        <v>882.3</v>
      </c>
      <c r="G72" s="45">
        <v>151340</v>
      </c>
      <c r="H72" s="44">
        <v>360.5599513085819</v>
      </c>
      <c r="I72" s="45">
        <v>53470</v>
      </c>
      <c r="J72" s="44">
        <v>466.41949152542372</v>
      </c>
      <c r="K72" s="50">
        <v>-1.0432190760059412</v>
      </c>
      <c r="L72" s="44">
        <v>0.57936185701135123</v>
      </c>
      <c r="M72" s="44">
        <v>-0.57306590257878431</v>
      </c>
      <c r="N72" s="44">
        <v>-1.4432989690721709</v>
      </c>
      <c r="O72" s="50">
        <v>71.650000000000006</v>
      </c>
      <c r="P72" s="51">
        <v>3.4175</v>
      </c>
      <c r="Q72" s="44">
        <v>1332.5166666666667</v>
      </c>
      <c r="R72" s="44">
        <v>4.347435103709052</v>
      </c>
      <c r="S72" s="50">
        <v>2.4500000000000002</v>
      </c>
      <c r="T72" s="50">
        <v>0.5</v>
      </c>
      <c r="U72" s="44">
        <v>7.6247800000000003</v>
      </c>
      <c r="V72" s="50">
        <v>3.0680206089888831</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59">
        <v>358.57585253000002</v>
      </c>
    </row>
    <row r="73" spans="1:34" x14ac:dyDescent="0.2">
      <c r="A73" s="43">
        <v>44470</v>
      </c>
      <c r="B73" s="50">
        <v>4.3328748280605067</v>
      </c>
      <c r="C73" s="44">
        <v>4.6545454545454668</v>
      </c>
      <c r="D73" s="44">
        <v>7.9</v>
      </c>
      <c r="E73" s="44">
        <v>6.8</v>
      </c>
      <c r="F73" s="44">
        <v>896.2</v>
      </c>
      <c r="G73" s="45">
        <v>85900</v>
      </c>
      <c r="H73" s="44">
        <v>-50.767996331957818</v>
      </c>
      <c r="I73" s="45">
        <v>28530</v>
      </c>
      <c r="J73" s="44">
        <v>-55.26810912511759</v>
      </c>
      <c r="K73" s="50">
        <v>-1.7261904761904701</v>
      </c>
      <c r="L73" s="44">
        <v>2.5781866933045849</v>
      </c>
      <c r="M73" s="44">
        <v>-0.85714285714284522</v>
      </c>
      <c r="N73" s="44">
        <v>-1.1190311949107135</v>
      </c>
      <c r="O73" s="50">
        <v>81.48</v>
      </c>
      <c r="P73" s="51">
        <v>4.2975000000000003</v>
      </c>
      <c r="Q73" s="44">
        <v>1334.7</v>
      </c>
      <c r="R73" s="44">
        <v>4.51312912971924</v>
      </c>
      <c r="S73" s="50">
        <v>2.4500000000000002</v>
      </c>
      <c r="T73" s="50">
        <v>0.5</v>
      </c>
      <c r="U73" s="44">
        <v>7.8793119999999996</v>
      </c>
      <c r="V73" s="50">
        <v>3.2231738408758961</v>
      </c>
      <c r="W73" s="51" t="e">
        <v>#N/A</v>
      </c>
      <c r="X73" s="45">
        <v>1255</v>
      </c>
      <c r="Y73" s="45">
        <v>199</v>
      </c>
      <c r="Z73" s="51">
        <v>2184</v>
      </c>
      <c r="AA73" s="51">
        <v>484668</v>
      </c>
      <c r="AB73" s="51">
        <v>0.87394957983193278</v>
      </c>
      <c r="AC73" s="44">
        <v>7.6061109655969252</v>
      </c>
      <c r="AD73" s="44">
        <v>7.521909</v>
      </c>
      <c r="AE73" s="45" t="e">
        <v>#N/A</v>
      </c>
      <c r="AF73" s="45" t="e">
        <v>#N/A</v>
      </c>
      <c r="AG73" s="45">
        <v>8</v>
      </c>
      <c r="AH73" s="159">
        <v>383.75081864999999</v>
      </c>
    </row>
    <row r="74" spans="1:34" x14ac:dyDescent="0.2">
      <c r="A74" s="43">
        <v>44501</v>
      </c>
      <c r="B74" s="50">
        <v>4.3956043956044022</v>
      </c>
      <c r="C74" s="44">
        <v>4.7204066811910028</v>
      </c>
      <c r="D74" s="44">
        <v>7.5</v>
      </c>
      <c r="E74" s="44">
        <v>6</v>
      </c>
      <c r="F74" s="44">
        <v>894.2</v>
      </c>
      <c r="G74" s="45">
        <v>79910</v>
      </c>
      <c r="H74" s="44">
        <v>-54.127439724454653</v>
      </c>
      <c r="I74" s="45">
        <v>26390</v>
      </c>
      <c r="J74" s="44">
        <v>-58.13104870696494</v>
      </c>
      <c r="K74" s="50">
        <v>-1.158301158301156</v>
      </c>
      <c r="L74" s="44">
        <v>2.1144053558042941</v>
      </c>
      <c r="M74" s="44">
        <v>0.57471264367816577</v>
      </c>
      <c r="N74" s="44">
        <v>0.33304933777400514</v>
      </c>
      <c r="O74" s="50">
        <v>79.150000000000006</v>
      </c>
      <c r="P74" s="51">
        <v>4.8711000000000002</v>
      </c>
      <c r="Q74" s="44">
        <v>1336.8833333333332</v>
      </c>
      <c r="R74" s="44">
        <v>4.2690245658958181</v>
      </c>
      <c r="S74" s="50">
        <v>2.4500000000000002</v>
      </c>
      <c r="T74" s="50">
        <v>0.5</v>
      </c>
      <c r="U74" s="44">
        <v>7.9436070000000001</v>
      </c>
      <c r="V74" s="50">
        <v>3.2418888615092309</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59">
        <v>397.38793312999996</v>
      </c>
    </row>
    <row r="75" spans="1:34" x14ac:dyDescent="0.2">
      <c r="A75" s="43">
        <v>44531</v>
      </c>
      <c r="B75" s="50">
        <v>5.0379572118702365</v>
      </c>
      <c r="C75" s="44">
        <v>4.8034934497816595</v>
      </c>
      <c r="D75" s="44">
        <v>7.4</v>
      </c>
      <c r="E75" s="44">
        <v>5.7</v>
      </c>
      <c r="F75" s="44">
        <v>894.5</v>
      </c>
      <c r="G75" s="45">
        <v>73810</v>
      </c>
      <c r="H75" s="44">
        <v>-59.651232711966323</v>
      </c>
      <c r="I75" s="45">
        <v>23670</v>
      </c>
      <c r="J75" s="44">
        <v>-63.205347427327837</v>
      </c>
      <c r="K75" s="50">
        <v>-5.9665871121727942E-2</v>
      </c>
      <c r="L75" s="44">
        <v>2.3086034198281924</v>
      </c>
      <c r="M75" s="44">
        <v>1.1527377521613813</v>
      </c>
      <c r="N75" s="44">
        <v>1.0436137071651252</v>
      </c>
      <c r="O75" s="50">
        <v>71.709999999999994</v>
      </c>
      <c r="P75" s="51">
        <v>4.2809999999999997</v>
      </c>
      <c r="Q75" s="44">
        <v>1339.0666666666668</v>
      </c>
      <c r="R75" s="44">
        <v>4.2629014949917776</v>
      </c>
      <c r="S75" s="50">
        <v>2.4500000000000002</v>
      </c>
      <c r="T75" s="50">
        <v>0.5</v>
      </c>
      <c r="U75" s="44">
        <v>7.7053099999999999</v>
      </c>
      <c r="V75" s="50">
        <v>3.1340981854614611</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59">
        <v>383.33929650999994</v>
      </c>
    </row>
    <row r="76" spans="1:34" x14ac:dyDescent="0.2">
      <c r="A76" s="43">
        <v>44562</v>
      </c>
      <c r="B76" s="50">
        <v>5.3534660260809996</v>
      </c>
      <c r="C76" s="44">
        <v>5.137481910274988</v>
      </c>
      <c r="D76" s="44">
        <v>7.6</v>
      </c>
      <c r="E76" s="44">
        <v>6</v>
      </c>
      <c r="F76" s="44">
        <v>886.2</v>
      </c>
      <c r="G76" s="45">
        <v>68820</v>
      </c>
      <c r="H76" s="44">
        <v>-66.760046367851629</v>
      </c>
      <c r="I76" s="45">
        <v>21760</v>
      </c>
      <c r="J76" s="44">
        <v>-69.300225733634306</v>
      </c>
      <c r="K76" s="50">
        <v>-1.3388872359416881</v>
      </c>
      <c r="L76" s="44">
        <v>0.62129979596612372</v>
      </c>
      <c r="M76" s="44">
        <v>1.7341040462427681</v>
      </c>
      <c r="N76" s="44">
        <v>1.3701829505644136</v>
      </c>
      <c r="O76" s="50">
        <v>83.22</v>
      </c>
      <c r="P76" s="51">
        <v>4.1727999999999996</v>
      </c>
      <c r="Q76" s="44">
        <v>1341.25</v>
      </c>
      <c r="R76" s="44">
        <v>3.7140556873129782</v>
      </c>
      <c r="S76" s="50">
        <v>2.4500000000000002</v>
      </c>
      <c r="T76" s="50">
        <v>0.5</v>
      </c>
      <c r="U76" s="44">
        <v>7.6929410000000003</v>
      </c>
      <c r="V76" s="50">
        <v>3.1492146611444793</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59">
        <v>369.76595496000004</v>
      </c>
    </row>
    <row r="77" spans="1:34" x14ac:dyDescent="0.2">
      <c r="A77" s="43">
        <v>44593</v>
      </c>
      <c r="B77" s="50">
        <v>6.3655030800821466</v>
      </c>
      <c r="C77" s="44">
        <v>5.6875449964002955</v>
      </c>
      <c r="D77" s="44">
        <v>7.4</v>
      </c>
      <c r="E77" s="44">
        <v>6</v>
      </c>
      <c r="F77" s="44">
        <v>894.7</v>
      </c>
      <c r="G77" s="45">
        <v>64140</v>
      </c>
      <c r="H77" s="44">
        <v>-68.777685829723012</v>
      </c>
      <c r="I77" s="45">
        <v>20120</v>
      </c>
      <c r="J77" s="44">
        <v>-71.343113516593078</v>
      </c>
      <c r="K77" s="50">
        <v>-1.8354055654233425</v>
      </c>
      <c r="L77" s="44">
        <v>0.1842959975537406</v>
      </c>
      <c r="M77" s="44">
        <v>0</v>
      </c>
      <c r="N77" s="44">
        <v>5.3987351534789951E-2</v>
      </c>
      <c r="O77" s="50">
        <v>91.64</v>
      </c>
      <c r="P77" s="51">
        <v>4.5641999999999996</v>
      </c>
      <c r="Q77" s="44">
        <v>1343.4333333333332</v>
      </c>
      <c r="R77" s="44">
        <v>4.3015843279857524</v>
      </c>
      <c r="S77" s="50">
        <v>2.4500000000000002</v>
      </c>
      <c r="T77" s="50">
        <v>0.5</v>
      </c>
      <c r="U77" s="44">
        <v>7.8054629999999996</v>
      </c>
      <c r="V77" s="50">
        <v>3.2074086750836641</v>
      </c>
      <c r="W77" s="51" t="e">
        <v>#N/A</v>
      </c>
      <c r="X77" s="45">
        <v>1159</v>
      </c>
      <c r="Y77" s="45">
        <v>184</v>
      </c>
      <c r="Z77" s="51">
        <v>3293</v>
      </c>
      <c r="AA77" s="51">
        <v>547868</v>
      </c>
      <c r="AB77" s="51">
        <v>0.70801978069232419</v>
      </c>
      <c r="AC77" s="44">
        <v>8.4769467828012122</v>
      </c>
      <c r="AD77" s="44">
        <v>8.629092</v>
      </c>
      <c r="AE77" s="45" t="e">
        <v>#N/A</v>
      </c>
      <c r="AF77" s="45" t="e">
        <v>#N/A</v>
      </c>
      <c r="AG77" s="45">
        <v>15</v>
      </c>
      <c r="AH77" s="159">
        <v>373.84922874</v>
      </c>
    </row>
    <row r="78" spans="1:34" x14ac:dyDescent="0.2">
      <c r="A78" s="43">
        <v>44621</v>
      </c>
      <c r="B78" s="50">
        <v>7.2987721691678109</v>
      </c>
      <c r="C78" s="44">
        <v>6.6618911174785245</v>
      </c>
      <c r="D78" s="44">
        <v>7.5</v>
      </c>
      <c r="E78" s="44">
        <v>6.1</v>
      </c>
      <c r="F78" s="44">
        <v>895.4</v>
      </c>
      <c r="G78" s="45">
        <v>60150</v>
      </c>
      <c r="H78" s="44">
        <v>-69.524243806049554</v>
      </c>
      <c r="I78" s="45">
        <v>18950</v>
      </c>
      <c r="J78" s="44">
        <v>-72.339804408115612</v>
      </c>
      <c r="K78" s="50">
        <v>1.5096618357487879</v>
      </c>
      <c r="L78" s="44">
        <v>2.8490534144692381</v>
      </c>
      <c r="M78" s="44">
        <v>1.1461318051575908</v>
      </c>
      <c r="N78" s="44">
        <v>1.3147658316477351</v>
      </c>
      <c r="O78" s="50">
        <v>108.5</v>
      </c>
      <c r="P78" s="51">
        <v>4.5637999999999996</v>
      </c>
      <c r="Q78" s="44">
        <v>1345.6166666666668</v>
      </c>
      <c r="R78" s="44">
        <v>3.8751201219246578</v>
      </c>
      <c r="S78" s="50">
        <v>2.7</v>
      </c>
      <c r="T78" s="50">
        <v>0.75</v>
      </c>
      <c r="U78" s="44">
        <v>8.008305</v>
      </c>
      <c r="V78" s="50">
        <v>3.2621121434188507</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59">
        <v>600.47846034999998</v>
      </c>
    </row>
    <row r="79" spans="1:34" x14ac:dyDescent="0.2">
      <c r="A79" s="43">
        <v>44652</v>
      </c>
      <c r="B79" s="50">
        <v>7.1234735413839845</v>
      </c>
      <c r="C79" s="44">
        <v>6.7712045616536098</v>
      </c>
      <c r="D79" s="44">
        <v>7</v>
      </c>
      <c r="E79" s="44">
        <v>5.6</v>
      </c>
      <c r="F79" s="44">
        <v>907.6</v>
      </c>
      <c r="G79" s="45">
        <v>57310</v>
      </c>
      <c r="H79" s="44">
        <v>-71.294765840220393</v>
      </c>
      <c r="I79" s="45">
        <v>18180</v>
      </c>
      <c r="J79" s="44">
        <v>-74.537815126050418</v>
      </c>
      <c r="K79" s="50">
        <v>2.0739404869251521</v>
      </c>
      <c r="L79" s="44">
        <v>2.2368569858294718</v>
      </c>
      <c r="M79" s="44">
        <v>2.2988505747126631</v>
      </c>
      <c r="N79" s="44">
        <v>2.7305351848962323</v>
      </c>
      <c r="O79" s="50">
        <v>101.78</v>
      </c>
      <c r="P79" s="51">
        <v>5.5468999999999999</v>
      </c>
      <c r="Q79" s="44">
        <v>1347.8</v>
      </c>
      <c r="R79" s="44">
        <v>4.8740077109506119</v>
      </c>
      <c r="S79" s="50">
        <v>3.2</v>
      </c>
      <c r="T79" s="50">
        <v>1.25</v>
      </c>
      <c r="U79" s="44">
        <v>8.0030710000000003</v>
      </c>
      <c r="V79" s="50">
        <v>3.2711952492491592</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59">
        <v>491.18209628</v>
      </c>
    </row>
    <row r="80" spans="1:34" x14ac:dyDescent="0.2">
      <c r="A80" s="43">
        <v>44682</v>
      </c>
      <c r="B80" s="50">
        <v>8.0188679245283048</v>
      </c>
      <c r="C80" s="44">
        <v>7.7304964539007148</v>
      </c>
      <c r="D80" s="44">
        <v>6.4</v>
      </c>
      <c r="E80" s="44">
        <v>5.4</v>
      </c>
      <c r="F80" s="44">
        <v>918.8</v>
      </c>
      <c r="G80" s="45">
        <v>53690</v>
      </c>
      <c r="H80" s="44">
        <v>-74.066560401874128</v>
      </c>
      <c r="I80" s="45">
        <v>17110</v>
      </c>
      <c r="J80" s="44">
        <v>-77.498684902682797</v>
      </c>
      <c r="K80" s="50">
        <v>1.8770814411141368</v>
      </c>
      <c r="L80" s="44">
        <v>1.7340964303490525</v>
      </c>
      <c r="M80" s="44">
        <v>4.9418604651162878</v>
      </c>
      <c r="N80" s="44">
        <v>5.013666536509187</v>
      </c>
      <c r="O80" s="50">
        <v>109.55</v>
      </c>
      <c r="P80" s="51">
        <v>6.2961</v>
      </c>
      <c r="Q80" s="44">
        <v>1354.05</v>
      </c>
      <c r="R80" s="44">
        <v>5.6210919090674993</v>
      </c>
      <c r="S80" s="50">
        <v>3.2</v>
      </c>
      <c r="T80" s="50">
        <v>1.25</v>
      </c>
      <c r="U80" s="44">
        <v>8.237921</v>
      </c>
      <c r="V80" s="50">
        <v>3.4426116624455854</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59">
        <v>484.98194591000004</v>
      </c>
    </row>
    <row r="81" spans="1:34" x14ac:dyDescent="0.2">
      <c r="A81" s="43">
        <v>44713</v>
      </c>
      <c r="B81" s="50">
        <v>9.5558546433378346</v>
      </c>
      <c r="C81" s="44">
        <v>8.1329561527581298</v>
      </c>
      <c r="D81" s="44">
        <v>5.4</v>
      </c>
      <c r="E81" s="44">
        <v>5.0999999999999996</v>
      </c>
      <c r="F81" s="44">
        <v>938.7</v>
      </c>
      <c r="G81" s="45">
        <v>52090</v>
      </c>
      <c r="H81" s="44">
        <v>-72.727748691099478</v>
      </c>
      <c r="I81" s="45">
        <v>16530</v>
      </c>
      <c r="J81" s="44">
        <v>-76.351931330472098</v>
      </c>
      <c r="K81" s="50">
        <v>2.5137952176578882</v>
      </c>
      <c r="L81" s="44">
        <v>1.9670958512160386</v>
      </c>
      <c r="M81" s="44">
        <v>5.2785923753665642</v>
      </c>
      <c r="N81" s="44">
        <v>4.5394275017549335</v>
      </c>
      <c r="O81" s="50">
        <v>114.84</v>
      </c>
      <c r="P81" s="51">
        <v>6.8601999999999999</v>
      </c>
      <c r="Q81" s="44">
        <v>1360.3</v>
      </c>
      <c r="R81" s="44">
        <v>4.971964543492402</v>
      </c>
      <c r="S81" s="50">
        <v>3.7</v>
      </c>
      <c r="T81" s="50">
        <v>1.75</v>
      </c>
      <c r="U81" s="44">
        <v>8.1842269999999999</v>
      </c>
      <c r="V81" s="50">
        <v>3.4458727243230274</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59">
        <v>640.97470229999999</v>
      </c>
    </row>
    <row r="82" spans="1:34" x14ac:dyDescent="0.2">
      <c r="A82" s="43">
        <v>44743</v>
      </c>
      <c r="B82" s="50">
        <v>8.1727574750830598</v>
      </c>
      <c r="C82" s="44">
        <v>7.5895994378074372</v>
      </c>
      <c r="D82" s="44">
        <v>5.0999999999999996</v>
      </c>
      <c r="E82" s="44">
        <v>5</v>
      </c>
      <c r="F82" s="44">
        <v>957.1</v>
      </c>
      <c r="G82" s="45">
        <v>51410</v>
      </c>
      <c r="H82" s="44">
        <v>-72.171700768647824</v>
      </c>
      <c r="I82" s="45">
        <v>16080</v>
      </c>
      <c r="J82" s="44">
        <v>-74.500475737392961</v>
      </c>
      <c r="K82" s="50">
        <v>-0.48632218844983921</v>
      </c>
      <c r="L82" s="44">
        <v>1.0061395093874159</v>
      </c>
      <c r="M82" s="44">
        <v>3.8011695906432719</v>
      </c>
      <c r="N82" s="44">
        <v>4.757440824935566</v>
      </c>
      <c r="O82" s="50">
        <v>101.62</v>
      </c>
      <c r="P82" s="51">
        <v>5.7476000000000003</v>
      </c>
      <c r="Q82" s="44">
        <v>1366.55</v>
      </c>
      <c r="R82" s="44">
        <v>4.396593319904718</v>
      </c>
      <c r="S82" s="50">
        <v>4.7</v>
      </c>
      <c r="T82" s="50">
        <v>2.75</v>
      </c>
      <c r="U82" s="44">
        <v>8.3544680000000007</v>
      </c>
      <c r="V82" s="50">
        <v>3.5878889668678515</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59">
        <v>428.01666158999996</v>
      </c>
    </row>
    <row r="83" spans="1:34" x14ac:dyDescent="0.2">
      <c r="A83" s="43">
        <v>44774</v>
      </c>
      <c r="B83" s="50">
        <v>6.6754791804362057</v>
      </c>
      <c r="C83" s="44">
        <v>7.0126227208976211</v>
      </c>
      <c r="D83" s="44">
        <v>5.4</v>
      </c>
      <c r="E83" s="44">
        <v>5.3</v>
      </c>
      <c r="F83" s="44">
        <v>963.8</v>
      </c>
      <c r="G83" s="45">
        <v>50160</v>
      </c>
      <c r="H83" s="44">
        <v>-71.853431345042367</v>
      </c>
      <c r="I83" s="45">
        <v>15240</v>
      </c>
      <c r="J83" s="44">
        <v>-74.897051556580465</v>
      </c>
      <c r="K83" s="50">
        <v>1.4916286149162961</v>
      </c>
      <c r="L83" s="44">
        <v>2.8754293116525664</v>
      </c>
      <c r="M83" s="44">
        <v>3.5087719298245501</v>
      </c>
      <c r="N83" s="44">
        <v>4.8234280792420536</v>
      </c>
      <c r="O83" s="50">
        <v>93.67</v>
      </c>
      <c r="P83" s="51">
        <v>3.8338000000000001</v>
      </c>
      <c r="Q83" s="44">
        <v>1372.8</v>
      </c>
      <c r="R83" s="44">
        <v>3.8948134856308103</v>
      </c>
      <c r="S83" s="50">
        <v>4.7</v>
      </c>
      <c r="T83" s="50">
        <v>2.75</v>
      </c>
      <c r="U83" s="44">
        <v>8.3010529999999996</v>
      </c>
      <c r="V83" s="50">
        <v>3.5160969809543055</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59">
        <v>627.62843900999997</v>
      </c>
    </row>
    <row r="84" spans="1:34" x14ac:dyDescent="0.2">
      <c r="A84" s="43">
        <v>44805</v>
      </c>
      <c r="B84" s="50">
        <v>6.8166776968894949</v>
      </c>
      <c r="C84" s="44">
        <v>6.8579426172148183</v>
      </c>
      <c r="D84" s="44">
        <v>5.6</v>
      </c>
      <c r="E84" s="44">
        <v>5.3</v>
      </c>
      <c r="F84" s="44">
        <v>961</v>
      </c>
      <c r="G84" s="45">
        <v>47840</v>
      </c>
      <c r="H84" s="44">
        <v>-68.389057750759875</v>
      </c>
      <c r="I84" s="45">
        <v>14590</v>
      </c>
      <c r="J84" s="44">
        <v>-72.713671217505137</v>
      </c>
      <c r="K84" s="50">
        <v>1.4457831325301207</v>
      </c>
      <c r="L84" s="44">
        <v>2.9574761997143817</v>
      </c>
      <c r="M84" s="44">
        <v>3.170028818443793</v>
      </c>
      <c r="N84" s="44">
        <v>5.1061521772818974</v>
      </c>
      <c r="O84" s="50">
        <v>84.26</v>
      </c>
      <c r="P84" s="51">
        <v>4.2929000000000004</v>
      </c>
      <c r="Q84" s="44">
        <v>1379.05</v>
      </c>
      <c r="R84" s="44">
        <v>3.7822877355140339</v>
      </c>
      <c r="S84" s="50">
        <v>5.45</v>
      </c>
      <c r="T84" s="50">
        <v>3.5</v>
      </c>
      <c r="U84" s="44">
        <v>8.2136089999999999</v>
      </c>
      <c r="V84" s="50">
        <v>3.4868770486491645</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59">
        <v>540.14040816999989</v>
      </c>
    </row>
    <row r="85" spans="1:34" x14ac:dyDescent="0.2">
      <c r="A85" s="43">
        <v>44835</v>
      </c>
      <c r="B85" s="50">
        <v>7.4489123269611213</v>
      </c>
      <c r="C85" s="44">
        <v>6.8797776233495478</v>
      </c>
      <c r="D85" s="44">
        <v>5.7</v>
      </c>
      <c r="E85" s="44">
        <v>5.0999999999999996</v>
      </c>
      <c r="F85" s="44">
        <v>955.1</v>
      </c>
      <c r="G85" s="45">
        <v>46960</v>
      </c>
      <c r="H85" s="44">
        <v>-45.331781140861473</v>
      </c>
      <c r="I85" s="45">
        <v>14110</v>
      </c>
      <c r="J85" s="44">
        <v>-50.543287767262527</v>
      </c>
      <c r="K85" s="50">
        <v>3.1798909751665549</v>
      </c>
      <c r="L85" s="44">
        <v>2.7652678901616268</v>
      </c>
      <c r="M85" s="44">
        <v>5.187319884726227</v>
      </c>
      <c r="N85" s="44">
        <v>6.7901713045500411</v>
      </c>
      <c r="O85" s="50">
        <v>87.55</v>
      </c>
      <c r="P85" s="51">
        <v>3.8159999999999998</v>
      </c>
      <c r="Q85" s="44">
        <v>1385.3</v>
      </c>
      <c r="R85" s="44">
        <v>2.8402988224687453</v>
      </c>
      <c r="S85" s="50">
        <v>5.45</v>
      </c>
      <c r="T85" s="50">
        <v>3.5</v>
      </c>
      <c r="U85" s="44">
        <v>8.3572430000000004</v>
      </c>
      <c r="V85" s="50">
        <v>3.5560814748918537</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59">
        <v>415.71134075999993</v>
      </c>
    </row>
    <row r="86" spans="1:34" x14ac:dyDescent="0.2">
      <c r="A86" s="43">
        <v>44866</v>
      </c>
      <c r="B86" s="50">
        <v>7.3026315789473717</v>
      </c>
      <c r="C86" s="44">
        <v>6.7961165048543881</v>
      </c>
      <c r="D86" s="44">
        <v>5.5</v>
      </c>
      <c r="E86" s="44">
        <v>4.7</v>
      </c>
      <c r="F86" s="44">
        <v>950.7</v>
      </c>
      <c r="G86" s="45">
        <v>45040</v>
      </c>
      <c r="H86" s="44">
        <v>-43.636591165060693</v>
      </c>
      <c r="I86" s="45">
        <v>13790</v>
      </c>
      <c r="J86" s="44">
        <v>-47.745358090185675</v>
      </c>
      <c r="K86" s="50">
        <v>2.9447115384615197</v>
      </c>
      <c r="L86" s="44">
        <v>2.4456774690177818</v>
      </c>
      <c r="M86" s="44">
        <v>5.428571428571427</v>
      </c>
      <c r="N86" s="44">
        <v>7.1097730430754957</v>
      </c>
      <c r="O86" s="50">
        <v>84.37</v>
      </c>
      <c r="P86" s="51">
        <v>5.4492000000000003</v>
      </c>
      <c r="Q86" s="44">
        <v>1391.55</v>
      </c>
      <c r="R86" s="44">
        <v>2.3847427377232222</v>
      </c>
      <c r="S86" s="50">
        <v>5.95</v>
      </c>
      <c r="T86" s="50">
        <v>4</v>
      </c>
      <c r="U86" s="44">
        <v>8.3097689999999993</v>
      </c>
      <c r="V86" s="50">
        <v>3.5472803853141568</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59">
        <v>379.33139538000012</v>
      </c>
    </row>
    <row r="87" spans="1:34" x14ac:dyDescent="0.2">
      <c r="A87" s="43">
        <v>44896</v>
      </c>
      <c r="B87" s="50">
        <v>6.6360052562417948</v>
      </c>
      <c r="C87" s="44">
        <v>6.3194444444444331</v>
      </c>
      <c r="D87" s="44">
        <v>5.7</v>
      </c>
      <c r="E87" s="44">
        <v>4.5999999999999996</v>
      </c>
      <c r="F87" s="44">
        <v>940.4</v>
      </c>
      <c r="G87" s="45">
        <v>44090</v>
      </c>
      <c r="H87" s="44">
        <v>-40.26554667389243</v>
      </c>
      <c r="I87" s="45">
        <v>13680</v>
      </c>
      <c r="J87" s="44">
        <v>-42.205323193916357</v>
      </c>
      <c r="K87" s="50">
        <v>1.7313432835820874</v>
      </c>
      <c r="L87" s="44">
        <v>2.4347756017013555</v>
      </c>
      <c r="M87" s="44">
        <v>5.6980056980056926</v>
      </c>
      <c r="N87" s="44">
        <v>7.2760906428241068</v>
      </c>
      <c r="O87" s="50">
        <v>76.44</v>
      </c>
      <c r="P87" s="51">
        <v>5.9997999999999996</v>
      </c>
      <c r="Q87" s="44">
        <v>1397.8</v>
      </c>
      <c r="R87" s="44">
        <v>1.9309159119524688</v>
      </c>
      <c r="S87" s="50">
        <v>6.45</v>
      </c>
      <c r="T87" s="50">
        <v>4.5</v>
      </c>
      <c r="U87" s="44">
        <v>8.3393379999999997</v>
      </c>
      <c r="V87" s="50">
        <v>3.5617924177581104</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59">
        <v>346.02991631000003</v>
      </c>
    </row>
    <row r="88" spans="1:34" x14ac:dyDescent="0.2">
      <c r="A88" s="43">
        <v>44927</v>
      </c>
      <c r="B88" s="50">
        <v>5.5374592833876246</v>
      </c>
      <c r="C88" s="44">
        <v>5.9187887130075723</v>
      </c>
      <c r="D88" s="44">
        <v>6.4</v>
      </c>
      <c r="E88" s="44">
        <v>4.9000000000000004</v>
      </c>
      <c r="F88" s="44">
        <v>923.5</v>
      </c>
      <c r="G88" s="45">
        <v>42040</v>
      </c>
      <c r="H88" s="44">
        <v>-38.913106655042142</v>
      </c>
      <c r="I88" s="45">
        <v>13110</v>
      </c>
      <c r="J88" s="44">
        <v>-39.751838235294116</v>
      </c>
      <c r="K88" s="50">
        <v>2.6537997587454898</v>
      </c>
      <c r="L88" s="44">
        <v>1.9707414287529756</v>
      </c>
      <c r="M88" s="44">
        <v>4.5454545454545192</v>
      </c>
      <c r="N88" s="44">
        <v>5.5679287305122394</v>
      </c>
      <c r="O88" s="50">
        <v>78.12</v>
      </c>
      <c r="P88" s="51">
        <v>4.8849</v>
      </c>
      <c r="Q88" s="44">
        <v>1404.05</v>
      </c>
      <c r="R88" s="44">
        <v>2.7814083945887802</v>
      </c>
      <c r="S88" s="50">
        <v>6.45</v>
      </c>
      <c r="T88" s="50">
        <v>4.5</v>
      </c>
      <c r="U88" s="44">
        <v>8.8303790000000006</v>
      </c>
      <c r="V88" s="50">
        <v>3.6881105532490315</v>
      </c>
      <c r="W88" s="51" t="e">
        <v>#N/A</v>
      </c>
      <c r="X88" s="45">
        <v>1295</v>
      </c>
      <c r="Y88" s="45">
        <v>209</v>
      </c>
      <c r="Z88" s="51">
        <v>1198</v>
      </c>
      <c r="AA88" s="51">
        <v>508515</v>
      </c>
      <c r="AB88" s="51">
        <v>0.64686825053995678</v>
      </c>
      <c r="AC88" s="44">
        <v>10.123479114528244</v>
      </c>
      <c r="AD88" s="44">
        <v>9.7279599999999995</v>
      </c>
      <c r="AE88" s="45" t="e">
        <v>#N/A</v>
      </c>
      <c r="AF88" s="45" t="e">
        <v>#N/A</v>
      </c>
      <c r="AG88" s="45">
        <v>9</v>
      </c>
      <c r="AH88" s="159">
        <v>324.31584199000002</v>
      </c>
    </row>
    <row r="89" spans="1:34" x14ac:dyDescent="0.2">
      <c r="A89" s="43">
        <v>44958</v>
      </c>
      <c r="B89" s="50">
        <v>3.9253539253539138</v>
      </c>
      <c r="C89" s="44">
        <v>5.2452316076294192</v>
      </c>
      <c r="D89" s="44">
        <v>6.7</v>
      </c>
      <c r="E89" s="44">
        <v>5.0999999999999996</v>
      </c>
      <c r="F89" s="44">
        <v>914.3</v>
      </c>
      <c r="G89" s="45">
        <v>41210</v>
      </c>
      <c r="H89" s="44">
        <v>-35.749922045525416</v>
      </c>
      <c r="I89" s="45">
        <v>13000</v>
      </c>
      <c r="J89" s="44">
        <v>-35.387673956262425</v>
      </c>
      <c r="K89" s="50">
        <v>4.4330518697225818</v>
      </c>
      <c r="L89" s="44">
        <v>1.6093061020181709</v>
      </c>
      <c r="M89" s="44">
        <v>3.9886039886039892</v>
      </c>
      <c r="N89" s="44">
        <v>4.7097818546211423</v>
      </c>
      <c r="O89" s="50">
        <v>76.83</v>
      </c>
      <c r="P89" s="51">
        <v>3.5417999999999998</v>
      </c>
      <c r="Q89" s="44">
        <v>1410.3</v>
      </c>
      <c r="R89" s="44">
        <v>2.0842741241189344</v>
      </c>
      <c r="S89" s="50">
        <v>6.7</v>
      </c>
      <c r="T89" s="50">
        <v>4.75</v>
      </c>
      <c r="U89" s="44">
        <v>8.5866679999999995</v>
      </c>
      <c r="V89" s="50">
        <v>3.4584672356982686</v>
      </c>
      <c r="W89" s="51" t="e">
        <v>#N/A</v>
      </c>
      <c r="X89" s="45">
        <v>1238</v>
      </c>
      <c r="Y89" s="45">
        <v>202</v>
      </c>
      <c r="Z89" s="51">
        <v>1738</v>
      </c>
      <c r="AA89" s="51">
        <v>506823</v>
      </c>
      <c r="AB89" s="51">
        <v>0.72841575859178542</v>
      </c>
      <c r="AC89" s="44">
        <v>10.186011278916425</v>
      </c>
      <c r="AD89" s="44">
        <v>8.7417739999999995</v>
      </c>
      <c r="AE89" s="45" t="e">
        <v>#N/A</v>
      </c>
      <c r="AF89" s="45" t="e">
        <v>#N/A</v>
      </c>
      <c r="AG89" s="45">
        <v>16</v>
      </c>
      <c r="AH89" s="159">
        <v>398.90926345000003</v>
      </c>
    </row>
    <row r="90" spans="1:34" x14ac:dyDescent="0.2">
      <c r="A90" s="43">
        <v>44986</v>
      </c>
      <c r="B90" s="50">
        <v>3.6872218690400471</v>
      </c>
      <c r="C90" s="44">
        <v>4.2981867024848963</v>
      </c>
      <c r="D90" s="44">
        <v>7</v>
      </c>
      <c r="E90" s="44">
        <v>5.4</v>
      </c>
      <c r="F90" s="44">
        <v>916.3</v>
      </c>
      <c r="G90" s="45">
        <v>40790</v>
      </c>
      <c r="H90" s="44">
        <v>-32.186201163757275</v>
      </c>
      <c r="I90" s="45">
        <v>12990</v>
      </c>
      <c r="J90" s="44">
        <v>-31.451187335092346</v>
      </c>
      <c r="K90" s="50">
        <v>2.5282569898869678</v>
      </c>
      <c r="L90" s="44">
        <v>1.7066091637116809</v>
      </c>
      <c r="M90" s="44">
        <v>2.5495750708215414</v>
      </c>
      <c r="N90" s="44">
        <v>2.9332719035552568</v>
      </c>
      <c r="O90" s="50">
        <v>73.28</v>
      </c>
      <c r="P90" s="51">
        <v>3.0135999999999998</v>
      </c>
      <c r="Q90" s="44">
        <v>1416.55</v>
      </c>
      <c r="R90" s="44">
        <v>1.5469465552090833</v>
      </c>
      <c r="S90" s="50">
        <v>6.7</v>
      </c>
      <c r="T90" s="50">
        <v>4.75</v>
      </c>
      <c r="U90" s="44">
        <v>8.451416</v>
      </c>
      <c r="V90" s="50">
        <v>3.3858011637260987</v>
      </c>
      <c r="W90" s="51" t="e">
        <v>#N/A</v>
      </c>
      <c r="X90" s="45">
        <v>1094</v>
      </c>
      <c r="Y90" s="45">
        <v>244</v>
      </c>
      <c r="Z90" s="51">
        <v>2424</v>
      </c>
      <c r="AA90" s="51">
        <v>535903</v>
      </c>
      <c r="AB90" s="51">
        <v>0.73144236572118293</v>
      </c>
      <c r="AC90" s="44">
        <v>40.050084406332672</v>
      </c>
      <c r="AD90" s="44">
        <v>9.0854149999999994</v>
      </c>
      <c r="AE90" s="45" t="e">
        <v>#N/A</v>
      </c>
      <c r="AF90" s="45" t="e">
        <v>#N/A</v>
      </c>
      <c r="AG90" s="45">
        <v>14</v>
      </c>
      <c r="AH90" s="159">
        <v>482.66511661000004</v>
      </c>
    </row>
    <row r="91" spans="1:34" x14ac:dyDescent="0.2">
      <c r="A91" s="43">
        <v>45017</v>
      </c>
      <c r="B91" s="50">
        <v>4.8765041165294454</v>
      </c>
      <c r="C91" s="44">
        <v>4.4058744993324295</v>
      </c>
      <c r="D91" s="44">
        <v>6.4</v>
      </c>
      <c r="E91" s="44">
        <v>5.3</v>
      </c>
      <c r="F91" s="44">
        <v>931.9</v>
      </c>
      <c r="G91" s="45">
        <v>41180</v>
      </c>
      <c r="H91" s="44">
        <v>-28.145175362065956</v>
      </c>
      <c r="I91" s="45">
        <v>13230</v>
      </c>
      <c r="J91" s="44">
        <v>-27.227722772277229</v>
      </c>
      <c r="K91" s="50">
        <v>3.0918727915194344</v>
      </c>
      <c r="L91" s="44">
        <v>3.4465085844560317</v>
      </c>
      <c r="M91" s="44">
        <v>1.9662921348314377</v>
      </c>
      <c r="N91" s="44">
        <v>2.4908869987849247</v>
      </c>
      <c r="O91" s="50">
        <v>79.45</v>
      </c>
      <c r="P91" s="51">
        <v>2.5186999999999999</v>
      </c>
      <c r="Q91" s="44">
        <v>1422.8</v>
      </c>
      <c r="R91" s="44">
        <v>1.4729155951834549</v>
      </c>
      <c r="S91" s="50">
        <v>6.7</v>
      </c>
      <c r="T91" s="50">
        <v>4.75</v>
      </c>
      <c r="U91" s="44">
        <v>8.4555089999999993</v>
      </c>
      <c r="V91" s="50">
        <v>3.386259667589127</v>
      </c>
      <c r="W91" s="51" t="e">
        <v>#N/A</v>
      </c>
      <c r="X91" s="45">
        <v>1164</v>
      </c>
      <c r="Y91" s="45">
        <v>211</v>
      </c>
      <c r="Z91" s="51">
        <v>2686</v>
      </c>
      <c r="AA91" s="51">
        <v>548585</v>
      </c>
      <c r="AB91" s="51">
        <v>0.85759897828863341</v>
      </c>
      <c r="AC91" s="44">
        <v>46.333335860045167</v>
      </c>
      <c r="AD91" s="44">
        <v>8.1608669999999996</v>
      </c>
      <c r="AE91" s="45" t="e">
        <v>#N/A</v>
      </c>
      <c r="AF91" s="45" t="e">
        <v>#N/A</v>
      </c>
      <c r="AG91" s="45">
        <v>10</v>
      </c>
      <c r="AH91" s="159">
        <v>523.09785177000003</v>
      </c>
    </row>
    <row r="92" spans="1:34" x14ac:dyDescent="0.2">
      <c r="A92" s="43">
        <v>45047</v>
      </c>
      <c r="B92" s="50">
        <v>3.4934497816593746</v>
      </c>
      <c r="C92" s="44">
        <v>3.3574720210664877</v>
      </c>
      <c r="D92" s="44">
        <v>6</v>
      </c>
      <c r="E92" s="44">
        <v>5.3</v>
      </c>
      <c r="F92" s="44">
        <v>946.9</v>
      </c>
      <c r="G92" s="45">
        <v>41740</v>
      </c>
      <c r="H92" s="44">
        <v>-22.257403613335814</v>
      </c>
      <c r="I92" s="45">
        <v>13590</v>
      </c>
      <c r="J92" s="44">
        <v>-20.572764465225013</v>
      </c>
      <c r="K92" s="50">
        <v>2.9123328380386448</v>
      </c>
      <c r="L92" s="44">
        <v>3.5577800885871147</v>
      </c>
      <c r="M92" s="44">
        <v>0</v>
      </c>
      <c r="N92" s="44">
        <v>0.3123373243102634</v>
      </c>
      <c r="O92" s="50">
        <v>71.58</v>
      </c>
      <c r="P92" s="51">
        <v>2.2677999999999998</v>
      </c>
      <c r="Q92" s="44">
        <v>1428.5583333333332</v>
      </c>
      <c r="R92" s="44">
        <v>1.3960463217452368</v>
      </c>
      <c r="S92" s="50">
        <v>6.7</v>
      </c>
      <c r="T92" s="50">
        <v>4.75</v>
      </c>
      <c r="U92" s="44">
        <v>8.6217140000000008</v>
      </c>
      <c r="V92" s="50">
        <v>3.4867454639908257</v>
      </c>
      <c r="W92" s="51" t="e">
        <v>#N/A</v>
      </c>
      <c r="X92" s="45">
        <v>2076</v>
      </c>
      <c r="Y92" s="45">
        <v>256</v>
      </c>
      <c r="Z92" s="51">
        <v>3117</v>
      </c>
      <c r="AA92" s="51">
        <v>552412</v>
      </c>
      <c r="AB92" s="51">
        <v>0.85397260273972586</v>
      </c>
      <c r="AC92" s="44">
        <v>38.695339242318141</v>
      </c>
      <c r="AD92" s="44">
        <v>8.4667589999999997</v>
      </c>
      <c r="AE92" s="45" t="e">
        <v>#N/A</v>
      </c>
      <c r="AF92" s="45" t="e">
        <v>#N/A</v>
      </c>
      <c r="AG92" s="45">
        <v>12</v>
      </c>
      <c r="AH92" s="159">
        <v>590.02464028999998</v>
      </c>
    </row>
    <row r="93" spans="1:34" x14ac:dyDescent="0.2">
      <c r="A93" s="43">
        <v>45078</v>
      </c>
      <c r="B93" s="50">
        <v>2.0270270270270174</v>
      </c>
      <c r="C93" s="44">
        <v>2.8122956180510084</v>
      </c>
      <c r="D93" s="44">
        <v>5.8</v>
      </c>
      <c r="E93" s="44">
        <v>5.2</v>
      </c>
      <c r="F93" s="44">
        <v>966</v>
      </c>
      <c r="G93" s="45">
        <v>43730</v>
      </c>
      <c r="H93" s="44">
        <v>-16.049145709349201</v>
      </c>
      <c r="I93" s="45">
        <v>14190</v>
      </c>
      <c r="J93" s="44">
        <v>-14.156079854809434</v>
      </c>
      <c r="K93" s="50">
        <v>3.8277511961722466</v>
      </c>
      <c r="L93" s="44">
        <v>2.4200597593068585</v>
      </c>
      <c r="M93" s="44">
        <v>0.27855153203342198</v>
      </c>
      <c r="N93" s="44">
        <v>1.1340744609415809</v>
      </c>
      <c r="O93" s="50">
        <v>70.25</v>
      </c>
      <c r="P93" s="51">
        <v>2.2038000000000002</v>
      </c>
      <c r="Q93" s="44">
        <v>1434.3166666666668</v>
      </c>
      <c r="R93" s="44">
        <v>0.97634839825726516</v>
      </c>
      <c r="S93" s="50">
        <v>6.95</v>
      </c>
      <c r="T93" s="50">
        <v>5</v>
      </c>
      <c r="U93" s="44">
        <v>8.4333329999999993</v>
      </c>
      <c r="V93" s="50">
        <v>3.4254978506833202</v>
      </c>
      <c r="W93" s="51" t="e">
        <v>#N/A</v>
      </c>
      <c r="X93" s="45">
        <v>1239</v>
      </c>
      <c r="Y93" s="45">
        <v>200</v>
      </c>
      <c r="Z93" s="51">
        <v>3140</v>
      </c>
      <c r="AA93" s="51">
        <v>552122</v>
      </c>
      <c r="AB93" s="51">
        <v>0.79715663874079712</v>
      </c>
      <c r="AC93" s="44">
        <v>32.766673515597383</v>
      </c>
      <c r="AD93" s="44">
        <v>7.8825880000000002</v>
      </c>
      <c r="AE93" s="45" t="e">
        <v>#N/A</v>
      </c>
      <c r="AF93" s="45" t="e">
        <v>#N/A</v>
      </c>
      <c r="AG93" s="45">
        <v>11</v>
      </c>
      <c r="AH93" s="159">
        <v>478.93849197999987</v>
      </c>
    </row>
    <row r="94" spans="1:34" x14ac:dyDescent="0.2">
      <c r="A94" s="43">
        <v>45108</v>
      </c>
      <c r="B94" s="50">
        <v>3.3783783783783772</v>
      </c>
      <c r="C94" s="44">
        <v>3.2658393207054104</v>
      </c>
      <c r="D94" s="44">
        <v>6.1</v>
      </c>
      <c r="E94" s="44">
        <v>5.4</v>
      </c>
      <c r="F94" s="44">
        <v>977.5</v>
      </c>
      <c r="G94" s="45">
        <v>45660</v>
      </c>
      <c r="H94" s="44">
        <v>-11.18459443687998</v>
      </c>
      <c r="I94" s="45">
        <v>14620</v>
      </c>
      <c r="J94" s="44">
        <v>-9.0796019900497456</v>
      </c>
      <c r="K94" s="50">
        <v>6.0476481368356705</v>
      </c>
      <c r="L94" s="44">
        <v>4.3198406249409071</v>
      </c>
      <c r="M94" s="44">
        <v>0.56338028169014009</v>
      </c>
      <c r="N94" s="44">
        <v>0.40268456375840422</v>
      </c>
      <c r="O94" s="50">
        <v>76.069999999999993</v>
      </c>
      <c r="P94" s="51">
        <v>2.1972999999999998</v>
      </c>
      <c r="Q94" s="44">
        <v>1440.075</v>
      </c>
      <c r="R94" s="44">
        <v>0.94570181391340213</v>
      </c>
      <c r="S94" s="50">
        <v>7.2</v>
      </c>
      <c r="T94" s="50">
        <v>5.25</v>
      </c>
      <c r="U94" s="44">
        <v>8.3391249999999992</v>
      </c>
      <c r="V94" s="50">
        <v>3.364608887174632</v>
      </c>
      <c r="W94" s="51" t="e">
        <v>#N/A</v>
      </c>
      <c r="X94" s="45">
        <v>1621</v>
      </c>
      <c r="Y94" s="45">
        <v>173</v>
      </c>
      <c r="Z94" s="51">
        <v>2644</v>
      </c>
      <c r="AA94" s="51">
        <v>539730</v>
      </c>
      <c r="AB94" s="51">
        <v>0.81429011395133966</v>
      </c>
      <c r="AC94" s="44">
        <v>36.139467949985821</v>
      </c>
      <c r="AD94" s="44">
        <v>8.1974490000000007</v>
      </c>
      <c r="AE94" s="45" t="e">
        <v>#N/A</v>
      </c>
      <c r="AF94" s="45" t="e">
        <v>#N/A</v>
      </c>
      <c r="AG94" s="45">
        <v>12</v>
      </c>
      <c r="AH94" s="159">
        <v>455.58950278999998</v>
      </c>
    </row>
    <row r="95" spans="1:34" x14ac:dyDescent="0.2">
      <c r="A95" s="43">
        <v>45139</v>
      </c>
      <c r="B95" s="50">
        <v>4.8327137546468224</v>
      </c>
      <c r="C95" s="44">
        <v>3.997378768020976</v>
      </c>
      <c r="D95" s="44">
        <v>6</v>
      </c>
      <c r="E95" s="44">
        <v>5.8</v>
      </c>
      <c r="F95" s="44">
        <v>990.7</v>
      </c>
      <c r="G95" s="45">
        <v>50450</v>
      </c>
      <c r="H95" s="44">
        <v>0.57814992025517764</v>
      </c>
      <c r="I95" s="45">
        <v>15720</v>
      </c>
      <c r="J95" s="44">
        <v>3.1496062992125928</v>
      </c>
      <c r="K95" s="50">
        <v>4.5590881823635243</v>
      </c>
      <c r="L95" s="44">
        <v>0.86403287135601303</v>
      </c>
      <c r="M95" s="44">
        <v>1.9774011299435124</v>
      </c>
      <c r="N95" s="44">
        <v>1.5612161051766549</v>
      </c>
      <c r="O95" s="50">
        <v>81.39</v>
      </c>
      <c r="P95" s="51">
        <v>2.5137</v>
      </c>
      <c r="Q95" s="44">
        <v>1445.8333333333333</v>
      </c>
      <c r="R95" s="44">
        <v>0.6665313489168101</v>
      </c>
      <c r="S95" s="50">
        <v>7.2</v>
      </c>
      <c r="T95" s="50">
        <v>5.25</v>
      </c>
      <c r="U95" s="44">
        <v>8.3861460000000001</v>
      </c>
      <c r="V95" s="50">
        <v>3.4396845688827011</v>
      </c>
      <c r="W95" s="51" t="e">
        <v>#N/A</v>
      </c>
      <c r="X95" s="45">
        <v>1680</v>
      </c>
      <c r="Y95" s="45">
        <v>220</v>
      </c>
      <c r="Z95" s="51">
        <v>2716</v>
      </c>
      <c r="AA95" s="51">
        <v>522750</v>
      </c>
      <c r="AB95" s="51">
        <v>0.8680089485458613</v>
      </c>
      <c r="AC95" s="44">
        <v>39.333881741739937</v>
      </c>
      <c r="AD95" s="44">
        <v>8.7108489999999996</v>
      </c>
      <c r="AE95" s="45" t="e">
        <v>#N/A</v>
      </c>
      <c r="AF95" s="45" t="e">
        <v>#N/A</v>
      </c>
      <c r="AG95" s="45">
        <v>8</v>
      </c>
      <c r="AH95" s="159">
        <v>773.55579332000002</v>
      </c>
    </row>
    <row r="96" spans="1:34" x14ac:dyDescent="0.2">
      <c r="A96" s="43">
        <v>45170</v>
      </c>
      <c r="B96" s="50">
        <v>4.3990086741016121</v>
      </c>
      <c r="C96" s="44">
        <v>3.7982973149967236</v>
      </c>
      <c r="D96" s="44">
        <v>6</v>
      </c>
      <c r="E96" s="44">
        <v>5.8</v>
      </c>
      <c r="F96" s="44">
        <v>983.4</v>
      </c>
      <c r="G96" s="45">
        <v>49610</v>
      </c>
      <c r="H96" s="44">
        <v>3.6998327759197425</v>
      </c>
      <c r="I96" s="45">
        <v>15800</v>
      </c>
      <c r="J96" s="44">
        <v>8.2933516106922447</v>
      </c>
      <c r="K96" s="50">
        <v>5.7304038004750479</v>
      </c>
      <c r="L96" s="44">
        <v>2.8863615441908852</v>
      </c>
      <c r="M96" s="44">
        <v>2.7932960893854775</v>
      </c>
      <c r="N96" s="44">
        <v>1.7471433837080719</v>
      </c>
      <c r="O96" s="50">
        <v>89.43</v>
      </c>
      <c r="P96" s="51">
        <v>2.5160999999999998</v>
      </c>
      <c r="Q96" s="44">
        <v>1451.5916666666667</v>
      </c>
      <c r="R96" s="44">
        <v>0.41546766118534251</v>
      </c>
      <c r="S96" s="50">
        <v>7.2</v>
      </c>
      <c r="T96" s="50">
        <v>5.25</v>
      </c>
      <c r="U96" s="44">
        <v>8.4439130000000002</v>
      </c>
      <c r="V96" s="50">
        <v>3.4453105831881627</v>
      </c>
      <c r="W96" s="51" t="e">
        <v>#N/A</v>
      </c>
      <c r="X96" s="45">
        <v>2734</v>
      </c>
      <c r="Y96" s="45">
        <v>234</v>
      </c>
      <c r="Z96" s="51">
        <v>2430</v>
      </c>
      <c r="AA96" s="51">
        <v>548687</v>
      </c>
      <c r="AB96" s="51">
        <v>0.76151676590410533</v>
      </c>
      <c r="AC96" s="44">
        <v>39.528530636016448</v>
      </c>
      <c r="AD96" s="44">
        <v>9.1721869999999992</v>
      </c>
      <c r="AE96" s="45" t="e">
        <v>#N/A</v>
      </c>
      <c r="AF96" s="45" t="e">
        <v>#N/A</v>
      </c>
      <c r="AG96" s="45">
        <v>10</v>
      </c>
      <c r="AH96" s="159">
        <v>523.72920140000008</v>
      </c>
    </row>
    <row r="97" spans="1:34" x14ac:dyDescent="0.2">
      <c r="A97" s="43">
        <v>45200</v>
      </c>
      <c r="B97" s="50">
        <v>2.7607361963190247</v>
      </c>
      <c r="C97" s="44">
        <v>3.1209362808842567</v>
      </c>
      <c r="D97" s="44">
        <v>5.5</v>
      </c>
      <c r="E97" s="44">
        <v>5.6</v>
      </c>
      <c r="F97" s="44">
        <v>975.6</v>
      </c>
      <c r="G97" s="45">
        <v>50090</v>
      </c>
      <c r="H97" s="44">
        <v>6.665247018739362</v>
      </c>
      <c r="I97" s="45">
        <v>16090</v>
      </c>
      <c r="J97" s="44">
        <v>14.032600992204113</v>
      </c>
      <c r="K97" s="50">
        <v>2.8177282066333964</v>
      </c>
      <c r="L97" s="44">
        <v>2.5438650644912242</v>
      </c>
      <c r="M97" s="44">
        <v>2.1917808219177992</v>
      </c>
      <c r="N97" s="44">
        <v>1.5460550192349487</v>
      </c>
      <c r="O97" s="50">
        <v>85.64</v>
      </c>
      <c r="P97" s="51">
        <v>2.3439999999999999</v>
      </c>
      <c r="Q97" s="44">
        <v>1457.35</v>
      </c>
      <c r="R97" s="44">
        <v>0.65630881937543961</v>
      </c>
      <c r="S97" s="50">
        <v>7.2</v>
      </c>
      <c r="T97" s="50">
        <v>5.25</v>
      </c>
      <c r="U97" s="44">
        <v>8.4390040000000006</v>
      </c>
      <c r="V97" s="50">
        <v>3.52100965750734</v>
      </c>
      <c r="W97" s="51" t="e">
        <v>#N/A</v>
      </c>
      <c r="X97" s="45">
        <v>2137</v>
      </c>
      <c r="Y97" s="45">
        <v>212</v>
      </c>
      <c r="Z97" s="51">
        <v>2169</v>
      </c>
      <c r="AA97" s="51">
        <v>546085</v>
      </c>
      <c r="AB97" s="51">
        <v>0.80782122905027931</v>
      </c>
      <c r="AC97" s="44">
        <v>39.185402916554615</v>
      </c>
      <c r="AD97" s="44">
        <v>8.6753049999999998</v>
      </c>
      <c r="AE97" s="45" t="e">
        <v>#N/A</v>
      </c>
      <c r="AF97" s="45" t="e">
        <v>#N/A</v>
      </c>
      <c r="AG97" s="45">
        <v>12</v>
      </c>
      <c r="AH97" s="159">
        <v>460.53391228999993</v>
      </c>
    </row>
    <row r="98" spans="1:34" x14ac:dyDescent="0.2">
      <c r="A98" s="43">
        <v>45231</v>
      </c>
      <c r="B98" s="50">
        <v>2.9429797670140978</v>
      </c>
      <c r="C98" s="44">
        <v>3.1168831168831179</v>
      </c>
      <c r="D98" s="44">
        <v>5.4</v>
      </c>
      <c r="E98" s="44">
        <v>5.3</v>
      </c>
      <c r="F98" s="44">
        <v>965.2</v>
      </c>
      <c r="G98" s="45">
        <v>52290</v>
      </c>
      <c r="H98" s="44">
        <v>16.096802841918301</v>
      </c>
      <c r="I98" s="45">
        <v>16430</v>
      </c>
      <c r="J98" s="44">
        <v>19.144307469180568</v>
      </c>
      <c r="K98" s="50">
        <v>4.1739638061879747</v>
      </c>
      <c r="L98" s="44">
        <v>1.1901379746552143</v>
      </c>
      <c r="M98" s="44">
        <v>1.3550135501354976</v>
      </c>
      <c r="N98" s="44">
        <v>0.75675675675674903</v>
      </c>
      <c r="O98" s="50">
        <v>77.69</v>
      </c>
      <c r="P98" s="51">
        <v>2.5798000000000001</v>
      </c>
      <c r="Q98" s="44">
        <v>1463.1083333333333</v>
      </c>
      <c r="R98" s="44">
        <v>0.83305758230025617</v>
      </c>
      <c r="S98" s="50">
        <v>7.2</v>
      </c>
      <c r="T98" s="50">
        <v>5.25</v>
      </c>
      <c r="U98" s="44">
        <v>8.4703680000000006</v>
      </c>
      <c r="V98" s="50">
        <v>3.454143953774516</v>
      </c>
      <c r="W98" s="51" t="e">
        <v>#N/A</v>
      </c>
      <c r="X98" s="45">
        <v>1808</v>
      </c>
      <c r="Y98" s="45">
        <v>237</v>
      </c>
      <c r="Z98" s="51">
        <v>1783</v>
      </c>
      <c r="AA98" s="51">
        <v>539887</v>
      </c>
      <c r="AB98" s="51">
        <v>0.80062864840592729</v>
      </c>
      <c r="AC98" s="44">
        <v>35.772855099106039</v>
      </c>
      <c r="AD98" s="44">
        <v>8.7202450000000002</v>
      </c>
      <c r="AE98" s="45" t="e">
        <v>#N/A</v>
      </c>
      <c r="AF98" s="45" t="e">
        <v>#N/A</v>
      </c>
      <c r="AG98" s="45">
        <v>16</v>
      </c>
      <c r="AH98" s="159">
        <v>518.88737336999998</v>
      </c>
    </row>
    <row r="99" spans="1:34" x14ac:dyDescent="0.2">
      <c r="A99" s="43">
        <v>45261</v>
      </c>
      <c r="B99" s="50">
        <v>3.8817005545286332</v>
      </c>
      <c r="C99" s="44">
        <v>3.3964728935336419</v>
      </c>
      <c r="D99" s="44">
        <v>5.2</v>
      </c>
      <c r="E99" s="44">
        <v>5.3</v>
      </c>
      <c r="F99" s="44">
        <v>965</v>
      </c>
      <c r="G99" s="45">
        <v>53740</v>
      </c>
      <c r="H99" s="44">
        <v>21.887049217509635</v>
      </c>
      <c r="I99" s="45">
        <v>16790</v>
      </c>
      <c r="J99" s="44">
        <v>22.733918128654974</v>
      </c>
      <c r="K99" s="50">
        <v>4.6654929577464976</v>
      </c>
      <c r="L99" s="44">
        <v>1.2181404422320963</v>
      </c>
      <c r="M99" s="44">
        <v>-0.53908355795149188</v>
      </c>
      <c r="N99" s="44">
        <v>-0.66819945394452906</v>
      </c>
      <c r="O99" s="50">
        <v>71.900000000000006</v>
      </c>
      <c r="P99" s="51">
        <v>2.3090000000000002</v>
      </c>
      <c r="Q99" s="44">
        <v>1468.8666666666668</v>
      </c>
      <c r="R99" s="44">
        <v>0.98562402458559628</v>
      </c>
      <c r="S99" s="50">
        <v>7.2</v>
      </c>
      <c r="T99" s="50">
        <v>5.25</v>
      </c>
      <c r="U99" s="44">
        <v>8.5215219999999992</v>
      </c>
      <c r="V99" s="50">
        <v>3.4223074871020867</v>
      </c>
      <c r="W99" s="51" t="e">
        <v>#N/A</v>
      </c>
      <c r="X99" s="45">
        <v>1493</v>
      </c>
      <c r="Y99" s="45">
        <v>174</v>
      </c>
      <c r="Z99" s="51">
        <v>1363</v>
      </c>
      <c r="AA99" s="51">
        <v>537555</v>
      </c>
      <c r="AB99" s="51">
        <v>1.0921474358974359</v>
      </c>
      <c r="AC99" s="44">
        <v>32.501192843376245</v>
      </c>
      <c r="AD99" s="44">
        <v>8.7132919999999991</v>
      </c>
      <c r="AE99" s="45" t="e">
        <v>#N/A</v>
      </c>
      <c r="AF99" s="45" t="e">
        <v>#N/A</v>
      </c>
      <c r="AG99" s="45">
        <v>12</v>
      </c>
      <c r="AH99" s="159">
        <v>442.60484119</v>
      </c>
    </row>
    <row r="100" spans="1:34" x14ac:dyDescent="0.2">
      <c r="A100" s="43">
        <v>45292</v>
      </c>
      <c r="B100" s="50">
        <v>4.1358024691357853</v>
      </c>
      <c r="C100" s="44">
        <v>2.8589993502274202</v>
      </c>
      <c r="D100" s="44">
        <v>5.7</v>
      </c>
      <c r="E100" s="44">
        <v>5.6</v>
      </c>
      <c r="F100" s="44">
        <v>968.5</v>
      </c>
      <c r="G100" s="45">
        <v>55230</v>
      </c>
      <c r="H100" s="44">
        <v>31.37488106565176</v>
      </c>
      <c r="I100" s="45">
        <v>17350</v>
      </c>
      <c r="J100" s="44">
        <v>32.341723874904659</v>
      </c>
      <c r="K100" s="50">
        <v>4.1128084606345539</v>
      </c>
      <c r="L100" s="44">
        <v>2.0583978612928044</v>
      </c>
      <c r="M100" s="44">
        <v>0.27173913043478937</v>
      </c>
      <c r="N100" s="44">
        <v>0.17459624618070269</v>
      </c>
      <c r="O100" s="50">
        <v>74.150000000000006</v>
      </c>
      <c r="P100" s="51">
        <v>2.9460000000000002</v>
      </c>
      <c r="Q100" s="44">
        <v>1474.625</v>
      </c>
      <c r="R100" s="44">
        <v>0.69169690726902378</v>
      </c>
      <c r="S100" s="50">
        <v>7.2</v>
      </c>
      <c r="T100" s="50">
        <v>5.25</v>
      </c>
      <c r="U100" s="44">
        <v>8.5045809999999999</v>
      </c>
      <c r="V100" s="50">
        <v>3.4589047518442482</v>
      </c>
      <c r="W100" s="51" t="e">
        <v>#N/A</v>
      </c>
      <c r="X100" s="45">
        <v>1951</v>
      </c>
      <c r="Y100" s="45">
        <v>192</v>
      </c>
      <c r="Z100" s="51">
        <v>1649</v>
      </c>
      <c r="AA100" s="51">
        <v>569389</v>
      </c>
      <c r="AB100" s="51">
        <v>0.77164248947122127</v>
      </c>
      <c r="AC100" s="44">
        <v>34.541273173054449</v>
      </c>
      <c r="AD100" s="44">
        <v>8.3439110000000003</v>
      </c>
      <c r="AE100" s="45" t="e">
        <v>#N/A</v>
      </c>
      <c r="AF100" s="45" t="e">
        <v>#N/A</v>
      </c>
      <c r="AG100" s="45">
        <v>17</v>
      </c>
      <c r="AH100" s="159">
        <v>458.06717454</v>
      </c>
    </row>
    <row r="101" spans="1:34" x14ac:dyDescent="0.2">
      <c r="A101" s="43">
        <v>45323</v>
      </c>
      <c r="B101" s="50">
        <v>5.139318885448918</v>
      </c>
      <c r="C101" s="44">
        <v>2.7831715210355989</v>
      </c>
      <c r="D101" s="44">
        <v>6.3</v>
      </c>
      <c r="E101" s="44">
        <v>5.8</v>
      </c>
      <c r="F101" s="44">
        <v>963.6</v>
      </c>
      <c r="G101" s="45">
        <v>54140</v>
      </c>
      <c r="H101" s="44">
        <v>31.375879640863857</v>
      </c>
      <c r="I101" s="45">
        <v>17020</v>
      </c>
      <c r="J101" s="44">
        <v>30.92307692307692</v>
      </c>
      <c r="K101" s="50">
        <v>3.6673404562517886</v>
      </c>
      <c r="L101" s="44">
        <v>0.60867770717518699</v>
      </c>
      <c r="M101" s="44">
        <v>1.3698630136986356</v>
      </c>
      <c r="N101" s="44">
        <v>1.3913427561837333</v>
      </c>
      <c r="O101" s="50">
        <v>77.25</v>
      </c>
      <c r="P101" s="51">
        <v>2.0139999999999998</v>
      </c>
      <c r="Q101" s="44">
        <v>1480.3833333333332</v>
      </c>
      <c r="R101" s="44">
        <v>0.81611480072449893</v>
      </c>
      <c r="S101" s="50">
        <v>7.2</v>
      </c>
      <c r="T101" s="50">
        <v>5.25</v>
      </c>
      <c r="U101" s="44">
        <v>8.3943290000000008</v>
      </c>
      <c r="V101" s="50">
        <v>3.354777026535817</v>
      </c>
      <c r="W101" s="51" t="e">
        <v>#N/A</v>
      </c>
      <c r="X101" s="45">
        <v>1674</v>
      </c>
      <c r="Y101" s="45">
        <v>203</v>
      </c>
      <c r="Z101" s="51">
        <v>2132</v>
      </c>
      <c r="AA101" s="51">
        <v>583107</v>
      </c>
      <c r="AB101" s="51">
        <v>0.78642567318332723</v>
      </c>
      <c r="AC101" s="44">
        <v>37.628977647654295</v>
      </c>
      <c r="AD101" s="44">
        <v>8.7803050000000002</v>
      </c>
      <c r="AE101" s="45" t="e">
        <v>#N/A</v>
      </c>
      <c r="AF101" s="45" t="e">
        <v>#N/A</v>
      </c>
      <c r="AG101" s="45">
        <v>21</v>
      </c>
      <c r="AH101" s="159">
        <v>660.02945256999999</v>
      </c>
    </row>
    <row r="102" spans="1:34" x14ac:dyDescent="0.2">
      <c r="A102" s="43">
        <v>45352</v>
      </c>
      <c r="B102" s="50">
        <v>4.2305334150827711</v>
      </c>
      <c r="C102" s="44">
        <v>2.8976175144880933</v>
      </c>
      <c r="D102" s="44">
        <v>7</v>
      </c>
      <c r="E102" s="44">
        <v>6.2</v>
      </c>
      <c r="F102" s="44">
        <v>971.2</v>
      </c>
      <c r="G102" s="45">
        <v>53340</v>
      </c>
      <c r="H102" s="44">
        <v>30.767344937484676</v>
      </c>
      <c r="I102" s="45">
        <v>16890</v>
      </c>
      <c r="J102" s="44">
        <v>30.023094688221708</v>
      </c>
      <c r="K102" s="50">
        <v>4.5836959675079836</v>
      </c>
      <c r="L102" s="44">
        <v>1.115877393326814</v>
      </c>
      <c r="M102" s="44">
        <v>3.8674033149171283</v>
      </c>
      <c r="N102" s="44">
        <v>3.8567698619917934</v>
      </c>
      <c r="O102" s="50">
        <v>81.28</v>
      </c>
      <c r="P102" s="51">
        <v>1.7601</v>
      </c>
      <c r="Q102" s="44">
        <v>1486.1416666666667</v>
      </c>
      <c r="R102" s="44">
        <v>0.65315627134878707</v>
      </c>
      <c r="S102" s="50">
        <v>7.2</v>
      </c>
      <c r="T102" s="50">
        <v>5.25</v>
      </c>
      <c r="U102" s="44">
        <v>8.4149790000000007</v>
      </c>
      <c r="V102" s="50">
        <v>3.417672341293887</v>
      </c>
      <c r="W102" s="51" t="e">
        <v>#N/A</v>
      </c>
      <c r="X102" s="45">
        <v>1760</v>
      </c>
      <c r="Y102" s="45">
        <v>224</v>
      </c>
      <c r="Z102" s="51">
        <v>2658</v>
      </c>
      <c r="AA102" s="51">
        <v>596206</v>
      </c>
      <c r="AB102" s="51">
        <v>0.83769303498266623</v>
      </c>
      <c r="AC102" s="44">
        <v>34.388368560020069</v>
      </c>
      <c r="AD102" s="44">
        <v>8.3841059999999992</v>
      </c>
      <c r="AE102" s="45" t="e">
        <v>#N/A</v>
      </c>
      <c r="AF102" s="45" t="e">
        <v>#N/A</v>
      </c>
      <c r="AG102" s="45">
        <v>15</v>
      </c>
      <c r="AH102" s="159">
        <v>811.44433165999999</v>
      </c>
    </row>
    <row r="103" spans="1:34" x14ac:dyDescent="0.2">
      <c r="A103" s="43">
        <v>45383</v>
      </c>
      <c r="B103" s="50">
        <v>3.5628019323671545</v>
      </c>
      <c r="C103" s="44">
        <v>2.6854219948849067</v>
      </c>
      <c r="D103" s="44">
        <v>7.9</v>
      </c>
      <c r="E103" s="44">
        <v>6.2</v>
      </c>
      <c r="F103" s="44">
        <v>977.3</v>
      </c>
      <c r="G103" s="45">
        <v>50990</v>
      </c>
      <c r="H103" s="44">
        <v>23.822243807673637</v>
      </c>
      <c r="I103" s="45">
        <v>16500</v>
      </c>
      <c r="J103" s="44">
        <v>24.716553287981856</v>
      </c>
      <c r="K103" s="50">
        <v>4.4844330191373905</v>
      </c>
      <c r="L103" s="44">
        <v>2.0225246719207668</v>
      </c>
      <c r="M103" s="44">
        <v>4.9586776859504189</v>
      </c>
      <c r="N103" s="44">
        <v>5.1348547717842363</v>
      </c>
      <c r="O103" s="50">
        <v>85.35</v>
      </c>
      <c r="P103" s="51">
        <v>1.5331999999999999</v>
      </c>
      <c r="Q103" s="44">
        <v>1491.9</v>
      </c>
      <c r="R103" s="44">
        <v>1.1742929263772517</v>
      </c>
      <c r="S103" s="50">
        <v>7.2</v>
      </c>
      <c r="T103" s="50">
        <v>5.25</v>
      </c>
      <c r="U103" s="44">
        <v>8.6843299999999992</v>
      </c>
      <c r="V103" s="50">
        <v>3.5218574201052539</v>
      </c>
      <c r="W103" s="51" t="e">
        <v>#N/A</v>
      </c>
      <c r="X103" s="45">
        <v>1831</v>
      </c>
      <c r="Y103" s="45">
        <v>266</v>
      </c>
      <c r="Z103" s="51">
        <v>2876</v>
      </c>
      <c r="AA103" s="51">
        <v>608535</v>
      </c>
      <c r="AB103" s="51">
        <v>0.82383271268977365</v>
      </c>
      <c r="AC103" s="44">
        <v>38.561856229541604</v>
      </c>
      <c r="AD103" s="44">
        <v>8.5502690000000001</v>
      </c>
      <c r="AE103" s="45" t="e">
        <v>#N/A</v>
      </c>
      <c r="AF103" s="45" t="e">
        <v>#N/A</v>
      </c>
      <c r="AG103" s="45">
        <v>17</v>
      </c>
      <c r="AH103" s="159">
        <v>1281.5068249300002</v>
      </c>
    </row>
    <row r="104" spans="1:34" x14ac:dyDescent="0.2">
      <c r="A104" s="43">
        <v>45413</v>
      </c>
      <c r="B104" s="50">
        <v>3.616636528028927</v>
      </c>
      <c r="C104" s="44">
        <v>2.866242038216571</v>
      </c>
      <c r="D104" s="44">
        <v>8</v>
      </c>
      <c r="E104" s="44">
        <v>6.3</v>
      </c>
      <c r="F104" s="44">
        <v>990.8</v>
      </c>
      <c r="G104" s="45">
        <v>51080</v>
      </c>
      <c r="H104" s="44">
        <v>22.376617153809299</v>
      </c>
      <c r="I104" s="45">
        <v>16740</v>
      </c>
      <c r="J104" s="44">
        <v>23.178807947019877</v>
      </c>
      <c r="K104" s="50">
        <v>5.3133121570892117</v>
      </c>
      <c r="L104" s="44">
        <v>2.0619226357051046</v>
      </c>
      <c r="M104" s="44">
        <v>7.2022160664819923</v>
      </c>
      <c r="N104" s="44">
        <v>7.1243235228704904</v>
      </c>
      <c r="O104" s="50">
        <v>80.02</v>
      </c>
      <c r="P104" s="51">
        <v>1.2884</v>
      </c>
      <c r="Q104" s="44">
        <v>1499.8873313072595</v>
      </c>
      <c r="R104" s="44">
        <v>1.1384700813056758</v>
      </c>
      <c r="S104" s="50">
        <v>7.2</v>
      </c>
      <c r="T104" s="50">
        <v>5.25</v>
      </c>
      <c r="U104" s="44">
        <v>8.5052000000000003</v>
      </c>
      <c r="V104" s="50">
        <v>3.5424584320036336</v>
      </c>
      <c r="W104" s="51" t="e">
        <v>#N/A</v>
      </c>
      <c r="X104" s="45">
        <v>1996</v>
      </c>
      <c r="Y104" s="45">
        <v>218</v>
      </c>
      <c r="Z104" s="51">
        <v>3090</v>
      </c>
      <c r="AA104" s="51">
        <v>612804</v>
      </c>
      <c r="AB104" s="51">
        <v>0.71247406041042194</v>
      </c>
      <c r="AC104" s="44">
        <v>36.65262523587613</v>
      </c>
      <c r="AD104" s="44">
        <v>8.6453059999999997</v>
      </c>
      <c r="AE104" s="45" t="e">
        <v>#N/A</v>
      </c>
      <c r="AF104" s="45" t="e">
        <v>#N/A</v>
      </c>
      <c r="AG104" s="45">
        <v>12</v>
      </c>
      <c r="AH104" s="159">
        <v>506.60019328999999</v>
      </c>
    </row>
    <row r="105" spans="1:34" x14ac:dyDescent="0.2">
      <c r="A105" s="43">
        <v>45444</v>
      </c>
      <c r="B105" s="50">
        <v>3.6122817579771205</v>
      </c>
      <c r="C105" s="44">
        <v>2.6717557251908497</v>
      </c>
      <c r="D105" s="44">
        <v>8.1</v>
      </c>
      <c r="E105" s="44">
        <v>6.2</v>
      </c>
      <c r="F105" s="44">
        <v>997</v>
      </c>
      <c r="G105" s="45">
        <v>50400</v>
      </c>
      <c r="H105" s="44">
        <v>15.252686942602335</v>
      </c>
      <c r="I105" s="45">
        <v>16670</v>
      </c>
      <c r="J105" s="44">
        <v>17.477096546863979</v>
      </c>
      <c r="K105" s="50">
        <v>4.5218894009216637</v>
      </c>
      <c r="L105" s="44">
        <v>3.3952930595113173</v>
      </c>
      <c r="M105" s="44">
        <v>8.05555555555555</v>
      </c>
      <c r="N105" s="44">
        <v>7.3478421246772285</v>
      </c>
      <c r="O105" s="50">
        <v>79.77</v>
      </c>
      <c r="P105" s="51">
        <v>1.0528999999999999</v>
      </c>
      <c r="Q105" s="44">
        <v>1506.127159821694</v>
      </c>
      <c r="R105" s="44">
        <v>1.3468004287876756</v>
      </c>
      <c r="S105" s="50">
        <v>6.95</v>
      </c>
      <c r="T105" s="50">
        <v>5</v>
      </c>
      <c r="U105" s="44">
        <v>8.5096489999999996</v>
      </c>
      <c r="V105" s="50">
        <v>3.5766324737734121</v>
      </c>
      <c r="W105" s="51" t="e">
        <v>#N/A</v>
      </c>
      <c r="X105" s="45">
        <v>1966</v>
      </c>
      <c r="Y105" s="45">
        <v>184</v>
      </c>
      <c r="Z105" s="51">
        <v>2737</v>
      </c>
      <c r="AA105" s="51">
        <v>623182</v>
      </c>
      <c r="AB105" s="51">
        <v>0.7206424433912586</v>
      </c>
      <c r="AC105" s="44">
        <v>34.874232478436248</v>
      </c>
      <c r="AD105" s="44">
        <v>8.3569770000000005</v>
      </c>
      <c r="AE105" s="45" t="e">
        <v>#N/A</v>
      </c>
      <c r="AF105" s="45" t="e">
        <v>#N/A</v>
      </c>
      <c r="AG105" s="45">
        <v>10</v>
      </c>
      <c r="AH105" s="159">
        <v>670.21733566</v>
      </c>
    </row>
    <row r="106" spans="1:34" x14ac:dyDescent="0.2">
      <c r="A106" s="43">
        <v>45474</v>
      </c>
      <c r="B106" s="50">
        <v>2.9114676173499499</v>
      </c>
      <c r="C106" s="44">
        <v>2.5300442757748343</v>
      </c>
      <c r="D106" s="44">
        <v>7.3</v>
      </c>
      <c r="E106" s="44">
        <v>6.4</v>
      </c>
      <c r="F106" s="44">
        <v>999.3</v>
      </c>
      <c r="G106" s="45">
        <v>52810</v>
      </c>
      <c r="H106" s="44">
        <v>15.659220324134914</v>
      </c>
      <c r="I106" s="45">
        <v>16710</v>
      </c>
      <c r="J106" s="44">
        <v>14.295485636114913</v>
      </c>
      <c r="K106" s="50">
        <v>4.2338709677419262</v>
      </c>
      <c r="L106" s="44">
        <v>3.6241837726800785</v>
      </c>
      <c r="M106" s="44">
        <v>8.9635854341736589</v>
      </c>
      <c r="N106" s="44">
        <v>8.4595959595959549</v>
      </c>
      <c r="O106" s="50">
        <v>81.8</v>
      </c>
      <c r="P106" s="51">
        <v>0.9052</v>
      </c>
      <c r="Q106" s="44">
        <v>1513.1061619597908</v>
      </c>
      <c r="R106" s="44">
        <v>1.4675148588831899</v>
      </c>
      <c r="S106" s="50">
        <v>6.7</v>
      </c>
      <c r="T106" s="50">
        <v>4.75</v>
      </c>
      <c r="U106" s="44">
        <v>8.6791940000000007</v>
      </c>
      <c r="V106" s="50">
        <v>3.6509042186339711</v>
      </c>
      <c r="W106" s="51" t="e">
        <v>#N/A</v>
      </c>
      <c r="X106" s="45">
        <v>2471</v>
      </c>
      <c r="Y106" s="45">
        <v>252</v>
      </c>
      <c r="Z106" s="51">
        <v>2375</v>
      </c>
      <c r="AA106" s="51">
        <v>606456</v>
      </c>
      <c r="AB106" s="51">
        <v>0.6591729114626701</v>
      </c>
      <c r="AC106" s="44">
        <v>33.583319162975329</v>
      </c>
      <c r="AD106" s="44">
        <v>8.6459569999999992</v>
      </c>
      <c r="AE106" s="45" t="e">
        <v>#N/A</v>
      </c>
      <c r="AF106" s="45" t="e">
        <v>#N/A</v>
      </c>
      <c r="AG106" s="45">
        <v>9</v>
      </c>
      <c r="AH106" s="159">
        <v>622.91571707000003</v>
      </c>
    </row>
    <row r="107" spans="1:34" x14ac:dyDescent="0.2">
      <c r="A107" s="43">
        <v>45505</v>
      </c>
      <c r="B107" s="50">
        <v>2.3049645390071039</v>
      </c>
      <c r="C107" s="44">
        <v>1.953371140516702</v>
      </c>
      <c r="D107" s="44">
        <v>7.4</v>
      </c>
      <c r="E107" s="44">
        <v>6.8</v>
      </c>
      <c r="F107" s="44">
        <v>1007</v>
      </c>
      <c r="G107" s="45" t="e">
        <v>#N/A</v>
      </c>
      <c r="H107" s="44" t="e">
        <v>#N/A</v>
      </c>
      <c r="I107" s="45" t="e">
        <v>#N/A</v>
      </c>
      <c r="J107" s="44" t="e">
        <v>#N/A</v>
      </c>
      <c r="K107" s="50">
        <v>4.4463568559953925</v>
      </c>
      <c r="L107" s="44" t="e">
        <v>#N/A</v>
      </c>
      <c r="M107" s="44">
        <v>7.756232686980602</v>
      </c>
      <c r="N107" s="44">
        <v>7.5610473668726197</v>
      </c>
      <c r="O107" s="50">
        <v>76.680000000000007</v>
      </c>
      <c r="P107" s="51">
        <v>0.79920000000000002</v>
      </c>
      <c r="Q107" s="44">
        <v>1518.4619302860726</v>
      </c>
      <c r="R107" s="44" t="e">
        <v>#N/A</v>
      </c>
      <c r="S107" s="50">
        <v>6.7</v>
      </c>
      <c r="T107" s="50">
        <v>4.75</v>
      </c>
      <c r="U107" s="44" t="e">
        <v>#N/A</v>
      </c>
      <c r="V107" s="50" t="e">
        <v>#N/A</v>
      </c>
      <c r="W107" s="51" t="e">
        <v>#N/A</v>
      </c>
      <c r="X107" s="45">
        <v>1675</v>
      </c>
      <c r="Y107" s="45">
        <v>260</v>
      </c>
      <c r="Z107" s="51">
        <v>2183</v>
      </c>
      <c r="AA107" s="51">
        <v>609272</v>
      </c>
      <c r="AB107" s="51">
        <v>0.61718970879276225</v>
      </c>
      <c r="AC107" s="44" t="e">
        <v>#N/A</v>
      </c>
      <c r="AD107" s="44" t="e">
        <v>#N/A</v>
      </c>
      <c r="AE107" s="45" t="e">
        <v>#N/A</v>
      </c>
      <c r="AF107" s="45" t="e">
        <v>#N/A</v>
      </c>
      <c r="AG107" s="45">
        <v>8</v>
      </c>
      <c r="AH107" s="159">
        <v>760.20160315999988</v>
      </c>
    </row>
    <row r="108" spans="1:34" x14ac:dyDescent="0.2">
      <c r="A108" s="43">
        <v>45536</v>
      </c>
      <c r="B108" s="50">
        <v>2.1364985163204731</v>
      </c>
      <c r="C108" s="44">
        <v>1.6403785488958933</v>
      </c>
      <c r="D108" s="44">
        <v>7.2</v>
      </c>
      <c r="E108" s="44">
        <v>6.8</v>
      </c>
      <c r="F108" s="44">
        <v>1004.1</v>
      </c>
      <c r="G108" s="45" t="e">
        <v>#N/A</v>
      </c>
      <c r="H108" s="44" t="e">
        <v>#N/A</v>
      </c>
      <c r="I108" s="45" t="e">
        <v>#N/A</v>
      </c>
      <c r="J108" s="44" t="e">
        <v>#N/A</v>
      </c>
      <c r="K108" s="50">
        <v>2.4431339511373107</v>
      </c>
      <c r="L108" s="44" t="e">
        <v>#N/A</v>
      </c>
      <c r="M108" s="44">
        <v>5.4347826086956541</v>
      </c>
      <c r="N108" s="44">
        <v>5.9484132734386241</v>
      </c>
      <c r="O108" s="50">
        <v>70.239999999999995</v>
      </c>
      <c r="P108" s="51">
        <v>0.69510000000000005</v>
      </c>
      <c r="Q108" s="44">
        <v>1526.2848254614219</v>
      </c>
      <c r="R108" s="44" t="e">
        <v>#N/A</v>
      </c>
      <c r="S108" s="50">
        <v>6.45</v>
      </c>
      <c r="T108" s="50">
        <v>4.5</v>
      </c>
      <c r="U108" s="44" t="e">
        <v>#N/A</v>
      </c>
      <c r="V108" s="50" t="e">
        <v>#N/A</v>
      </c>
      <c r="W108" s="51" t="e">
        <v>#N/A</v>
      </c>
      <c r="X108" s="45" t="e">
        <v>#N/A</v>
      </c>
      <c r="Y108" s="45" t="e">
        <v>#N/A</v>
      </c>
      <c r="Z108" s="51">
        <v>2003</v>
      </c>
      <c r="AA108" s="51">
        <v>621943</v>
      </c>
      <c r="AB108" s="51">
        <v>0.54326010306482231</v>
      </c>
      <c r="AC108" s="44" t="e">
        <v>#N/A</v>
      </c>
      <c r="AD108" s="44" t="e">
        <v>#N/A</v>
      </c>
      <c r="AE108" s="45" t="e">
        <v>#N/A</v>
      </c>
      <c r="AF108" s="45" t="e">
        <v>#N/A</v>
      </c>
      <c r="AG108" s="45" t="e">
        <v>#N/A</v>
      </c>
      <c r="AH108" s="159">
        <v>825.94563046999997</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Uy, Mark angelo</cp:lastModifiedBy>
  <dcterms:created xsi:type="dcterms:W3CDTF">2018-05-03T16:31:57Z</dcterms:created>
  <dcterms:modified xsi:type="dcterms:W3CDTF">2024-10-15T19:47:57Z</dcterms:modified>
</cp:coreProperties>
</file>