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0D06E616-0EC0-44D8-AF39-F70872E6B4A9}" xr6:coauthVersionLast="47" xr6:coauthVersionMax="47" xr10:uidLastSave="{00000000-0000-0000-0000-000000000000}"/>
  <workbookProtection workbookAlgorithmName="SHA-512" workbookHashValue="bUxqT54W4J8Vii8bcqaD+aCYoQLbAUo9qZhnsneo3ew5if1Ohf9/r7pbafW3MDvd2dmxQeX5Vg8AmEAW5Ubecw==" workbookSaltValue="5njAdhT7bWe2hms0gC3EPw=="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dXdata!$A$16:$AH$97</definedName>
    <definedName name="DATA" localSheetId="3">'dXdata - Annual'!$F$12:$I$46</definedName>
    <definedName name="DATA" localSheetId="2">'dXdata - Monthly'!$F$12:$CI$46</definedName>
    <definedName name="DATES" localSheetId="5">dXdata!$A$16:$A$97</definedName>
    <definedName name="DATES" localSheetId="3">'dXdata - Annual'!$F$12:$I$12</definedName>
    <definedName name="DATES" localSheetId="2">'dXdata - Monthly'!$F$12:$CI$12</definedName>
    <definedName name="IDS" localSheetId="5">dXdata!$B$7:$AH$7</definedName>
    <definedName name="IDS" localSheetId="3">'dXdata - Annual'!$B$7:$AH$7</definedName>
    <definedName name="IDS" localSheetId="2">'dXdata - Monthly'!$B$7:$AH$7</definedName>
    <definedName name="OBS" localSheetId="5">dXdata!$B$16:$AH$97</definedName>
    <definedName name="OBS" localSheetId="3">'dXdata - Annual'!$F$13:$I$46</definedName>
    <definedName name="OBS" localSheetId="2">'dXdata - Monthly'!$F$13:$CI$46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36" i="1" l="1"/>
  <c r="Z36" i="1"/>
  <c r="AA36" i="1"/>
  <c r="AB36" i="1"/>
  <c r="AC36" i="1"/>
  <c r="AD36" i="1"/>
  <c r="Y37" i="1"/>
  <c r="Z37" i="1"/>
  <c r="AA37" i="1"/>
  <c r="AB37" i="1"/>
  <c r="AC37" i="1"/>
  <c r="AD37" i="1"/>
  <c r="Y38" i="1"/>
  <c r="Z38" i="1"/>
  <c r="AA38" i="1"/>
  <c r="AB38" i="1"/>
  <c r="AC38" i="1"/>
  <c r="AD38" i="1"/>
  <c r="Y39" i="1"/>
  <c r="Z39" i="1"/>
  <c r="AA39" i="1"/>
  <c r="AB39" i="1"/>
  <c r="AC39" i="1"/>
  <c r="AD39" i="1"/>
  <c r="Y28" i="1"/>
  <c r="Z28" i="1"/>
  <c r="AA28" i="1"/>
  <c r="AB28" i="1"/>
  <c r="AC28" i="1"/>
  <c r="AD28" i="1"/>
  <c r="Y29" i="1"/>
  <c r="Z29" i="1"/>
  <c r="AA29" i="1"/>
  <c r="AB29" i="1"/>
  <c r="AC29" i="1"/>
  <c r="AD29" i="1"/>
  <c r="Y30" i="1"/>
  <c r="Z30" i="1"/>
  <c r="AA30" i="1"/>
  <c r="AB30" i="1"/>
  <c r="AC30" i="1"/>
  <c r="AD30" i="1"/>
  <c r="Y31" i="1"/>
  <c r="Z31" i="1"/>
  <c r="AA31" i="1"/>
  <c r="AB31" i="1"/>
  <c r="AC31" i="1"/>
  <c r="AD31" i="1"/>
  <c r="Y32" i="1"/>
  <c r="Z32" i="1"/>
  <c r="AA32" i="1"/>
  <c r="AB32" i="1"/>
  <c r="AC32" i="1"/>
  <c r="AD32" i="1"/>
  <c r="Y33" i="1"/>
  <c r="Z33" i="1"/>
  <c r="AA33" i="1"/>
  <c r="AB33" i="1"/>
  <c r="AC33" i="1"/>
  <c r="AD33" i="1"/>
  <c r="Y34" i="1"/>
  <c r="Z34" i="1"/>
  <c r="AA34" i="1"/>
  <c r="AB34" i="1"/>
  <c r="AC34" i="1"/>
  <c r="AD34" i="1"/>
  <c r="Z24" i="1"/>
  <c r="AA24" i="1"/>
  <c r="AB24" i="1"/>
  <c r="AC24" i="1"/>
  <c r="AD24" i="1"/>
  <c r="Z25" i="1"/>
  <c r="AA25" i="1"/>
  <c r="AB25" i="1"/>
  <c r="AC25" i="1"/>
  <c r="AD25" i="1"/>
  <c r="Z26" i="1"/>
  <c r="AA26" i="1"/>
  <c r="AB26" i="1"/>
  <c r="AC26" i="1"/>
  <c r="AD26" i="1"/>
  <c r="Z17" i="1"/>
  <c r="AA17" i="1"/>
  <c r="AB17" i="1"/>
  <c r="AC17" i="1"/>
  <c r="AD17" i="1"/>
  <c r="Z18" i="1"/>
  <c r="AA18" i="1"/>
  <c r="AB18" i="1"/>
  <c r="AC18" i="1"/>
  <c r="AD18" i="1"/>
  <c r="Z19" i="1"/>
  <c r="AA19" i="1"/>
  <c r="AB19" i="1"/>
  <c r="AC19" i="1"/>
  <c r="AD19" i="1"/>
  <c r="Z20" i="1"/>
  <c r="AA20" i="1"/>
  <c r="AB20" i="1"/>
  <c r="AC20" i="1"/>
  <c r="AD20" i="1"/>
  <c r="Z21" i="1"/>
  <c r="AA21" i="1"/>
  <c r="AB21" i="1"/>
  <c r="AC21" i="1"/>
  <c r="AD21" i="1"/>
  <c r="Z22" i="1"/>
  <c r="AA22" i="1"/>
  <c r="AB22" i="1"/>
  <c r="AC22" i="1"/>
  <c r="AD22" i="1"/>
  <c r="AB14" i="1"/>
  <c r="AC14" i="1"/>
  <c r="AD14" i="1"/>
  <c r="AB15" i="1"/>
  <c r="AC15" i="1"/>
  <c r="AD15" i="1"/>
  <c r="Y5" i="1"/>
  <c r="Z5" i="1"/>
  <c r="AA5" i="1"/>
  <c r="AB5" i="1"/>
  <c r="AC5" i="1"/>
  <c r="AD5" i="1"/>
  <c r="Y6" i="1"/>
  <c r="Z6" i="1"/>
  <c r="AA6" i="1"/>
  <c r="AB6" i="1"/>
  <c r="AC6" i="1"/>
  <c r="AD6" i="1"/>
  <c r="Y7" i="1"/>
  <c r="Z7" i="1"/>
  <c r="AA7" i="1"/>
  <c r="AB7" i="1"/>
  <c r="AC7" i="1"/>
  <c r="AD7" i="1"/>
  <c r="Y8" i="1"/>
  <c r="Z8" i="1"/>
  <c r="AA8" i="1"/>
  <c r="AB8" i="1"/>
  <c r="AC8" i="1"/>
  <c r="AD8" i="1"/>
  <c r="Y9" i="1"/>
  <c r="Z9" i="1"/>
  <c r="AA9" i="1"/>
  <c r="AB9" i="1"/>
  <c r="AC9" i="1"/>
  <c r="AD9" i="1"/>
  <c r="Y10" i="1"/>
  <c r="Z10" i="1"/>
  <c r="AA10" i="1"/>
  <c r="AB10" i="1"/>
  <c r="AC10" i="1"/>
  <c r="AD10" i="1"/>
  <c r="Y11" i="1"/>
  <c r="Z11" i="1"/>
  <c r="AA11" i="1"/>
  <c r="AB11" i="1"/>
  <c r="AC11" i="1"/>
  <c r="AD11" i="1"/>
  <c r="Y12" i="1"/>
  <c r="Z12" i="1"/>
  <c r="AA12" i="1"/>
  <c r="AB12" i="1"/>
  <c r="AC12" i="1"/>
  <c r="AD12" i="1"/>
  <c r="AA14" i="1"/>
  <c r="AA15" i="1"/>
  <c r="Z14" i="1"/>
  <c r="Z15" i="1"/>
  <c r="X36" i="1"/>
  <c r="X37" i="1"/>
  <c r="X38" i="1"/>
  <c r="X39" i="1"/>
  <c r="X28" i="1"/>
  <c r="X29" i="1"/>
  <c r="X30" i="1"/>
  <c r="X31" i="1"/>
  <c r="X32" i="1"/>
  <c r="X33" i="1"/>
  <c r="X34" i="1"/>
  <c r="X24" i="1"/>
  <c r="Y24" i="1"/>
  <c r="X25" i="1"/>
  <c r="Y25" i="1"/>
  <c r="X26" i="1"/>
  <c r="Y26" i="1"/>
  <c r="X17" i="1"/>
  <c r="Y17" i="1"/>
  <c r="X18" i="1"/>
  <c r="Y18" i="1"/>
  <c r="X19" i="1"/>
  <c r="Y19" i="1"/>
  <c r="X20" i="1"/>
  <c r="Y20" i="1"/>
  <c r="X21" i="1"/>
  <c r="Y21" i="1"/>
  <c r="X22" i="1"/>
  <c r="Y22" i="1"/>
  <c r="X14" i="1"/>
  <c r="Y14" i="1"/>
  <c r="X15" i="1"/>
  <c r="Y15" i="1"/>
  <c r="X5" i="1"/>
  <c r="X6" i="1"/>
  <c r="X7" i="1"/>
  <c r="X8" i="1"/>
  <c r="X9" i="1"/>
  <c r="X10" i="1"/>
  <c r="X11" i="1"/>
  <c r="X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<sst xmlns="http://schemas.openxmlformats.org/spreadsheetml/2006/main" count="655" uniqueCount="265">
  <si>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</si>
  <si>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</si>
  <si>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</si>
  <si>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</si>
  <si>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</si>
  <si>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</si>
  <si>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</si>
  <si>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</si>
  <si>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</si>
  <si>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</si>
  <si>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</si>
  <si>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</si>
  <si>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</si>
  <si>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</si>
  <si>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</si>
  <si>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</si>
  <si>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</si>
  <si>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</si>
  <si>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</si>
  <si>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</si>
  <si>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</si>
  <si>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</si>
  <si>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</si>
  <si>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</si>
  <si>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</si>
  <si>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</si>
  <si>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</si>
  <si>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</si>
  <si>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</si>
  <si>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</si>
  <si>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</si>
  <si>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</si>
  <si>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</si>
  <si>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</si>
  <si>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</si>
  <si>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</si>
  <si>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</si>
  <si>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</si>
  <si>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</si>
  <si>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</si>
  <si>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</si>
  <si>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</si>
  <si>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</si>
  <si>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</si>
  <si>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</si>
  <si>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</si>
  <si>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</si>
  <si>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</si>
  <si>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</si>
  <si>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</si>
  <si>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</si>
  <si>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</si>
  <si>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</si>
  <si>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</si>
  <si>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</si>
  <si>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</si>
  <si>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</si>
  <si>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</si>
  <si>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</si>
  <si>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</si>
  <si>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</si>
  <si>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</si>
  <si>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</si>
  <si>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</si>
  <si>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</si>
  <si>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</si>
  <si>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</si>
  <si>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</si>
  <si>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</si>
  <si>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</si>
  <si>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</si>
  <si>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</si>
  <si>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</si>
  <si>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</si>
  <si>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</si>
  <si>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</si>
  <si>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</si>
  <si>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</si>
  <si>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</si>
  <si>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</si>
  <si>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</si>
  <si>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</si>
  <si>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</si>
  <si>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</si>
  <si>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</si>
  <si>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</si>
  <si>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</si>
  <si>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</si>
  <si>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</si>
  <si>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</si>
  <si>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</si>
  <si>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</si>
  <si>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</si>
  <si>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</si>
  <si>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</si>
  <si>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</si>
  <si>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</si>
  <si>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</si>
  <si>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</si>
  <si>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</si>
  <si>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</si>
  <si>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</si>
  <si>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</si>
  <si>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</si>
  <si>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</si>
  <si>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</si>
  <si>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</si>
  <si>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</si>
  <si>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</si>
  <si>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</si>
  <si>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</si>
  <si>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</si>
  <si>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</si>
  <si>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</si>
  <si>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</si>
  <si>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</si>
  <si>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</si>
  <si>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</si>
  <si>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</si>
  <si>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</si>
  <si>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</si>
  <si>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</si>
  <si>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</si>
  <si>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</si>
  <si>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</si>
  <si>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</si>
  <si>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</si>
  <si>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</si>
  <si>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</si>
  <si>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</si>
  <si>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</si>
  <si>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</si>
  <si>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</si>
  <si>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</si>
  <si>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</si>
  <si>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</si>
  <si>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</si>
  <si>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</si>
  <si>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</si>
  <si>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</si>
  <si>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</si>
  <si>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</si>
  <si>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</si>
  <si>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</si>
  <si>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</si>
  <si>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</si>
  <si>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</si>
  <si>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</si>
  <si>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</si>
  <si>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</si>
  <si>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</si>
  <si>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</si>
  <si>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</si>
  <si>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</si>
  <si>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</si>
  <si>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</si>
  <si>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</si>
  <si>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</si>
  <si>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</si>
  <si>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</si>
  <si>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</si>
  <si>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</si>
  <si>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</si>
  <si>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</si>
  <si>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</si>
  <si>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</si>
  <si>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</si>
  <si>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</si>
  <si>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</si>
  <si>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</si>
  <si>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</si>
  <si>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</si>
  <si>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</si>
  <si>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</si>
  <si>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</si>
  <si>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</si>
  <si>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</si>
  <si>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</si>
  <si>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</si>
  <si>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</si>
  <si>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</si>
  <si>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</si>
  <si>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</si>
  <si>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</si>
  <si>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</si>
  <si>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</si>
  <si>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</si>
  <si>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</si>
  <si>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</si>
  <si>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</si>
  <si>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</si>
  <si>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</si>
  <si>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</si>
  <si>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</si>
  <si>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</si>
  <si>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</si>
  <si>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</si>
  <si>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</si>
  <si>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</si>
  <si>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</si>
  <si>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</si>
  <si>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</si>
  <si>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</si>
  <si>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</si>
  <si>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</si>
  <si>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</si>
  <si>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</si>
  <si>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</si>
  <si>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</si>
  <si>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</si>
  <si>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</si>
  <si>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</si>
  <si>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</si>
  <si>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</si>
  <si>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</si>
  <si>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</si>
  <si>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</si>
  <si>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</si>
  <si>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</si>
  <si>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</si>
  <si>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</si>
  <si>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</si>
  <si>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</si>
  <si>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</si>
  <si>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</si>
  <si>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</si>
  <si>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</si>
  <si>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</si>
  <si>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</si>
  <si>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</si>
  <si>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</si>
  <si>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</si>
  <si>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</si>
  <si>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</si>
  <si>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</si>
  <si>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</si>
  <si>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</si>
  <si>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</si>
  <si>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</si>
  <si>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</si>
  <si>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</si>
  <si>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</si>
  <si>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</si>
  <si>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</si>
  <si>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</si>
  <si>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</si>
  <si>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</si>
  <si>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</si>
  <si>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</si>
  <si>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</si>
  <si>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</si>
  <si>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</si>
  <si>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</si>
  <si>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</si>
  <si>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</si>
  <si>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</si>
  <si>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</si>
  <si>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</si>
  <si>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</si>
  <si>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</si>
  <si>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</si>
  <si>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</si>
  <si>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October 2023</t>
  </si>
  <si>
    <t xml:space="preserve">Note 6. The total values of building permits for 2021 annual, 2022 annual and 2022 monthly were updated to reflect the data revision provided by Business Planning &amp; Performance Measurement, The City of Calgary as of November 2, 2023. </t>
  </si>
  <si>
    <t>Updated by Corporate Economics on November 21,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</si>
</sst>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E59"/>
  <sheetViews>
    <sheetView tabSelected="1" topLeftCell="E1" zoomScale="85" zoomScaleNormal="85" workbookViewId="0">
      <selection activeCell="AD1" sqref="AD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30" width="7.85546875" style="110" customWidth="1"/>
    <col min="31" max="68" width="9.140625" style="13" customWidth="1"/>
    <col min="69" max="16384" width="9.140625" style="13"/>
  </cols>
  <sheetData>
    <row r="1" spans="1:31" ht="27" customHeight="1" x14ac:dyDescent="0.3">
      <c r="A1" s="1"/>
      <c r="B1" s="2"/>
      <c r="C1" s="3"/>
      <c r="D1" s="3"/>
      <c r="E1" s="171" t="s">
        <v>262</v>
      </c>
      <c r="F1" s="95"/>
      <c r="G1" s="95"/>
      <c r="H1" s="95"/>
      <c r="I1" s="95"/>
      <c r="J1" s="95"/>
      <c r="K1" s="95"/>
      <c r="L1" s="95"/>
      <c r="M1" s="95"/>
      <c r="N1" s="95"/>
      <c r="O1" s="95"/>
      <c r="P1" s="95"/>
      <c r="Q1" s="95"/>
      <c r="R1" s="95"/>
      <c r="S1" s="95"/>
      <c r="T1" s="95"/>
      <c r="U1" s="95"/>
      <c r="V1" s="95"/>
      <c r="W1" s="95"/>
      <c r="X1" s="95"/>
      <c r="Y1" s="95"/>
      <c r="Z1" s="95"/>
      <c r="AA1" s="95"/>
      <c r="AB1" s="95"/>
      <c r="AC1" s="95"/>
      <c r="AD1" s="95"/>
      <c r="AE1" s="8"/>
    </row>
    <row r="2" spans="1:31"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c r="AA2" s="154"/>
      <c r="AB2" s="154"/>
      <c r="AC2" s="154"/>
      <c r="AD2" s="154" t="s">
        <v>264</v>
      </c>
      <c r="AE2" s="8"/>
    </row>
    <row r="3" spans="1:31"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2">
        <v>45078</v>
      </c>
      <c r="AA3" s="152">
        <v>45108</v>
      </c>
      <c r="AB3" s="152">
        <v>45139</v>
      </c>
      <c r="AC3" s="152">
        <v>45170</v>
      </c>
      <c r="AD3" s="153">
        <v>45200</v>
      </c>
      <c r="AE3" s="54"/>
    </row>
    <row r="4" spans="1:31"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59"/>
      <c r="AA4" s="259"/>
      <c r="AB4" s="259"/>
      <c r="AC4" s="259"/>
      <c r="AD4" s="260"/>
      <c r="AE4" s="60"/>
    </row>
    <row r="5" spans="1:31" s="249" customFormat="1" ht="16.5" customHeight="1" x14ac:dyDescent="0.2">
      <c r="A5" s="111">
        <v>1</v>
      </c>
      <c r="B5" s="112" t="s">
        <v>6</v>
      </c>
      <c r="C5" s="113" t="s">
        <v>7</v>
      </c>
      <c r="D5" s="114"/>
      <c r="E5" s="123" t="s">
        <v>230</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117">
        <f>'dXdata - Monthly'!CE16/100</f>
        <v>5.7999999999999996E-2</v>
      </c>
      <c r="AA5" s="117">
        <f>'dXdata - Monthly'!CF16/100</f>
        <v>6.0999999999999999E-2</v>
      </c>
      <c r="AB5" s="117">
        <f>'dXdata - Monthly'!CG16/100</f>
        <v>0.06</v>
      </c>
      <c r="AC5" s="117">
        <f>'dXdata - Monthly'!CH16/100</f>
        <v>0.06</v>
      </c>
      <c r="AD5" s="201">
        <f>'dXdata - Monthly'!CI16/100</f>
        <v>5.5E-2</v>
      </c>
      <c r="AE5" s="60"/>
    </row>
    <row r="6" spans="1:31" s="249" customFormat="1" ht="16.5" customHeight="1" x14ac:dyDescent="0.2">
      <c r="A6" s="62">
        <v>2</v>
      </c>
      <c r="B6" s="63" t="s">
        <v>8</v>
      </c>
      <c r="C6" s="64" t="s">
        <v>9</v>
      </c>
      <c r="D6" s="65"/>
      <c r="E6" s="77" t="s">
        <v>248</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100">
        <f>'dXdata - Monthly'!CE17/100</f>
        <v>5.2000000000000005E-2</v>
      </c>
      <c r="AA6" s="100">
        <f>'dXdata - Monthly'!CF17/100</f>
        <v>5.4000000000000006E-2</v>
      </c>
      <c r="AB6" s="100">
        <f>'dXdata - Monthly'!CG17/100</f>
        <v>5.7999999999999996E-2</v>
      </c>
      <c r="AC6" s="100">
        <f>'dXdata - Monthly'!CH17/100</f>
        <v>5.7999999999999996E-2</v>
      </c>
      <c r="AD6" s="202">
        <f>'dXdata - Monthly'!CI17/100</f>
        <v>5.5999999999999994E-2</v>
      </c>
      <c r="AE6" s="60"/>
    </row>
    <row r="7" spans="1:31" s="249" customFormat="1" ht="16.5" customHeight="1" x14ac:dyDescent="0.2">
      <c r="A7" s="111">
        <v>3</v>
      </c>
      <c r="B7" s="112" t="s">
        <v>10</v>
      </c>
      <c r="C7" s="113" t="s">
        <v>11</v>
      </c>
      <c r="D7" s="114"/>
      <c r="E7" s="123" t="s">
        <v>231</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1">
        <f>'dXdata - Monthly'!CE18</f>
        <v>966</v>
      </c>
      <c r="AA7" s="241">
        <f>'dXdata - Monthly'!CF18</f>
        <v>977.5</v>
      </c>
      <c r="AB7" s="241">
        <f>'dXdata - Monthly'!CG18</f>
        <v>990.7</v>
      </c>
      <c r="AC7" s="241">
        <f>'dXdata - Monthly'!CH18</f>
        <v>983.4</v>
      </c>
      <c r="AD7" s="242">
        <f>'dXdata - Monthly'!CI18</f>
        <v>975.6</v>
      </c>
      <c r="AE7" s="60"/>
    </row>
    <row r="8" spans="1:31" s="250" customFormat="1" ht="31.5" customHeight="1" x14ac:dyDescent="0.2">
      <c r="A8" s="62">
        <v>4</v>
      </c>
      <c r="B8" s="66" t="s">
        <v>12</v>
      </c>
      <c r="C8" s="66" t="s">
        <v>13</v>
      </c>
      <c r="D8" s="67"/>
      <c r="E8" s="77" t="s">
        <v>232</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40540</v>
      </c>
      <c r="X8" s="219">
        <f>'dXdata - Monthly'!CC19</f>
        <v>40510</v>
      </c>
      <c r="Y8" s="219">
        <f>'dXdata - Monthly'!CD19</f>
        <v>41630</v>
      </c>
      <c r="Z8" s="219">
        <f>'dXdata - Monthly'!CE19</f>
        <v>44790</v>
      </c>
      <c r="AA8" s="219">
        <f>'dXdata - Monthly'!CF19</f>
        <v>45230</v>
      </c>
      <c r="AB8" s="219">
        <f>'dXdata - Monthly'!CG19</f>
        <v>47110</v>
      </c>
      <c r="AC8" s="219">
        <f>'dXdata - Monthly'!CH19</f>
        <v>46840</v>
      </c>
      <c r="AD8" s="220" t="e">
        <f>'dXdata - Monthly'!CI19</f>
        <v>#N/A</v>
      </c>
      <c r="AE8" s="68"/>
    </row>
    <row r="9" spans="1:31" s="249" customFormat="1" ht="16.5" customHeight="1" x14ac:dyDescent="0.2">
      <c r="A9" s="111">
        <v>5</v>
      </c>
      <c r="B9" s="112" t="s">
        <v>14</v>
      </c>
      <c r="C9" s="113" t="s">
        <v>15</v>
      </c>
      <c r="D9" s="114"/>
      <c r="E9" s="123" t="s">
        <v>233</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-0.30936967632027257</v>
      </c>
      <c r="X9" s="222">
        <f>'dXdata - Monthly'!CC20/100</f>
        <v>-0.26890452986825486</v>
      </c>
      <c r="Y9" s="222">
        <f>'dXdata - Monthly'!CD20/100</f>
        <v>-0.21185157137447941</v>
      </c>
      <c r="Z9" s="222">
        <f>'dXdata - Monthly'!CE20/100</f>
        <v>-0.14392201834862384</v>
      </c>
      <c r="AA9" s="222">
        <f>'dXdata - Monthly'!CF20/100</f>
        <v>-0.10630310215372452</v>
      </c>
      <c r="AB9" s="222">
        <f>'dXdata - Monthly'!CG20/100</f>
        <v>-6.3977746870653718E-2</v>
      </c>
      <c r="AC9" s="222">
        <f>'dXdata - Monthly'!CH20/100</f>
        <v>-2.0288642543401014E-2</v>
      </c>
      <c r="AD9" s="223" t="e">
        <f>'dXdata - Monthly'!CI20/100</f>
        <v>#N/A</v>
      </c>
      <c r="AE9" s="60"/>
    </row>
    <row r="10" spans="1:31" s="249" customFormat="1" ht="31.5" customHeight="1" x14ac:dyDescent="0.2">
      <c r="A10" s="62">
        <v>6</v>
      </c>
      <c r="B10" s="63" t="s">
        <v>16</v>
      </c>
      <c r="C10" s="64" t="s">
        <v>13</v>
      </c>
      <c r="D10" s="65"/>
      <c r="E10" s="77" t="s">
        <v>234</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12750</v>
      </c>
      <c r="X10" s="219">
        <f>'dXdata - Monthly'!CC21</f>
        <v>12770</v>
      </c>
      <c r="Y10" s="219">
        <f>'dXdata - Monthly'!CD21</f>
        <v>13180</v>
      </c>
      <c r="Z10" s="219">
        <f>'dXdata - Monthly'!CE21</f>
        <v>13190</v>
      </c>
      <c r="AA10" s="219">
        <f>'dXdata - Monthly'!CF21</f>
        <v>14120</v>
      </c>
      <c r="AB10" s="219">
        <f>'dXdata - Monthly'!CG21</f>
        <v>14650</v>
      </c>
      <c r="AC10" s="219">
        <f>'dXdata - Monthly'!CH21</f>
        <v>15160</v>
      </c>
      <c r="AD10" s="220" t="e">
        <f>'dXdata - Monthly'!CI21</f>
        <v>#N/A</v>
      </c>
      <c r="AE10" s="60"/>
    </row>
    <row r="11" spans="1:31" s="251" customFormat="1" ht="16.5" customHeight="1" x14ac:dyDescent="0.2">
      <c r="A11" s="111">
        <v>7</v>
      </c>
      <c r="B11" s="112" t="s">
        <v>17</v>
      </c>
      <c r="C11" s="113" t="s">
        <v>15</v>
      </c>
      <c r="D11" s="114"/>
      <c r="E11" s="123" t="s">
        <v>233</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-0.29867986798679869</v>
      </c>
      <c r="X11" s="222">
        <f>'dXdata - Monthly'!CC22/100</f>
        <v>-0.23715651135005977</v>
      </c>
      <c r="Y11" s="222">
        <f>'dXdata - Monthly'!CD22/100</f>
        <v>-0.20983213429256597</v>
      </c>
      <c r="Z11" s="222">
        <f>'dXdata - Monthly'!CE22/100</f>
        <v>-0.17768079800498746</v>
      </c>
      <c r="AA11" s="222">
        <f>'dXdata - Monthly'!CF22/100</f>
        <v>-8.7855297157622747E-2</v>
      </c>
      <c r="AB11" s="222">
        <f>'dXdata - Monthly'!CG22/100</f>
        <v>-3.3641160949868021E-2</v>
      </c>
      <c r="AC11" s="222">
        <f>'dXdata - Monthly'!CH22/100</f>
        <v>2.5710419485791558E-2</v>
      </c>
      <c r="AD11" s="223" t="e">
        <f>'dXdata - Monthly'!CI22/100</f>
        <v>#N/A</v>
      </c>
      <c r="AE11" s="69"/>
    </row>
    <row r="12" spans="1:31" s="249" customFormat="1" ht="16.5" customHeight="1" thickBot="1" x14ac:dyDescent="0.25">
      <c r="A12" s="62">
        <v>8</v>
      </c>
      <c r="B12" s="70" t="s">
        <v>18</v>
      </c>
      <c r="C12" s="71" t="s">
        <v>11</v>
      </c>
      <c r="D12" s="72"/>
      <c r="E12" s="199" t="s">
        <v>235</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5">
        <f>'dXdata - Monthly'!CE29</f>
        <v>1400.3468160680457</v>
      </c>
      <c r="AA12" s="225">
        <f>'dXdata - Monthly'!CF29</f>
        <v>1407.7345794163741</v>
      </c>
      <c r="AB12" s="225">
        <f>'dXdata - Monthly'!CG29</f>
        <v>1413.9730328919927</v>
      </c>
      <c r="AC12" s="225">
        <f>'dXdata - Monthly'!CH29</f>
        <v>1420.2634486260933</v>
      </c>
      <c r="AD12" s="226">
        <f>'dXdata - Monthly'!CI29</f>
        <v>1425.5848027060188</v>
      </c>
      <c r="AE12" s="60"/>
    </row>
    <row r="13" spans="1:31"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4"/>
      <c r="AA13" s="264"/>
      <c r="AB13" s="264"/>
      <c r="AC13" s="264"/>
      <c r="AD13" s="265"/>
      <c r="AE13" s="60"/>
    </row>
    <row r="14" spans="1:31"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7">
        <f>'dXdata - Monthly'!CE27</f>
        <v>70.25</v>
      </c>
      <c r="AA14" s="227">
        <f>'dXdata - Monthly'!CF27</f>
        <v>76.069999999999993</v>
      </c>
      <c r="AB14" s="227">
        <f>'dXdata - Monthly'!CG27</f>
        <v>81.39</v>
      </c>
      <c r="AC14" s="227">
        <f>'dXdata - Monthly'!CH27</f>
        <v>89.43</v>
      </c>
      <c r="AD14" s="228">
        <f>'dXdata - Monthly'!CI27</f>
        <v>85.84</v>
      </c>
      <c r="AE14" s="60"/>
    </row>
    <row r="15" spans="1:31" s="252" customFormat="1" ht="16.5" customHeight="1" thickBot="1" x14ac:dyDescent="0.25">
      <c r="A15" s="62">
        <v>12</v>
      </c>
      <c r="B15" s="73" t="s">
        <v>23</v>
      </c>
      <c r="C15" s="71" t="s">
        <v>21</v>
      </c>
      <c r="D15" s="74"/>
      <c r="E15" s="77" t="s">
        <v>224</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29">
        <f>'dXdata - Monthly'!CE28</f>
        <v>2.2038000000000002</v>
      </c>
      <c r="AA15" s="229">
        <f>'dXdata - Monthly'!CF28</f>
        <v>2.1972999999999998</v>
      </c>
      <c r="AB15" s="229">
        <f>'dXdata - Monthly'!CG28</f>
        <v>2.5137</v>
      </c>
      <c r="AC15" s="229">
        <f>'dXdata - Monthly'!CH28</f>
        <v>2.5160999999999998</v>
      </c>
      <c r="AD15" s="230">
        <f>'dXdata - Monthly'!CI28</f>
        <v>2.3439999999999999</v>
      </c>
      <c r="AE15" s="75"/>
    </row>
    <row r="16" spans="1:31"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4"/>
      <c r="AA16" s="264"/>
      <c r="AB16" s="264"/>
      <c r="AC16" s="264"/>
      <c r="AD16" s="265"/>
      <c r="AE16" s="60"/>
    </row>
    <row r="17" spans="1:31" s="249" customFormat="1" ht="16.5" customHeight="1" x14ac:dyDescent="0.2">
      <c r="A17" s="111">
        <v>14</v>
      </c>
      <c r="B17" s="122" t="s">
        <v>25</v>
      </c>
      <c r="C17" s="113" t="s">
        <v>26</v>
      </c>
      <c r="D17" s="114"/>
      <c r="E17" s="174" t="s">
        <v>237</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117">
        <f>'dXdata - Monthly'!CE14/100</f>
        <v>2.0270270270270174E-2</v>
      </c>
      <c r="AA17" s="117">
        <f>'dXdata - Monthly'!CF14/100</f>
        <v>3.3783783783783772E-2</v>
      </c>
      <c r="AB17" s="117">
        <f>'dXdata - Monthly'!CG14/100</f>
        <v>4.8327137546468224E-2</v>
      </c>
      <c r="AC17" s="117">
        <f>'dXdata - Monthly'!CH14/100</f>
        <v>4.3990086741016121E-2</v>
      </c>
      <c r="AD17" s="201">
        <f>'dXdata - Monthly'!CI14/100</f>
        <v>2.7607361963190247E-2</v>
      </c>
      <c r="AE17" s="60"/>
    </row>
    <row r="18" spans="1:31" s="249" customFormat="1" ht="16.5" customHeight="1" x14ac:dyDescent="0.2">
      <c r="A18" s="62">
        <v>15</v>
      </c>
      <c r="B18" s="63" t="s">
        <v>27</v>
      </c>
      <c r="C18" s="64" t="s">
        <v>15</v>
      </c>
      <c r="D18" s="65"/>
      <c r="E18" s="173" t="s">
        <v>236</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100">
        <f>'dXdata - Monthly'!CE15/100</f>
        <v>2.8122956180510084E-2</v>
      </c>
      <c r="AA18" s="100">
        <f>'dXdata - Monthly'!CF15/100</f>
        <v>3.2658393207054104E-2</v>
      </c>
      <c r="AB18" s="100">
        <f>'dXdata - Monthly'!CG15/100</f>
        <v>3.997378768020976E-2</v>
      </c>
      <c r="AC18" s="100">
        <f>'dXdata - Monthly'!CH15/100</f>
        <v>3.7982973149967236E-2</v>
      </c>
      <c r="AD18" s="202">
        <f>'dXdata - Monthly'!CI15/100</f>
        <v>3.1209362808842567E-2</v>
      </c>
      <c r="AE18" s="60"/>
    </row>
    <row r="19" spans="1:31"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120">
        <f>'dXdata - Monthly'!CE23/100</f>
        <v>3.8277511961722466E-2</v>
      </c>
      <c r="AA19" s="120">
        <f>'dXdata - Monthly'!CF23/100</f>
        <v>6.0476481368356705E-2</v>
      </c>
      <c r="AB19" s="120">
        <f>'dXdata - Monthly'!CG23/100</f>
        <v>4.5590881823635243E-2</v>
      </c>
      <c r="AC19" s="120">
        <f>'dXdata - Monthly'!CH23/100</f>
        <v>5.7304038004750479E-2</v>
      </c>
      <c r="AD19" s="203">
        <f>'dXdata - Monthly'!CI23/100</f>
        <v>2.8177282066333964E-2</v>
      </c>
      <c r="AE19" s="60"/>
    </row>
    <row r="20" spans="1:31"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3.4181104831087827E-2</v>
      </c>
      <c r="Y20" s="100">
        <f>'dXdata - Monthly'!CD24/100</f>
        <v>3.5233752614203029E-2</v>
      </c>
      <c r="Z20" s="100">
        <f>'dXdata - Monthly'!CE24/100</f>
        <v>2.3858576054743175E-2</v>
      </c>
      <c r="AA20" s="100">
        <f>'dXdata - Monthly'!CF24/100</f>
        <v>4.2872073248358955E-2</v>
      </c>
      <c r="AB20" s="100">
        <f>'dXdata - Monthly'!CG24/100</f>
        <v>1.2050088615771726E-2</v>
      </c>
      <c r="AC20" s="100" t="e">
        <f>'dXdata - Monthly'!CH24/100</f>
        <v>#N/A</v>
      </c>
      <c r="AD20" s="202" t="e">
        <f>'dXdata - Monthly'!CI24/100</f>
        <v>#N/A</v>
      </c>
      <c r="AE20" s="60"/>
    </row>
    <row r="21" spans="1:31" s="249" customFormat="1" ht="16.5" customHeight="1" x14ac:dyDescent="0.2">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120">
        <f>'dXdata - Monthly'!CE25/100</f>
        <v>2.7855153203342198E-3</v>
      </c>
      <c r="AA21" s="120">
        <f>'dXdata - Monthly'!CF25/100</f>
        <v>5.6338028169014009E-3</v>
      </c>
      <c r="AB21" s="120">
        <f>'dXdata - Monthly'!CG25/100</f>
        <v>1.9774011299435124E-2</v>
      </c>
      <c r="AC21" s="120">
        <f>'dXdata - Monthly'!CH25/100</f>
        <v>2.7932960893854775E-2</v>
      </c>
      <c r="AD21" s="203">
        <f>'dXdata - Monthly'!CI25/100</f>
        <v>2.1917808219177992E-2</v>
      </c>
      <c r="AE21" s="60"/>
    </row>
    <row r="22" spans="1:31" s="249" customFormat="1" ht="16.5" customHeight="1" thickBot="1" x14ac:dyDescent="0.25">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105">
        <f>'dXdata - Monthly'!CE26/100</f>
        <v>1.1340744609415809E-2</v>
      </c>
      <c r="AA22" s="105">
        <f>'dXdata - Monthly'!CF26/100</f>
        <v>4.0268456375840422E-3</v>
      </c>
      <c r="AB22" s="105">
        <f>'dXdata - Monthly'!CG26/100</f>
        <v>1.5612161051766549E-2</v>
      </c>
      <c r="AC22" s="105">
        <f>'dXdata - Monthly'!CH26/100</f>
        <v>1.7471433837080719E-2</v>
      </c>
      <c r="AD22" s="206">
        <f>'dXdata - Monthly'!CI26/100</f>
        <v>1.5460550192349487E-2</v>
      </c>
      <c r="AE22" s="60"/>
    </row>
    <row r="23" spans="1:31"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4"/>
      <c r="AA23" s="264"/>
      <c r="AB23" s="264"/>
      <c r="AC23" s="264"/>
      <c r="AD23" s="265"/>
      <c r="AE23" s="60"/>
    </row>
    <row r="24" spans="1:31" s="252" customFormat="1" ht="16.5" customHeight="1" x14ac:dyDescent="0.2">
      <c r="A24" s="111">
        <v>21</v>
      </c>
      <c r="B24" s="122" t="s">
        <v>37</v>
      </c>
      <c r="C24" s="113" t="s">
        <v>15</v>
      </c>
      <c r="D24" s="114"/>
      <c r="E24" s="123" t="s">
        <v>216</v>
      </c>
      <c r="F24" s="115">
        <f>'dXdata - Annual'!G30/100</f>
        <v>-5.1357210098545769E-2</v>
      </c>
      <c r="G24" s="115">
        <f>'dXdata - Annual'!H30/100</f>
        <v>5.0256668914848701E-2</v>
      </c>
      <c r="H24" s="124">
        <f>'dXdata - Annual'!I30/100</f>
        <v>3.621792543506519E-2</v>
      </c>
      <c r="I24" s="116">
        <f>'dXdata - Monthly'!BN30/100</f>
        <v>3.1026268836081838E-2</v>
      </c>
      <c r="J24" s="117">
        <f>'dXdata - Monthly'!BO30/100</f>
        <v>3.5482884462476383E-2</v>
      </c>
      <c r="K24" s="117">
        <f>'dXdata - Monthly'!BP30/100</f>
        <v>3.2755767619726761E-2</v>
      </c>
      <c r="L24" s="117">
        <f>'dXdata - Monthly'!BQ30/100</f>
        <v>4.393135346660304E-2</v>
      </c>
      <c r="M24" s="117">
        <f>'dXdata - Monthly'!BR30/100</f>
        <v>5.2408773047092572E-2</v>
      </c>
      <c r="N24" s="117">
        <f>'dXdata - Monthly'!BS30/100</f>
        <v>4.6477584443315179E-2</v>
      </c>
      <c r="O24" s="117">
        <f>'dXdata - Monthly'!BT30/100</f>
        <v>4.2212237587091472E-2</v>
      </c>
      <c r="P24" s="117">
        <f>'dXdata - Monthly'!BU30/100</f>
        <v>3.8623880577494552E-2</v>
      </c>
      <c r="Q24" s="117">
        <f>'dXdata - Monthly'!BV30/100</f>
        <v>3.6393170577633249E-2</v>
      </c>
      <c r="R24" s="117">
        <f>'dXdata - Monthly'!BW30/100</f>
        <v>2.8507418216076497E-2</v>
      </c>
      <c r="S24" s="117">
        <f>'dXdata - Monthly'!BX30/100</f>
        <v>2.4966358688172097E-2</v>
      </c>
      <c r="T24" s="117">
        <f>'dXdata - Monthly'!BY30/100</f>
        <v>2.2786532699794471E-2</v>
      </c>
      <c r="U24" s="116">
        <f>'dXdata - Monthly'!BZ30/100</f>
        <v>3.1285944443425695E-2</v>
      </c>
      <c r="V24" s="117">
        <f>'dXdata - Monthly'!CA30/100</f>
        <v>2.4986512933801164E-2</v>
      </c>
      <c r="W24" s="117">
        <f>'dXdata - Monthly'!CB30/100</f>
        <v>1.8386555772324398E-2</v>
      </c>
      <c r="X24" s="117">
        <f>'dXdata - Monthly'!CC30/100</f>
        <v>1.6695941934806058E-2</v>
      </c>
      <c r="Y24" s="117">
        <f>'dXdata - Monthly'!CD30/100</f>
        <v>1.6010087426965525E-2</v>
      </c>
      <c r="Z24" s="117">
        <f>'dXdata - Monthly'!CE30/100</f>
        <v>1.1910669733969925E-2</v>
      </c>
      <c r="AA24" s="117">
        <f>'dXdata - Monthly'!CF30/100</f>
        <v>1.0666585105231219E-2</v>
      </c>
      <c r="AB24" s="117">
        <f>'dXdata - Monthly'!CG30/100</f>
        <v>8.6068531299188233E-3</v>
      </c>
      <c r="AC24" s="117" t="e">
        <f>'dXdata - Monthly'!CH30/100</f>
        <v>#N/A</v>
      </c>
      <c r="AD24" s="201" t="e">
        <f>'dXdata - Monthly'!CI30/100</f>
        <v>#N/A</v>
      </c>
      <c r="AE24" s="75"/>
    </row>
    <row r="25" spans="1:31"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168">
        <f>'dXdata - Monthly'!CE31/100</f>
        <v>6.9500000000000006E-2</v>
      </c>
      <c r="AA25" s="168">
        <f>'dXdata - Monthly'!CF31/100</f>
        <v>7.2000000000000008E-2</v>
      </c>
      <c r="AB25" s="168">
        <f>'dXdata - Monthly'!CG31/100</f>
        <v>7.2000000000000008E-2</v>
      </c>
      <c r="AC25" s="168">
        <f>'dXdata - Monthly'!CH31/100</f>
        <v>7.2000000000000008E-2</v>
      </c>
      <c r="AD25" s="207">
        <f>'dXdata - Monthly'!CI31/100</f>
        <v>7.2000000000000008E-2</v>
      </c>
      <c r="AE25" s="60"/>
    </row>
    <row r="26" spans="1:31"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129">
        <f>'dXdata - Monthly'!CE32/100</f>
        <v>0.05</v>
      </c>
      <c r="AA26" s="129">
        <f>'dXdata - Monthly'!CF32/100</f>
        <v>5.2499999999999998E-2</v>
      </c>
      <c r="AB26" s="129">
        <f>'dXdata - Monthly'!CG32/100</f>
        <v>5.2499999999999998E-2</v>
      </c>
      <c r="AC26" s="129">
        <f>'dXdata - Monthly'!CH32/100</f>
        <v>5.2499999999999998E-2</v>
      </c>
      <c r="AD26" s="208">
        <f>'dXdata - Monthly'!CI32/100</f>
        <v>5.2499999999999998E-2</v>
      </c>
      <c r="AE26" s="60"/>
    </row>
    <row r="27" spans="1:31"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4"/>
      <c r="AA27" s="264"/>
      <c r="AB27" s="264"/>
      <c r="AC27" s="264"/>
      <c r="AD27" s="265"/>
      <c r="AE27" s="60"/>
    </row>
    <row r="28" spans="1:31" s="249" customFormat="1" ht="16.5" customHeight="1" x14ac:dyDescent="0.2">
      <c r="A28" s="111">
        <v>25</v>
      </c>
      <c r="B28" s="122" t="s">
        <v>43</v>
      </c>
      <c r="C28" s="113" t="s">
        <v>44</v>
      </c>
      <c r="D28" s="114"/>
      <c r="E28" s="123" t="s">
        <v>251</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8.4881630000000001</v>
      </c>
      <c r="W28" s="231">
        <f>'dXdata - Monthly'!CB33</f>
        <v>8.3840500000000002</v>
      </c>
      <c r="X28" s="231">
        <f>'dXdata - Monthly'!CC33</f>
        <v>8.4422289999999993</v>
      </c>
      <c r="Y28" s="231">
        <f>'dXdata - Monthly'!CD33</f>
        <v>8.5706670000000003</v>
      </c>
      <c r="Z28" s="231">
        <f>'dXdata - Monthly'!CE33</f>
        <v>8.4549730000000007</v>
      </c>
      <c r="AA28" s="231">
        <f>'dXdata - Monthly'!CF33</f>
        <v>8.4271170000000009</v>
      </c>
      <c r="AB28" s="231">
        <f>'dXdata - Monthly'!CG33</f>
        <v>8.5023769999999992</v>
      </c>
      <c r="AC28" s="231" t="e">
        <f>'dXdata - Monthly'!CH33</f>
        <v>#N/A</v>
      </c>
      <c r="AD28" s="232" t="e">
        <f>'dXdata - Monthly'!CI33</f>
        <v>#N/A</v>
      </c>
      <c r="AE28" s="60"/>
    </row>
    <row r="29" spans="1:31" s="249" customFormat="1" ht="16.5" customHeight="1" x14ac:dyDescent="0.2">
      <c r="A29" s="62">
        <v>26</v>
      </c>
      <c r="B29" s="78" t="s">
        <v>45</v>
      </c>
      <c r="C29" s="64" t="s">
        <v>46</v>
      </c>
      <c r="D29" s="65"/>
      <c r="E29" s="77" t="s">
        <v>252</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3.4187922051680957</v>
      </c>
      <c r="W29" s="182">
        <f>'dXdata - Monthly'!CB34</f>
        <v>3.3588130375711951</v>
      </c>
      <c r="X29" s="182">
        <f>'dXdata - Monthly'!CC34</f>
        <v>3.3809412972360726</v>
      </c>
      <c r="Y29" s="182">
        <f>'dXdata - Monthly'!CD34</f>
        <v>3.4661013211092202</v>
      </c>
      <c r="Z29" s="182">
        <f>'dXdata - Monthly'!CE34</f>
        <v>3.4342877055946333</v>
      </c>
      <c r="AA29" s="182">
        <f>'dXdata - Monthly'!CF34</f>
        <v>3.4001112528545172</v>
      </c>
      <c r="AB29" s="182">
        <f>'dXdata - Monthly'!CG34</f>
        <v>3.4873581935877569</v>
      </c>
      <c r="AC29" s="182" t="e">
        <f>'dXdata - Monthly'!CH34</f>
        <v>#N/A</v>
      </c>
      <c r="AD29" s="210" t="e">
        <f>'dXdata - Monthly'!CI34</f>
        <v>#N/A</v>
      </c>
      <c r="AE29" s="60"/>
    </row>
    <row r="30" spans="1:31" s="253" customFormat="1" ht="16.5" customHeight="1" x14ac:dyDescent="0.2">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191">
        <f>'dXdata - Monthly'!CE36</f>
        <v>1239</v>
      </c>
      <c r="AA30" s="191">
        <f>'dXdata - Monthly'!CF36</f>
        <v>1621</v>
      </c>
      <c r="AB30" s="191">
        <f>'dXdata - Monthly'!CG36</f>
        <v>1680</v>
      </c>
      <c r="AC30" s="191">
        <f>'dXdata - Monthly'!CH36</f>
        <v>2734</v>
      </c>
      <c r="AD30" s="211">
        <f>'dXdata - Monthly'!CI36</f>
        <v>2137</v>
      </c>
      <c r="AE30" s="193"/>
    </row>
    <row r="31" spans="1:31" s="249" customFormat="1" ht="16.5" customHeight="1" x14ac:dyDescent="0.2">
      <c r="A31" s="62">
        <v>29</v>
      </c>
      <c r="B31" s="78" t="s">
        <v>50</v>
      </c>
      <c r="C31" s="64" t="s">
        <v>51</v>
      </c>
      <c r="D31" s="65"/>
      <c r="E31" s="77" t="s">
        <v>222</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180">
        <f>'dXdata - Monthly'!CE37</f>
        <v>200</v>
      </c>
      <c r="AA31" s="180">
        <f>'dXdata - Monthly'!CF37</f>
        <v>173</v>
      </c>
      <c r="AB31" s="180">
        <f>'dXdata - Monthly'!CG37</f>
        <v>220</v>
      </c>
      <c r="AC31" s="180">
        <f>'dXdata - Monthly'!CH37</f>
        <v>234</v>
      </c>
      <c r="AD31" s="212" t="e">
        <f>'dXdata - Monthly'!CI37</f>
        <v>#N/A</v>
      </c>
      <c r="AE31" s="60"/>
    </row>
    <row r="32" spans="1:31" s="249" customFormat="1" ht="16.5" customHeight="1" x14ac:dyDescent="0.2">
      <c r="A32" s="111">
        <v>31</v>
      </c>
      <c r="B32" s="122" t="s">
        <v>53</v>
      </c>
      <c r="C32" s="113" t="s">
        <v>52</v>
      </c>
      <c r="D32" s="114"/>
      <c r="E32" s="123" t="s">
        <v>254</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2424</v>
      </c>
      <c r="X32" s="191">
        <f>'dXdata - Monthly'!CC38</f>
        <v>2686</v>
      </c>
      <c r="Y32" s="191">
        <f>'dXdata - Monthly'!CD38</f>
        <v>3117</v>
      </c>
      <c r="Z32" s="191">
        <f>'dXdata - Monthly'!CE38</f>
        <v>3140</v>
      </c>
      <c r="AA32" s="191">
        <f>'dXdata - Monthly'!CF38</f>
        <v>2644</v>
      </c>
      <c r="AB32" s="191">
        <f>'dXdata - Monthly'!CG38</f>
        <v>2720</v>
      </c>
      <c r="AC32" s="191">
        <f>'dXdata - Monthly'!CH38</f>
        <v>2438</v>
      </c>
      <c r="AD32" s="211">
        <f>'dXdata - Monthly'!CI38</f>
        <v>2171</v>
      </c>
      <c r="AE32" s="60"/>
    </row>
    <row r="33" spans="1:31" s="249" customFormat="1" ht="16.5" customHeight="1" x14ac:dyDescent="0.2">
      <c r="A33" s="62">
        <v>32</v>
      </c>
      <c r="B33" s="78" t="s">
        <v>54</v>
      </c>
      <c r="C33" s="64" t="s">
        <v>51</v>
      </c>
      <c r="D33" s="65"/>
      <c r="E33" s="77" t="s">
        <v>253</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73.144236572118288</v>
      </c>
      <c r="X33" s="197">
        <f>'dXdata - Monthly'!CC40*100</f>
        <v>85.759897828863345</v>
      </c>
      <c r="Y33" s="197">
        <f>'dXdata - Monthly'!CD40*100</f>
        <v>85.397260273972591</v>
      </c>
      <c r="Z33" s="197">
        <f>'dXdata - Monthly'!CE40*100</f>
        <v>79.715663874079709</v>
      </c>
      <c r="AA33" s="197">
        <f>'dXdata - Monthly'!CF40*100</f>
        <v>81.429011395133969</v>
      </c>
      <c r="AB33" s="197">
        <f>'dXdata - Monthly'!CG40*100</f>
        <v>86.928731224033243</v>
      </c>
      <c r="AC33" s="197">
        <f>'dXdata - Monthly'!CH40*100</f>
        <v>76.402381698527108</v>
      </c>
      <c r="AD33" s="213">
        <f>'dXdata - Monthly'!CI40*100</f>
        <v>80.886736214605065</v>
      </c>
      <c r="AE33" s="60"/>
    </row>
    <row r="34" spans="1:31" s="249" customFormat="1" ht="16.5" customHeight="1" thickBot="1" x14ac:dyDescent="0.25">
      <c r="A34" s="111">
        <v>33</v>
      </c>
      <c r="B34" s="125" t="s">
        <v>55</v>
      </c>
      <c r="C34" s="113" t="s">
        <v>44</v>
      </c>
      <c r="D34" s="127"/>
      <c r="E34" s="128" t="s">
        <v>255</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535.90300000000002</v>
      </c>
      <c r="X34" s="157">
        <f>'dXdata - Monthly'!CC39/1000</f>
        <v>548.58500000000004</v>
      </c>
      <c r="Y34" s="157">
        <f>'dXdata - Monthly'!CD39/1000</f>
        <v>552.428</v>
      </c>
      <c r="Z34" s="157">
        <f>'dXdata - Monthly'!CE39/1000</f>
        <v>552.12199999999996</v>
      </c>
      <c r="AA34" s="157">
        <f>'dXdata - Monthly'!CF39/1000</f>
        <v>539.73</v>
      </c>
      <c r="AB34" s="157">
        <f>'dXdata - Monthly'!CG39/1000</f>
        <v>522.63900000000001</v>
      </c>
      <c r="AC34" s="157">
        <f>'dXdata - Monthly'!CH39/1000</f>
        <v>549.29300000000001</v>
      </c>
      <c r="AD34" s="214">
        <f>'dXdata - Monthly'!CI39/1000</f>
        <v>545.74599999999998</v>
      </c>
      <c r="AE34" s="60"/>
    </row>
    <row r="35" spans="1:31"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8"/>
      <c r="AA35" s="268"/>
      <c r="AB35" s="268"/>
      <c r="AC35" s="268"/>
      <c r="AD35" s="269"/>
      <c r="AE35" s="60"/>
    </row>
    <row r="36" spans="1:31" s="254" customFormat="1" ht="16.5" customHeight="1" x14ac:dyDescent="0.2">
      <c r="A36" s="80">
        <v>35</v>
      </c>
      <c r="B36" s="164" t="s">
        <v>57</v>
      </c>
      <c r="C36" s="164" t="s">
        <v>46</v>
      </c>
      <c r="D36" s="165"/>
      <c r="E36" s="82" t="s">
        <v>260</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10.123479114528244</v>
      </c>
      <c r="V36" s="233">
        <f>'dXdata - Monthly'!CA41</f>
        <v>10.186011278916425</v>
      </c>
      <c r="W36" s="233">
        <f>'dXdata - Monthly'!CB41</f>
        <v>40.050084406332672</v>
      </c>
      <c r="X36" s="233">
        <f>'dXdata - Monthly'!CC41</f>
        <v>46.333335860045167</v>
      </c>
      <c r="Y36" s="233">
        <f>'dXdata - Monthly'!CD41</f>
        <v>38.695339242318141</v>
      </c>
      <c r="Z36" s="233">
        <f>'dXdata - Monthly'!CE41</f>
        <v>32.766673515597383</v>
      </c>
      <c r="AA36" s="233">
        <f>'dXdata - Monthly'!CF41</f>
        <v>36.139969458549658</v>
      </c>
      <c r="AB36" s="233">
        <f>'dXdata - Monthly'!CG41</f>
        <v>39.2902595783302</v>
      </c>
      <c r="AC36" s="233">
        <f>'dXdata - Monthly'!CH41</f>
        <v>39.385085059757515</v>
      </c>
      <c r="AD36" s="234" t="e">
        <f>'dXdata - Monthly'!CI41</f>
        <v>#N/A</v>
      </c>
      <c r="AE36" s="79"/>
    </row>
    <row r="37" spans="1:31" s="254" customFormat="1" ht="16.5" customHeight="1" x14ac:dyDescent="0.2">
      <c r="A37" s="79">
        <v>36</v>
      </c>
      <c r="B37" s="122" t="s">
        <v>58</v>
      </c>
      <c r="C37" s="122" t="s">
        <v>46</v>
      </c>
      <c r="D37" s="135"/>
      <c r="E37" s="136" t="s">
        <v>217</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9.0854149999999994</v>
      </c>
      <c r="X37" s="187">
        <f>'dXdata - Monthly'!CC42</f>
        <v>8.1608669999999996</v>
      </c>
      <c r="Y37" s="187">
        <f>'dXdata - Monthly'!CD42</f>
        <v>8.4667589999999997</v>
      </c>
      <c r="Z37" s="187">
        <f>'dXdata - Monthly'!CE42</f>
        <v>7.8825880000000002</v>
      </c>
      <c r="AA37" s="187">
        <f>'dXdata - Monthly'!CF42</f>
        <v>8.2065230000000007</v>
      </c>
      <c r="AB37" s="187">
        <f>'dXdata - Monthly'!CG42</f>
        <v>8.7347570000000001</v>
      </c>
      <c r="AC37" s="187">
        <f>'dXdata - Monthly'!CH42</f>
        <v>9.1097099999999998</v>
      </c>
      <c r="AD37" s="215" t="e">
        <f>'dXdata - Monthly'!CI42</f>
        <v>#N/A</v>
      </c>
      <c r="AE37" s="79"/>
    </row>
    <row r="38" spans="1:31" s="254" customFormat="1" ht="16.5" customHeight="1" x14ac:dyDescent="0.2">
      <c r="A38" s="80">
        <v>39</v>
      </c>
      <c r="B38" s="78" t="s">
        <v>59</v>
      </c>
      <c r="C38" s="78" t="s">
        <v>48</v>
      </c>
      <c r="D38" s="81"/>
      <c r="E38" s="82" t="s">
        <v>218</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184">
        <f>'dXdata - Monthly'!CE45</f>
        <v>11</v>
      </c>
      <c r="AA38" s="184">
        <f>'dXdata - Monthly'!CF45</f>
        <v>12</v>
      </c>
      <c r="AB38" s="184">
        <f>'dXdata - Monthly'!CG45</f>
        <v>8</v>
      </c>
      <c r="AC38" s="184">
        <f>'dXdata - Monthly'!CH45</f>
        <v>10</v>
      </c>
      <c r="AD38" s="216" t="e">
        <f>'dXdata - Monthly'!CI45</f>
        <v>#N/A</v>
      </c>
      <c r="AE38" s="79"/>
    </row>
    <row r="39" spans="1:31" s="254" customFormat="1" ht="16.5" customHeight="1" thickBot="1" x14ac:dyDescent="0.25">
      <c r="A39" s="79">
        <v>41</v>
      </c>
      <c r="B39" s="162" t="s">
        <v>60</v>
      </c>
      <c r="C39" s="162" t="s">
        <v>52</v>
      </c>
      <c r="D39" s="163"/>
      <c r="E39" s="163" t="s">
        <v>261</v>
      </c>
      <c r="F39" s="155">
        <f>'dXdata - Annual'!G46</f>
        <v>3418.5147428</v>
      </c>
      <c r="G39" s="155">
        <f>'dXdata - Annual'!H46</f>
        <v>5631.61197653</v>
      </c>
      <c r="H39" s="156">
        <f>'dXdata - Annual'!I46</f>
        <v>5703.6092587200001</v>
      </c>
      <c r="I39" s="188">
        <f>'dXdata - Monthly'!BN46</f>
        <v>371.39595496000004</v>
      </c>
      <c r="J39" s="189">
        <f>'dXdata - Monthly'!BO46</f>
        <v>373.66628661999999</v>
      </c>
      <c r="K39" s="189">
        <f>'dXdata - Monthly'!BP46</f>
        <v>600.92488011</v>
      </c>
      <c r="L39" s="189">
        <f>'dXdata - Monthly'!BQ46</f>
        <v>492.43981927999999</v>
      </c>
      <c r="M39" s="189">
        <f>'dXdata - Monthly'!BR46</f>
        <v>485.95153828999997</v>
      </c>
      <c r="N39" s="189">
        <f>'dXdata - Monthly'!BS46</f>
        <v>641.06608101000006</v>
      </c>
      <c r="O39" s="189">
        <f>'dXdata - Monthly'!BT46</f>
        <v>428.26778855999993</v>
      </c>
      <c r="P39" s="189">
        <f>'dXdata - Monthly'!BU46</f>
        <v>627.63743900999998</v>
      </c>
      <c r="Q39" s="189">
        <f>'dXdata - Monthly'!BV46</f>
        <v>540.24168576999989</v>
      </c>
      <c r="R39" s="189">
        <f>'dXdata - Monthly'!BW46</f>
        <v>415.66005531999997</v>
      </c>
      <c r="S39" s="189">
        <f>'dXdata - Monthly'!BX46</f>
        <v>379.87455198000015</v>
      </c>
      <c r="T39" s="189">
        <f>'dXdata - Monthly'!BY46</f>
        <v>346.48317781000003</v>
      </c>
      <c r="U39" s="188">
        <f>'dXdata - Monthly'!BZ46</f>
        <v>324.21585601000004</v>
      </c>
      <c r="V39" s="189">
        <f>'dXdata - Monthly'!CA46</f>
        <v>399.26400833000002</v>
      </c>
      <c r="W39" s="189">
        <f>'dXdata - Monthly'!CB46</f>
        <v>482.82729516000001</v>
      </c>
      <c r="X39" s="189">
        <f>'dXdata - Monthly'!CC46</f>
        <v>523.68525324999996</v>
      </c>
      <c r="Y39" s="189">
        <f>'dXdata - Monthly'!CD46</f>
        <v>590.89997588000006</v>
      </c>
      <c r="Z39" s="189">
        <f>'dXdata - Monthly'!CE46</f>
        <v>480.13702353999986</v>
      </c>
      <c r="AA39" s="189">
        <f>'dXdata - Monthly'!CF46</f>
        <v>457.08763956999996</v>
      </c>
      <c r="AB39" s="189">
        <f>'dXdata - Monthly'!CG46</f>
        <v>773.54861693000009</v>
      </c>
      <c r="AC39" s="189">
        <f>'dXdata - Monthly'!CH46</f>
        <v>498.01121709000006</v>
      </c>
      <c r="AD39" s="217">
        <f>'dXdata - Monthly'!CI46</f>
        <v>388.05235844000003</v>
      </c>
      <c r="AE39" s="79"/>
    </row>
    <row r="40" spans="1:31" s="248" customFormat="1" ht="27.75" customHeight="1" x14ac:dyDescent="0.25">
      <c r="A40" s="4"/>
      <c r="B40" s="236"/>
      <c r="C40" s="237"/>
      <c r="D40" s="237"/>
      <c r="E40" s="270" t="s">
        <v>250</v>
      </c>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54"/>
    </row>
    <row r="41" spans="1:31" s="248" customFormat="1" x14ac:dyDescent="0.25">
      <c r="A41" s="4"/>
      <c r="B41" s="236"/>
      <c r="C41" s="237"/>
      <c r="D41" s="237"/>
      <c r="E41" s="54" t="s">
        <v>258</v>
      </c>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54"/>
    </row>
    <row r="42" spans="1:31" s="248" customFormat="1" x14ac:dyDescent="0.25">
      <c r="A42" s="4"/>
      <c r="B42" s="236"/>
      <c r="C42" s="237"/>
      <c r="D42" s="237"/>
      <c r="E42" s="54" t="s">
        <v>221</v>
      </c>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54"/>
    </row>
    <row r="43" spans="1:31"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54"/>
    </row>
    <row r="44" spans="1:31" s="248" customFormat="1" x14ac:dyDescent="0.25">
      <c r="A44" s="4"/>
      <c r="B44" s="236"/>
      <c r="C44" s="237"/>
      <c r="D44" s="237"/>
      <c r="E44" s="238" t="s">
        <v>223</v>
      </c>
      <c r="F44" s="239"/>
      <c r="G44" s="239"/>
      <c r="H44" s="239"/>
      <c r="I44" s="97"/>
      <c r="J44" s="97"/>
      <c r="K44" s="97"/>
      <c r="L44" s="97"/>
      <c r="M44" s="97"/>
      <c r="N44" s="97"/>
      <c r="O44" s="97"/>
      <c r="P44" s="97"/>
      <c r="Q44" s="97"/>
      <c r="R44" s="97"/>
      <c r="S44" s="97"/>
      <c r="T44" s="97"/>
      <c r="U44" s="97"/>
      <c r="V44" s="97"/>
      <c r="W44" s="97"/>
      <c r="X44" s="97"/>
      <c r="Y44" s="97"/>
      <c r="Z44" s="97"/>
      <c r="AA44" s="97"/>
      <c r="AB44" s="97"/>
      <c r="AC44" s="97"/>
      <c r="AD44" s="97"/>
      <c r="AE44" s="54"/>
    </row>
    <row r="45" spans="1:31" s="248" customFormat="1" x14ac:dyDescent="0.25">
      <c r="A45" s="4"/>
      <c r="B45" s="236"/>
      <c r="C45" s="237"/>
      <c r="D45" s="237"/>
      <c r="E45" s="238" t="s">
        <v>225</v>
      </c>
      <c r="F45" s="239"/>
      <c r="G45" s="239"/>
      <c r="H45" s="239"/>
      <c r="I45" s="97"/>
      <c r="J45" s="97"/>
      <c r="K45" s="97"/>
      <c r="L45" s="97"/>
      <c r="M45" s="97"/>
      <c r="N45" s="97"/>
      <c r="O45" s="97"/>
      <c r="P45" s="97"/>
      <c r="Q45" s="97"/>
      <c r="R45" s="97"/>
      <c r="S45" s="97"/>
      <c r="T45" s="97"/>
      <c r="U45" s="97"/>
      <c r="V45" s="97"/>
      <c r="W45" s="97"/>
      <c r="X45" s="97"/>
      <c r="Y45" s="97"/>
      <c r="Z45" s="97"/>
      <c r="AA45" s="97"/>
      <c r="AB45" s="97"/>
      <c r="AC45" s="97"/>
      <c r="AD45" s="97"/>
      <c r="AE45" s="54"/>
    </row>
    <row r="46" spans="1:31" s="248" customFormat="1" ht="24" customHeight="1" x14ac:dyDescent="0.25">
      <c r="A46" s="4"/>
      <c r="B46" s="236"/>
      <c r="C46" s="237"/>
      <c r="D46" s="237"/>
      <c r="E46" s="255" t="s">
        <v>229</v>
      </c>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255"/>
      <c r="AD46" s="255"/>
      <c r="AE46" s="54"/>
    </row>
    <row r="47" spans="1:31" s="248" customFormat="1" x14ac:dyDescent="0.25">
      <c r="A47" s="4"/>
      <c r="B47" s="236"/>
      <c r="C47" s="237"/>
      <c r="D47" s="237"/>
      <c r="E47" s="255" t="s">
        <v>238</v>
      </c>
      <c r="F47" s="255"/>
      <c r="G47" s="255"/>
      <c r="H47" s="255"/>
      <c r="I47" s="255"/>
      <c r="J47" s="255"/>
      <c r="K47" s="255"/>
      <c r="L47" s="255"/>
      <c r="M47" s="255"/>
      <c r="N47" s="240"/>
      <c r="O47" s="243"/>
      <c r="P47" s="244"/>
      <c r="Q47" s="245"/>
      <c r="R47" s="245"/>
      <c r="S47" s="235"/>
      <c r="T47" s="246"/>
      <c r="U47" s="200"/>
      <c r="V47" s="200"/>
      <c r="W47" s="200"/>
      <c r="X47" s="200"/>
      <c r="Y47" s="200"/>
      <c r="Z47" s="200"/>
      <c r="AA47" s="200"/>
      <c r="AB47" s="200"/>
      <c r="AC47" s="200"/>
      <c r="AD47" s="200"/>
      <c r="AE47" s="54"/>
    </row>
    <row r="48" spans="1:31" s="248" customFormat="1" ht="12" customHeight="1" x14ac:dyDescent="0.25">
      <c r="A48" s="4"/>
      <c r="B48" s="236"/>
      <c r="C48" s="237"/>
      <c r="D48" s="237"/>
      <c r="E48" s="255" t="s">
        <v>257</v>
      </c>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255"/>
      <c r="AD48" s="255"/>
      <c r="AE48" s="54"/>
    </row>
    <row r="49" spans="1:31" s="248" customFormat="1" x14ac:dyDescent="0.25">
      <c r="A49" s="4"/>
      <c r="B49" s="236"/>
      <c r="C49" s="237"/>
      <c r="D49" s="237"/>
      <c r="E49" s="255" t="s">
        <v>256</v>
      </c>
      <c r="F49" s="255"/>
      <c r="G49" s="255"/>
      <c r="H49" s="255"/>
      <c r="I49" s="200"/>
      <c r="J49" s="200"/>
      <c r="K49" s="200"/>
      <c r="L49" s="200"/>
      <c r="M49" s="200"/>
      <c r="N49" s="200"/>
      <c r="O49" s="200"/>
      <c r="P49" s="200"/>
      <c r="Q49" s="200"/>
      <c r="R49" s="200"/>
      <c r="S49" s="200"/>
      <c r="T49" s="200"/>
      <c r="U49" s="200"/>
      <c r="V49" s="200"/>
      <c r="W49" s="200"/>
      <c r="X49" s="200"/>
      <c r="Y49" s="200"/>
      <c r="Z49" s="200"/>
      <c r="AA49" s="200"/>
      <c r="AB49" s="200"/>
      <c r="AC49" s="200"/>
      <c r="AD49" s="200"/>
      <c r="AE49" s="54"/>
    </row>
    <row r="50" spans="1:31" s="248" customFormat="1" x14ac:dyDescent="0.25">
      <c r="A50" s="4"/>
      <c r="B50" s="236"/>
      <c r="C50" s="237"/>
      <c r="D50" s="237"/>
      <c r="E50" s="255" t="s">
        <v>259</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54"/>
    </row>
    <row r="51" spans="1:31" s="248" customFormat="1" x14ac:dyDescent="0.25">
      <c r="A51" s="4"/>
      <c r="B51" s="236"/>
      <c r="C51" s="237"/>
      <c r="D51" s="237"/>
      <c r="E51" s="255" t="s">
        <v>263</v>
      </c>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54"/>
    </row>
    <row r="52" spans="1:31" s="248" customFormat="1" x14ac:dyDescent="0.25">
      <c r="A52" s="4"/>
      <c r="B52" s="236"/>
      <c r="C52" s="237"/>
      <c r="D52" s="237"/>
      <c r="E52" s="54" t="s">
        <v>247</v>
      </c>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54"/>
    </row>
    <row r="59" spans="1:31" x14ac:dyDescent="0.2">
      <c r="E59" s="13"/>
    </row>
  </sheetData>
  <sheetProtection algorithmName="SHA-512" hashValue="7fBYI7UxX/AjA5fjoGPSfdkP7Zb4WDQ+3K0JLY0uY4w7oGBalM7+7nRQ1dclcDIaYVG4j/Mj8A3Rffoo2CtBCg==" saltValue="6Sq5/1/12yxgnwqXygPGFQ==" spinCount="100000" sheet="1" objects="1" scenarios="1"/>
  <mergeCells count="13">
    <mergeCell ref="E51:AD51"/>
    <mergeCell ref="E49:H49"/>
    <mergeCell ref="E4:AD4"/>
    <mergeCell ref="E13:AD13"/>
    <mergeCell ref="E16:AD16"/>
    <mergeCell ref="E23:AD23"/>
    <mergeCell ref="E27:AD27"/>
    <mergeCell ref="E35:AD35"/>
    <mergeCell ref="E40:AD40"/>
    <mergeCell ref="E46:AD46"/>
    <mergeCell ref="E47:M47"/>
    <mergeCell ref="E48:AD48"/>
    <mergeCell ref="E50:AD50"/>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1" t="str">
        <f ca="1">TEXT(TODAY()-30,"MMMM yyyy")</f>
        <v>October 2023</v>
      </c>
      <c r="B1" s="271"/>
      <c r="C1" s="271"/>
      <c r="D1" s="271"/>
      <c r="E1" s="271"/>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v>45200</v>
      </c>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45251</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45251</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45233</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45233</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45233</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45251</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47110</v>
      </c>
      <c r="CH19" s="45">
        <v>46840</v>
      </c>
      <c r="CI19" s="45" t="e">
        <v>#N/A</v>
      </c>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45251</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-6.3977746870653718</v>
      </c>
      <c r="CH20" s="44">
        <v>-2.0288642543401014</v>
      </c>
      <c r="CI20" s="44" t="e">
        <v>#N/A</v>
      </c>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45251</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14650</v>
      </c>
      <c r="CH21" s="45">
        <v>15160</v>
      </c>
      <c r="CI21" s="45" t="e">
        <v>#N/A</v>
      </c>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45251</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-3.3641160949868021</v>
      </c>
      <c r="CH22" s="44">
        <v>2.5710419485791558</v>
      </c>
      <c r="CI22" s="44" t="e">
        <v>#N/A</v>
      </c>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45233</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45233</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1.2050088615771726</v>
      </c>
      <c r="CH24" s="44" t="e">
        <v>#N/A</v>
      </c>
      <c r="CI24" s="44" t="e">
        <v>#N/A</v>
      </c>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45233</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45233</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45232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85.84</v>
      </c>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45232</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45233</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45232</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3.1026268836081838</v>
      </c>
      <c r="BO30" s="44">
        <v>3.5482884462476383</v>
      </c>
      <c r="BP30" s="44">
        <v>3.2755767619726761</v>
      </c>
      <c r="BQ30" s="44">
        <v>4.393135346660304</v>
      </c>
      <c r="BR30" s="44">
        <v>5.2408773047092572</v>
      </c>
      <c r="BS30" s="44">
        <v>4.6477584443315179</v>
      </c>
      <c r="BT30" s="44">
        <v>4.2212237587091472</v>
      </c>
      <c r="BU30" s="44">
        <v>3.8623880577494552</v>
      </c>
      <c r="BV30" s="44">
        <v>3.6393170577633249</v>
      </c>
      <c r="BW30" s="44">
        <v>2.8507418216076497</v>
      </c>
      <c r="BX30" s="44">
        <v>2.4966358688172097</v>
      </c>
      <c r="BY30" s="44">
        <v>2.2786532699794471</v>
      </c>
      <c r="BZ30" s="44">
        <v>3.1285944443425695</v>
      </c>
      <c r="CA30" s="44">
        <v>2.4986512933801164</v>
      </c>
      <c r="CB30" s="44">
        <v>1.8386555772324398</v>
      </c>
      <c r="CC30" s="44">
        <v>1.6695941934806058</v>
      </c>
      <c r="CD30" s="44">
        <v>1.6010087426965525</v>
      </c>
      <c r="CE30" s="44">
        <v>1.1910669733969925</v>
      </c>
      <c r="CF30" s="44">
        <v>1.0666585105231219</v>
      </c>
      <c r="CG30" s="44">
        <v>0.86068531299188233</v>
      </c>
      <c r="CH30" s="44" t="e">
        <v>#N/A</v>
      </c>
      <c r="CI30" s="44" t="e">
        <v>#N/A</v>
      </c>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45232</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45232</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45232</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8.4549730000000007</v>
      </c>
      <c r="CF33" s="44">
        <v>8.4271170000000009</v>
      </c>
      <c r="CG33" s="44">
        <v>8.5023769999999992</v>
      </c>
      <c r="CH33" s="44" t="e">
        <v>#N/A</v>
      </c>
      <c r="CI33" s="44" t="e">
        <v>#N/A</v>
      </c>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45232</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3.4342877055946333</v>
      </c>
      <c r="CF34" s="50">
        <v>3.4001112528545172</v>
      </c>
      <c r="CG34" s="50">
        <v>3.4873581935877569</v>
      </c>
      <c r="CH34" s="50" t="e">
        <v>#N/A</v>
      </c>
      <c r="CI34" s="50" t="e">
        <v>#N/A</v>
      </c>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45250</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45233</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t="e">
        <v>#N/A</v>
      </c>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45233</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2720</v>
      </c>
      <c r="CH38" s="51">
        <v>2438</v>
      </c>
      <c r="CI38" s="51">
        <v>2171</v>
      </c>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45233</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552428</v>
      </c>
      <c r="CE39" s="51">
        <v>552122</v>
      </c>
      <c r="CF39" s="51">
        <v>539730</v>
      </c>
      <c r="CG39" s="51">
        <v>522639</v>
      </c>
      <c r="CH39" s="51">
        <v>549293</v>
      </c>
      <c r="CI39" s="51">
        <v>545746</v>
      </c>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45233</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0.8692873122403324</v>
      </c>
      <c r="CH40" s="51">
        <v>0.76402381698527111</v>
      </c>
      <c r="CI40" s="51">
        <v>0.80886736214605071</v>
      </c>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45245</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36.139969458549658</v>
      </c>
      <c r="CG41" s="44">
        <v>39.2902595783302</v>
      </c>
      <c r="CH41" s="44">
        <v>39.385085059757515</v>
      </c>
      <c r="CI41" s="44" t="e">
        <v>#N/A</v>
      </c>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45245</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8.2065230000000007</v>
      </c>
      <c r="CG42" s="44">
        <v>8.7347570000000001</v>
      </c>
      <c r="CH42" s="44">
        <v>9.1097099999999998</v>
      </c>
      <c r="CI42" s="44" t="e">
        <v>#N/A</v>
      </c>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45233</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t="e">
        <v>#N/A</v>
      </c>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45233</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1160.6761759199999</v>
      </c>
      <c r="O46" s="170">
        <v>337.90144084000002</v>
      </c>
      <c r="P46" s="170">
        <v>377.48615973</v>
      </c>
      <c r="Q46" s="170">
        <v>296.04393754</v>
      </c>
      <c r="R46" s="170">
        <v>192.50134502</v>
      </c>
      <c r="S46" s="170">
        <v>339.76638167999999</v>
      </c>
      <c r="T46" s="170">
        <v>440.72041249999978</v>
      </c>
      <c r="U46" s="170">
        <v>438.01505121000002</v>
      </c>
      <c r="V46" s="170">
        <v>717.83330911999997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331.4357517200001</v>
      </c>
      <c r="AI46" s="170">
        <v>365.97580137999995</v>
      </c>
      <c r="AJ46" s="170">
        <v>339.88632200000006</v>
      </c>
      <c r="AK46" s="170">
        <v>349.23542468000005</v>
      </c>
      <c r="AL46" s="170">
        <v>400.27509522999998</v>
      </c>
      <c r="AM46" s="170">
        <v>464.40499113999994</v>
      </c>
      <c r="AN46" s="170">
        <v>1121.19836865</v>
      </c>
      <c r="AO46" s="170">
        <v>296.52752262999996</v>
      </c>
      <c r="AP46" s="170">
        <v>208.99793284999998</v>
      </c>
      <c r="AQ46" s="170">
        <v>334.20810939999996</v>
      </c>
      <c r="AR46" s="170">
        <v>210.52395752999999</v>
      </c>
      <c r="AS46" s="170">
        <v>296.57145077999996</v>
      </c>
      <c r="AT46" s="170">
        <v>233.45572200999999</v>
      </c>
      <c r="AU46" s="170">
        <v>272.65470457000004</v>
      </c>
      <c r="AV46" s="170">
        <v>325.01111213000001</v>
      </c>
      <c r="AW46" s="170">
        <v>332.15280741999993</v>
      </c>
      <c r="AX46" s="170">
        <v>321.21637246</v>
      </c>
      <c r="AY46" s="170">
        <v>325.89368012</v>
      </c>
      <c r="AZ46" s="170">
        <v>284.78955287999997</v>
      </c>
      <c r="BA46" s="170">
        <v>273.03934064999999</v>
      </c>
      <c r="BB46" s="170">
        <v>294.96100552999997</v>
      </c>
      <c r="BC46" s="170">
        <v>668.3938728899999</v>
      </c>
      <c r="BD46" s="170">
        <v>424.43845229999999</v>
      </c>
      <c r="BE46" s="170">
        <v>408.52839591999992</v>
      </c>
      <c r="BF46" s="170">
        <v>455.87384696000004</v>
      </c>
      <c r="BG46" s="170">
        <v>1063.13722947</v>
      </c>
      <c r="BH46" s="170">
        <v>443.2296665500001</v>
      </c>
      <c r="BI46" s="170">
        <v>346.89349697</v>
      </c>
      <c r="BJ46" s="170">
        <v>359.31431253000005</v>
      </c>
      <c r="BK46" s="170">
        <v>384.1952253</v>
      </c>
      <c r="BL46" s="170">
        <v>398.88101159999997</v>
      </c>
      <c r="BM46" s="170">
        <v>383.76546050999997</v>
      </c>
      <c r="BN46" s="170">
        <v>371.39595496000004</v>
      </c>
      <c r="BO46" s="170">
        <v>373.66628661999999</v>
      </c>
      <c r="BP46" s="170">
        <v>600.92488011</v>
      </c>
      <c r="BQ46" s="170">
        <v>492.43981927999999</v>
      </c>
      <c r="BR46" s="170">
        <v>485.95153828999997</v>
      </c>
      <c r="BS46" s="170">
        <v>641.06608101000006</v>
      </c>
      <c r="BT46" s="170">
        <v>428.26778855999993</v>
      </c>
      <c r="BU46" s="170">
        <v>627.63743900999998</v>
      </c>
      <c r="BV46" s="170">
        <v>540.24168576999989</v>
      </c>
      <c r="BW46" s="170">
        <v>415.66005531999997</v>
      </c>
      <c r="BX46" s="170">
        <v>379.87455198000015</v>
      </c>
      <c r="BY46" s="170">
        <v>346.48317781000003</v>
      </c>
      <c r="BZ46" s="170">
        <v>324.21585601000004</v>
      </c>
      <c r="CA46" s="170">
        <v>399.26400833000002</v>
      </c>
      <c r="CB46" s="170">
        <v>482.82729516000001</v>
      </c>
      <c r="CC46" s="170">
        <v>523.68525324999996</v>
      </c>
      <c r="CD46" s="170">
        <v>590.89997588000006</v>
      </c>
      <c r="CE46" s="170">
        <v>480.13702353999986</v>
      </c>
      <c r="CF46" s="170">
        <v>457.08763956999996</v>
      </c>
      <c r="CG46" s="170">
        <v>773.54861693000009</v>
      </c>
      <c r="CH46" s="170">
        <v>498.01121709000006</v>
      </c>
      <c r="CI46" s="170">
        <v>388.05235844000003</v>
      </c>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43466</v>
      </c>
      <c r="G12" s="94">
        <v>43831</v>
      </c>
      <c r="H12" s="94">
        <v>44197</v>
      </c>
      <c r="I12" s="94">
        <v>44562</v>
      </c>
      <c r="J12" s="94"/>
    </row>
    <row r="13" spans="1:34" x14ac:dyDescent="0.2">
      <c r="E13" s="86"/>
    </row>
    <row r="14" spans="1:34" x14ac:dyDescent="0.2">
      <c r="A14" s="41" t="s">
        <v>169</v>
      </c>
      <c r="C14" s="41" t="s">
        <v>15</v>
      </c>
      <c r="D14" s="87" t="s">
        <v>170</v>
      </c>
      <c r="E14" s="86">
        <v>44943</v>
      </c>
      <c r="F14" s="44">
        <v>1.4174344436569841</v>
      </c>
      <c r="G14" s="44">
        <v>1.1180992313067684</v>
      </c>
      <c r="H14" s="44">
        <v>3.1789910158949608</v>
      </c>
      <c r="I14" s="44">
        <v>7.233757535164087</v>
      </c>
      <c r="J14" s="44"/>
    </row>
    <row r="15" spans="1:34" x14ac:dyDescent="0.2">
      <c r="A15" s="41" t="s">
        <v>171</v>
      </c>
      <c r="C15" s="41" t="s">
        <v>15</v>
      </c>
      <c r="D15" s="87" t="s">
        <v>170</v>
      </c>
      <c r="E15" s="86">
        <v>44943</v>
      </c>
      <c r="F15" s="44">
        <v>1.9490254872563728</v>
      </c>
      <c r="G15" s="44">
        <v>0.73529411764705621</v>
      </c>
      <c r="H15" s="44">
        <v>3.3576642335766405</v>
      </c>
      <c r="I15" s="44">
        <v>6.7796610169491567</v>
      </c>
      <c r="J15" s="44"/>
    </row>
    <row r="16" spans="1:34" x14ac:dyDescent="0.2">
      <c r="A16" s="41" t="s">
        <v>219</v>
      </c>
      <c r="C16" s="41" t="s">
        <v>7</v>
      </c>
      <c r="D16" s="87" t="s">
        <v>170</v>
      </c>
      <c r="E16" s="86">
        <v>44967</v>
      </c>
      <c r="F16" s="44">
        <v>7.1</v>
      </c>
      <c r="G16" s="44">
        <v>11.6</v>
      </c>
      <c r="H16" s="44">
        <v>9</v>
      </c>
      <c r="I16" s="44">
        <v>6</v>
      </c>
      <c r="J16" s="44"/>
    </row>
    <row r="17" spans="1:10" x14ac:dyDescent="0.2">
      <c r="A17" s="41" t="s">
        <v>172</v>
      </c>
      <c r="C17" s="41" t="s">
        <v>44</v>
      </c>
      <c r="D17" s="87" t="s">
        <v>170</v>
      </c>
      <c r="E17" s="86">
        <v>44967</v>
      </c>
      <c r="F17" s="44">
        <v>5.7</v>
      </c>
      <c r="G17" s="44">
        <v>9.6999999999999993</v>
      </c>
      <c r="H17" s="44">
        <v>7.5</v>
      </c>
      <c r="I17" s="44">
        <v>5.3</v>
      </c>
      <c r="J17" s="44"/>
    </row>
    <row r="18" spans="1:10" x14ac:dyDescent="0.2">
      <c r="A18" s="41" t="s">
        <v>173</v>
      </c>
      <c r="D18" s="87" t="s">
        <v>170</v>
      </c>
      <c r="E18" s="86">
        <v>44967</v>
      </c>
      <c r="F18" s="45">
        <v>891.1</v>
      </c>
      <c r="G18" s="45">
        <v>835.6</v>
      </c>
      <c r="H18" s="45">
        <v>870.1</v>
      </c>
      <c r="I18" s="45">
        <v>933.9</v>
      </c>
      <c r="J18" s="45"/>
    </row>
    <row r="19" spans="1:10" x14ac:dyDescent="0.2">
      <c r="A19" s="41" t="s">
        <v>174</v>
      </c>
      <c r="C19" s="41" t="s">
        <v>13</v>
      </c>
      <c r="D19" s="87" t="s">
        <v>170</v>
      </c>
      <c r="E19" s="86">
        <v>45036</v>
      </c>
      <c r="F19" s="45">
        <v>50861.666666666664</v>
      </c>
      <c r="G19" s="45">
        <v>81002.5</v>
      </c>
      <c r="H19" s="45">
        <v>163443.33333333334</v>
      </c>
      <c r="I19" s="45">
        <v>52986.666666666664</v>
      </c>
      <c r="J19" s="45"/>
    </row>
    <row r="20" spans="1:10" x14ac:dyDescent="0.2">
      <c r="A20" s="41" t="s">
        <v>175</v>
      </c>
      <c r="C20" s="41" t="s">
        <v>15</v>
      </c>
      <c r="D20" s="87" t="s">
        <v>170</v>
      </c>
      <c r="E20" s="86">
        <v>45036</v>
      </c>
      <c r="F20" s="50">
        <v>-7.4218453744292923</v>
      </c>
      <c r="G20" s="50">
        <v>59.260412229249269</v>
      </c>
      <c r="H20" s="50">
        <v>101.77566536012263</v>
      </c>
      <c r="I20" s="50">
        <v>-67.581016866192158</v>
      </c>
      <c r="J20" s="50"/>
    </row>
    <row r="21" spans="1:10" x14ac:dyDescent="0.2">
      <c r="A21" s="41" t="s">
        <v>176</v>
      </c>
      <c r="C21" s="41" t="s">
        <v>13</v>
      </c>
      <c r="D21" s="87" t="s">
        <v>170</v>
      </c>
      <c r="E21" s="86">
        <v>45036</v>
      </c>
      <c r="F21" s="45">
        <v>16095</v>
      </c>
      <c r="G21" s="45">
        <v>27410.833333333332</v>
      </c>
      <c r="H21" s="45">
        <v>56817.5</v>
      </c>
      <c r="I21" s="45">
        <v>16504.166666666668</v>
      </c>
      <c r="J21" s="45"/>
    </row>
    <row r="22" spans="1:10" x14ac:dyDescent="0.2">
      <c r="A22" s="41" t="s">
        <v>177</v>
      </c>
      <c r="C22" s="41" t="s">
        <v>15</v>
      </c>
      <c r="D22" s="87" t="s">
        <v>170</v>
      </c>
      <c r="E22" s="86">
        <v>45036</v>
      </c>
      <c r="F22" s="50">
        <v>-9.4811829216853276</v>
      </c>
      <c r="G22" s="50">
        <v>70.306513409961681</v>
      </c>
      <c r="H22" s="50">
        <v>107.2811844465388</v>
      </c>
      <c r="I22" s="50">
        <v>-70.9523180944838</v>
      </c>
      <c r="J22" s="50"/>
    </row>
    <row r="23" spans="1:10" x14ac:dyDescent="0.2">
      <c r="A23" s="41" t="s">
        <v>178</v>
      </c>
      <c r="C23" s="41" t="s">
        <v>15</v>
      </c>
      <c r="D23" s="87" t="s">
        <v>170</v>
      </c>
      <c r="E23" s="86">
        <v>44967</v>
      </c>
      <c r="F23" s="50">
        <v>1.9883724017096371</v>
      </c>
      <c r="G23" s="50">
        <v>4.7555833203186015</v>
      </c>
      <c r="H23" s="50">
        <v>-1.0610013666293994</v>
      </c>
      <c r="I23" s="50">
        <v>1.2506906424230468</v>
      </c>
      <c r="J23" s="50"/>
    </row>
    <row r="24" spans="1:10" x14ac:dyDescent="0.2">
      <c r="A24" s="41" t="s">
        <v>179</v>
      </c>
      <c r="C24" s="41" t="s">
        <v>15</v>
      </c>
      <c r="D24" s="87" t="s">
        <v>170</v>
      </c>
      <c r="E24" s="86">
        <v>45019</v>
      </c>
      <c r="F24" s="44">
        <v>2.1548266704565222</v>
      </c>
      <c r="G24" s="44">
        <v>4.0868510458327512</v>
      </c>
      <c r="H24" s="44">
        <v>1.4366312590434749</v>
      </c>
      <c r="I24" s="44">
        <v>2.0066788908761124</v>
      </c>
      <c r="J24" s="44"/>
    </row>
    <row r="25" spans="1:10" x14ac:dyDescent="0.2">
      <c r="A25" s="41" t="s">
        <v>180</v>
      </c>
      <c r="C25" s="41" t="s">
        <v>15</v>
      </c>
      <c r="D25" s="87" t="s">
        <v>170</v>
      </c>
      <c r="E25" s="86">
        <v>45043</v>
      </c>
      <c r="F25" s="44">
        <v>3.0129870129870451</v>
      </c>
      <c r="G25" s="44">
        <v>5.0932929904185409</v>
      </c>
      <c r="H25" s="44">
        <v>-0.23992322456815041</v>
      </c>
      <c r="I25" s="44">
        <v>3.5113035113035096</v>
      </c>
      <c r="J25" s="44"/>
    </row>
    <row r="26" spans="1:10" x14ac:dyDescent="0.2">
      <c r="A26" s="41" t="s">
        <v>181</v>
      </c>
      <c r="C26" s="41" t="s">
        <v>15</v>
      </c>
      <c r="D26" s="87" t="s">
        <v>170</v>
      </c>
      <c r="E26" s="86">
        <v>45043</v>
      </c>
      <c r="F26" s="50">
        <v>2.9387321828885815</v>
      </c>
      <c r="G26" s="50">
        <v>5.5570254886396775</v>
      </c>
      <c r="H26" s="50">
        <v>-0.7545472074040882</v>
      </c>
      <c r="I26" s="50">
        <v>4.2424360169930564</v>
      </c>
      <c r="J26" s="50"/>
    </row>
    <row r="27" spans="1:10" x14ac:dyDescent="0.2">
      <c r="A27" s="41" t="s">
        <v>182</v>
      </c>
      <c r="C27" s="41" t="s">
        <v>123</v>
      </c>
      <c r="D27" s="87" t="s">
        <v>170</v>
      </c>
      <c r="E27" s="86">
        <v>44931</v>
      </c>
      <c r="F27" s="44">
        <v>56.984166666666674</v>
      </c>
      <c r="G27" s="44">
        <v>39.227499999999999</v>
      </c>
      <c r="H27" s="44">
        <v>67.987499999999997</v>
      </c>
      <c r="I27" s="44">
        <v>94.786666666666676</v>
      </c>
      <c r="J27" s="44"/>
    </row>
    <row r="28" spans="1:10" x14ac:dyDescent="0.2">
      <c r="A28" s="41" t="s">
        <v>228</v>
      </c>
      <c r="C28" s="41" t="s">
        <v>227</v>
      </c>
      <c r="D28" s="87" t="s">
        <v>170</v>
      </c>
      <c r="E28" s="86">
        <v>44931</v>
      </c>
      <c r="F28" s="44">
        <v>1.605594711</v>
      </c>
      <c r="G28" s="44">
        <v>2.099217066</v>
      </c>
      <c r="H28" s="44">
        <v>3.3620073760000002</v>
      </c>
      <c r="I28" s="44">
        <v>5.0895984319999998</v>
      </c>
      <c r="J28" s="44"/>
    </row>
    <row r="29" spans="1:10" x14ac:dyDescent="0.2">
      <c r="A29" s="41" t="s">
        <v>183</v>
      </c>
      <c r="D29" s="87" t="s">
        <v>170</v>
      </c>
      <c r="E29" s="86">
        <v>45051</v>
      </c>
      <c r="F29" s="45">
        <v>1285.711</v>
      </c>
      <c r="G29" s="45">
        <v>1307</v>
      </c>
      <c r="H29" s="45">
        <v>1321.6</v>
      </c>
      <c r="I29" s="45">
        <v>1348.6</v>
      </c>
      <c r="J29" s="45"/>
    </row>
    <row r="30" spans="1:10" x14ac:dyDescent="0.2">
      <c r="A30" s="41" t="s">
        <v>200</v>
      </c>
      <c r="C30" s="41" t="s">
        <v>15</v>
      </c>
      <c r="D30" s="87" t="s">
        <v>170</v>
      </c>
      <c r="E30" s="86">
        <v>45232</v>
      </c>
      <c r="F30" s="44">
        <v>2.0102808414990792</v>
      </c>
      <c r="G30" s="44">
        <v>-5.1357210098545769</v>
      </c>
      <c r="H30" s="44">
        <v>5.0256668914848701</v>
      </c>
      <c r="I30" s="44">
        <v>3.621792543506519</v>
      </c>
      <c r="J30" s="44"/>
    </row>
    <row r="31" spans="1:10" x14ac:dyDescent="0.2">
      <c r="A31" s="41" t="s">
        <v>201</v>
      </c>
      <c r="C31" s="41" t="s">
        <v>44</v>
      </c>
      <c r="D31" s="87" t="s">
        <v>170</v>
      </c>
      <c r="E31" s="86">
        <v>44931</v>
      </c>
      <c r="F31" s="44">
        <v>3.9500000000000006</v>
      </c>
      <c r="G31" s="44">
        <v>2.7416666666666667</v>
      </c>
      <c r="H31" s="44">
        <v>2.4499999999999997</v>
      </c>
      <c r="I31" s="44">
        <v>4.2</v>
      </c>
      <c r="J31" s="44"/>
    </row>
    <row r="32" spans="1:10" x14ac:dyDescent="0.2">
      <c r="A32" s="41" t="s">
        <v>128</v>
      </c>
      <c r="C32" s="41" t="s">
        <v>44</v>
      </c>
      <c r="D32" s="87" t="s">
        <v>170</v>
      </c>
      <c r="E32" s="86">
        <v>44931</v>
      </c>
      <c r="F32" s="51">
        <v>2</v>
      </c>
      <c r="G32" s="51">
        <v>0.79166666666666663</v>
      </c>
      <c r="H32" s="51">
        <v>0.5</v>
      </c>
      <c r="I32" s="51">
        <v>2.25</v>
      </c>
      <c r="J32" s="51"/>
    </row>
    <row r="33" spans="1:10" x14ac:dyDescent="0.2">
      <c r="A33" s="41" t="s">
        <v>202</v>
      </c>
      <c r="C33" s="41" t="s">
        <v>130</v>
      </c>
      <c r="D33" s="87" t="s">
        <v>170</v>
      </c>
      <c r="E33" s="86">
        <v>45022</v>
      </c>
      <c r="F33" s="44">
        <v>83.501951000000005</v>
      </c>
      <c r="G33" s="44">
        <v>81.97402799999999</v>
      </c>
      <c r="H33" s="44">
        <v>91.533650999999992</v>
      </c>
      <c r="I33" s="44">
        <v>97.807406</v>
      </c>
      <c r="J33" s="44"/>
    </row>
    <row r="34" spans="1:10" x14ac:dyDescent="0.2">
      <c r="A34" s="41" t="s">
        <v>203</v>
      </c>
      <c r="D34" s="87" t="s">
        <v>170</v>
      </c>
      <c r="E34" s="86">
        <v>45099</v>
      </c>
      <c r="F34" s="170">
        <v>33.234280254669713</v>
      </c>
      <c r="G34" s="170">
        <v>33.095008866532126</v>
      </c>
      <c r="H34" s="170">
        <v>36.891369254362417</v>
      </c>
      <c r="I34" s="170">
        <v>41.035511692937064</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44944</v>
      </c>
      <c r="F36" s="45">
        <v>11909</v>
      </c>
      <c r="G36" s="45">
        <v>9235</v>
      </c>
      <c r="H36" s="45">
        <v>15017</v>
      </c>
      <c r="I36" s="45">
        <v>17306</v>
      </c>
      <c r="J36" s="45"/>
    </row>
    <row r="37" spans="1:10" x14ac:dyDescent="0.2">
      <c r="A37" s="41" t="s">
        <v>206</v>
      </c>
      <c r="C37" s="41" t="s">
        <v>136</v>
      </c>
      <c r="D37" s="87" t="s">
        <v>170</v>
      </c>
      <c r="E37" s="86">
        <v>44964</v>
      </c>
      <c r="F37" s="45">
        <v>5589</v>
      </c>
      <c r="G37" s="45">
        <v>3602</v>
      </c>
      <c r="H37" s="45">
        <v>2731</v>
      </c>
      <c r="I37" s="45">
        <v>2374</v>
      </c>
      <c r="J37" s="45"/>
    </row>
    <row r="38" spans="1:10" x14ac:dyDescent="0.2">
      <c r="A38" s="41" t="s">
        <v>239</v>
      </c>
      <c r="C38" s="41" t="s">
        <v>51</v>
      </c>
      <c r="D38" s="87" t="s">
        <v>170</v>
      </c>
      <c r="E38" s="86">
        <v>45086</v>
      </c>
      <c r="F38" s="45">
        <v>16344</v>
      </c>
      <c r="G38" s="45">
        <v>16149</v>
      </c>
      <c r="H38" s="45">
        <v>27684</v>
      </c>
      <c r="I38" s="45">
        <v>29659</v>
      </c>
      <c r="J38" s="45"/>
    </row>
    <row r="39" spans="1:10" x14ac:dyDescent="0.2">
      <c r="A39" s="41" t="s">
        <v>240</v>
      </c>
      <c r="C39" s="194">
        <v>0</v>
      </c>
      <c r="D39" s="87" t="s">
        <v>170</v>
      </c>
      <c r="E39" s="86">
        <v>45086</v>
      </c>
      <c r="F39" s="44">
        <v>456.99574999999999</v>
      </c>
      <c r="G39" s="44">
        <v>454.20774999999998</v>
      </c>
      <c r="H39" s="44">
        <v>489.97449999999998</v>
      </c>
      <c r="I39" s="44">
        <v>511.47158333333334</v>
      </c>
      <c r="J39" s="44"/>
    </row>
    <row r="40" spans="1:10" x14ac:dyDescent="0.2">
      <c r="A40" s="41" t="s">
        <v>241</v>
      </c>
      <c r="C40" s="41" t="s">
        <v>207</v>
      </c>
      <c r="D40" s="87" t="s">
        <v>170</v>
      </c>
      <c r="E40" s="86">
        <v>45086</v>
      </c>
      <c r="F40" s="50">
        <v>52.876091879650602</v>
      </c>
      <c r="G40" s="50">
        <v>57.337120539676903</v>
      </c>
      <c r="H40" s="50">
        <v>73.496694719515759</v>
      </c>
      <c r="I40" s="50">
        <v>76.273627362736278</v>
      </c>
      <c r="J40" s="50"/>
    </row>
    <row r="41" spans="1:10" x14ac:dyDescent="0.2">
      <c r="A41" s="41" t="s">
        <v>208</v>
      </c>
      <c r="C41" s="41" t="s">
        <v>130</v>
      </c>
      <c r="D41" s="87" t="s">
        <v>170</v>
      </c>
      <c r="E41" s="86">
        <v>45064</v>
      </c>
      <c r="F41" s="44">
        <v>81.649869628709723</v>
      </c>
      <c r="G41" s="44">
        <v>77.515426974015313</v>
      </c>
      <c r="H41" s="44">
        <v>88.929502555535578</v>
      </c>
      <c r="I41" s="44">
        <v>107.20479247926475</v>
      </c>
      <c r="J41" s="44"/>
    </row>
    <row r="42" spans="1:10" x14ac:dyDescent="0.2">
      <c r="A42" s="41" t="s">
        <v>209</v>
      </c>
      <c r="C42" s="41" t="s">
        <v>130</v>
      </c>
      <c r="D42" s="87" t="s">
        <v>170</v>
      </c>
      <c r="E42" s="86">
        <v>45062</v>
      </c>
      <c r="F42" s="44">
        <v>75.960791999999998</v>
      </c>
      <c r="G42" s="44">
        <v>64.532858000000004</v>
      </c>
      <c r="H42" s="44">
        <v>86.790747999999994</v>
      </c>
      <c r="I42" s="44">
        <v>108.54391600000002</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155</v>
      </c>
      <c r="G45" s="45">
        <v>122</v>
      </c>
      <c r="H45" s="45">
        <v>88</v>
      </c>
      <c r="I45" s="45">
        <v>133</v>
      </c>
      <c r="J45" s="45"/>
    </row>
    <row r="46" spans="1:10" x14ac:dyDescent="0.2">
      <c r="A46" s="41" t="s">
        <v>213</v>
      </c>
      <c r="C46" s="41" t="s">
        <v>146</v>
      </c>
      <c r="D46" s="87" t="s">
        <v>170</v>
      </c>
      <c r="E46" s="86">
        <v>45233</v>
      </c>
      <c r="F46" s="170">
        <v>5002.5783350699994</v>
      </c>
      <c r="G46" s="170">
        <v>3418.5147428</v>
      </c>
      <c r="H46" s="170">
        <v>5631.61197653</v>
      </c>
      <c r="I46" s="170">
        <v>5703.6092587200001</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7"/>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45251</v>
      </c>
      <c r="C15" s="40">
        <v>45251</v>
      </c>
      <c r="D15" s="40">
        <v>45233</v>
      </c>
      <c r="E15" s="40">
        <v>45233</v>
      </c>
      <c r="F15" s="40">
        <v>45233</v>
      </c>
      <c r="G15" s="40">
        <v>45251</v>
      </c>
      <c r="H15" s="40">
        <v>45251</v>
      </c>
      <c r="I15" s="40">
        <v>45251</v>
      </c>
      <c r="J15" s="40">
        <v>45251</v>
      </c>
      <c r="K15" s="40">
        <v>45233</v>
      </c>
      <c r="L15" s="40">
        <v>45233</v>
      </c>
      <c r="M15" s="40">
        <v>45233</v>
      </c>
      <c r="N15" s="40">
        <v>45233</v>
      </c>
      <c r="O15" s="40">
        <v>45232</v>
      </c>
      <c r="P15" s="40">
        <v>45232</v>
      </c>
      <c r="Q15" s="40">
        <v>45233</v>
      </c>
      <c r="R15" s="40">
        <v>45232</v>
      </c>
      <c r="S15" s="40">
        <v>45232</v>
      </c>
      <c r="T15" s="40">
        <v>45232</v>
      </c>
      <c r="U15" s="40">
        <v>45232</v>
      </c>
      <c r="V15" s="40">
        <v>45232</v>
      </c>
      <c r="W15" s="40">
        <v>43188</v>
      </c>
      <c r="X15" s="40">
        <v>45250</v>
      </c>
      <c r="Y15" s="40">
        <v>45233</v>
      </c>
      <c r="Z15" s="40">
        <v>45233</v>
      </c>
      <c r="AA15" s="40">
        <v>45233</v>
      </c>
      <c r="AB15" s="40">
        <v>45233</v>
      </c>
      <c r="AC15" s="40">
        <v>45245</v>
      </c>
      <c r="AD15" s="40">
        <v>45245</v>
      </c>
      <c r="AE15" s="40">
        <v>43714</v>
      </c>
      <c r="AF15" s="40">
        <v>43714</v>
      </c>
      <c r="AG15" s="40">
        <v>45233</v>
      </c>
      <c r="AH15" s="40">
        <v>45233</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365.97580137999995</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339.88632200000006</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296.52752262999996</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334.20810939999996</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296.57145077999996</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272.65470457000004</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325.01111213000001</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332.15280741999993</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321.21637246</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325.89368012</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284.78955287999997</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294.96100552999997</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668.3938728899999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424.43845229999999</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408.52839591999992</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455.87384696000004</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1063.13722947</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443.2296665500001</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346.89349697</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359.31431253000005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384.1952253</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398.88101159999997</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383.76546050999997</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3.1026268836081838</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371.39595496000004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3.5482884462476383</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373.66628661999999</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3.2755767619726761</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600.92488011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4.393135346660304</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492.43981927999999</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5.2408773047092572</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485.95153828999997</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4.6477584443315179</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641.06608101000006</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4.2212237587091472</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428.26778855999993</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3.8623880577494552</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627.63743900999998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3.6393170577633249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540.24168576999989</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2.8507418216076497</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415.66005531999997</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2.4966358688172097</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379.87455198000015</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2.2786532699794471</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346.48317781000003</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3.1285944443425695</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70">
        <v>324.21585601000004</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2.4986512933801164</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70">
        <v>399.26400833000002</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1.8386555772324398</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70">
        <v>482.82729516000001</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1.6695941934806058</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70">
        <v>523.68525324999996</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1.6010087426965525</v>
      </c>
      <c r="S92" s="50">
        <v>6.7</v>
      </c>
      <c r="T92" s="50">
        <v>4.75</v>
      </c>
      <c r="U92" s="44">
        <v>8.5706670000000003</v>
      </c>
      <c r="V92" s="50">
        <v>3.4661013211092202</v>
      </c>
      <c r="W92" s="51" t="e">
        <v>#N/A</v>
      </c>
      <c r="X92" s="45">
        <v>2076</v>
      </c>
      <c r="Y92" s="45">
        <v>256</v>
      </c>
      <c r="Z92" s="51">
        <v>3117</v>
      </c>
      <c r="AA92" s="51">
        <v>552428</v>
      </c>
      <c r="AB92" s="51">
        <v>0.85397260273972586</v>
      </c>
      <c r="AC92" s="44">
        <v>38.695339242318141</v>
      </c>
      <c r="AD92" s="44">
        <v>8.4667589999999997</v>
      </c>
      <c r="AE92" s="45" t="e">
        <v>#N/A</v>
      </c>
      <c r="AF92" s="45" t="e">
        <v>#N/A</v>
      </c>
      <c r="AG92" s="45">
        <v>12</v>
      </c>
      <c r="AH92" s="170">
        <v>590.89997588000006</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1.1910669733969925</v>
      </c>
      <c r="S93" s="50">
        <v>6.95</v>
      </c>
      <c r="T93" s="50">
        <v>5</v>
      </c>
      <c r="U93" s="44">
        <v>8.4549730000000007</v>
      </c>
      <c r="V93" s="50">
        <v>3.4342877055946333</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70">
        <v>480.13702353999986</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1.0666585105231219</v>
      </c>
      <c r="S94" s="50">
        <v>7.2</v>
      </c>
      <c r="T94" s="50">
        <v>5.25</v>
      </c>
      <c r="U94" s="44">
        <v>8.4271170000000009</v>
      </c>
      <c r="V94" s="50">
        <v>3.4001112528545172</v>
      </c>
      <c r="W94" s="51" t="e">
        <v>#N/A</v>
      </c>
      <c r="X94" s="45">
        <v>1621</v>
      </c>
      <c r="Y94" s="45">
        <v>173</v>
      </c>
      <c r="Z94" s="51">
        <v>2644</v>
      </c>
      <c r="AA94" s="51">
        <v>539730</v>
      </c>
      <c r="AB94" s="51">
        <v>0.81429011395133966</v>
      </c>
      <c r="AC94" s="44">
        <v>36.139969458549658</v>
      </c>
      <c r="AD94" s="44">
        <v>8.2065230000000007</v>
      </c>
      <c r="AE94" s="45" t="e">
        <v>#N/A</v>
      </c>
      <c r="AF94" s="45" t="e">
        <v>#N/A</v>
      </c>
      <c r="AG94" s="45">
        <v>12</v>
      </c>
      <c r="AH94" s="170">
        <v>457.08763956999996</v>
      </c>
    </row>
    <row r="95" spans="1:34" x14ac:dyDescent="0.2">
      <c r="A95" s="43">
        <v>45139</v>
      </c>
      <c r="B95" s="50">
        <v>4.8327137546468224</v>
      </c>
      <c r="C95" s="44">
        <v>3.997378768020976</v>
      </c>
      <c r="D95" s="44">
        <v>6</v>
      </c>
      <c r="E95" s="44">
        <v>5.8</v>
      </c>
      <c r="F95" s="44">
        <v>990.7</v>
      </c>
      <c r="G95" s="45">
        <v>47110</v>
      </c>
      <c r="H95" s="44">
        <v>-6.3977746870653718</v>
      </c>
      <c r="I95" s="45">
        <v>14650</v>
      </c>
      <c r="J95" s="44">
        <v>-3.3641160949868021</v>
      </c>
      <c r="K95" s="50">
        <v>4.5590881823635243</v>
      </c>
      <c r="L95" s="44">
        <v>1.2050088615771726</v>
      </c>
      <c r="M95" s="44">
        <v>1.9774011299435124</v>
      </c>
      <c r="N95" s="44">
        <v>1.5612161051766549</v>
      </c>
      <c r="O95" s="50">
        <v>81.39</v>
      </c>
      <c r="P95" s="51">
        <v>2.5137</v>
      </c>
      <c r="Q95" s="44">
        <v>1413.9730328919927</v>
      </c>
      <c r="R95" s="44">
        <v>0.86068531299188233</v>
      </c>
      <c r="S95" s="50">
        <v>7.2</v>
      </c>
      <c r="T95" s="50">
        <v>5.25</v>
      </c>
      <c r="U95" s="44">
        <v>8.5023769999999992</v>
      </c>
      <c r="V95" s="50">
        <v>3.4873581935877569</v>
      </c>
      <c r="W95" s="51" t="e">
        <v>#N/A</v>
      </c>
      <c r="X95" s="45">
        <v>1680</v>
      </c>
      <c r="Y95" s="45">
        <v>220</v>
      </c>
      <c r="Z95" s="51">
        <v>2720</v>
      </c>
      <c r="AA95" s="51">
        <v>522639</v>
      </c>
      <c r="AB95" s="51">
        <v>0.8692873122403324</v>
      </c>
      <c r="AC95" s="44">
        <v>39.2902595783302</v>
      </c>
      <c r="AD95" s="44">
        <v>8.7347570000000001</v>
      </c>
      <c r="AE95" s="45" t="e">
        <v>#N/A</v>
      </c>
      <c r="AF95" s="45" t="e">
        <v>#N/A</v>
      </c>
      <c r="AG95" s="45">
        <v>8</v>
      </c>
      <c r="AH95" s="170">
        <v>773.54861693000009</v>
      </c>
    </row>
    <row r="96" spans="1:34" x14ac:dyDescent="0.2">
      <c r="A96" s="43">
        <v>45170</v>
      </c>
      <c r="B96" s="50">
        <v>4.3990086741016121</v>
      </c>
      <c r="C96" s="44">
        <v>3.7982973149967236</v>
      </c>
      <c r="D96" s="44">
        <v>6</v>
      </c>
      <c r="E96" s="44">
        <v>5.8</v>
      </c>
      <c r="F96" s="44">
        <v>983.4</v>
      </c>
      <c r="G96" s="45">
        <v>46840</v>
      </c>
      <c r="H96" s="44">
        <v>-2.0288642543401014</v>
      </c>
      <c r="I96" s="45">
        <v>15160</v>
      </c>
      <c r="J96" s="44">
        <v>2.5710419485791558</v>
      </c>
      <c r="K96" s="50">
        <v>5.7304038004750479</v>
      </c>
      <c r="L96" s="44" t="e">
        <v>#N/A</v>
      </c>
      <c r="M96" s="44">
        <v>2.7932960893854775</v>
      </c>
      <c r="N96" s="44">
        <v>1.7471433837080719</v>
      </c>
      <c r="O96" s="50">
        <v>89.43</v>
      </c>
      <c r="P96" s="51">
        <v>2.5160999999999998</v>
      </c>
      <c r="Q96" s="44">
        <v>1420.2634486260933</v>
      </c>
      <c r="R96" s="44" t="e">
        <v>#N/A</v>
      </c>
      <c r="S96" s="50">
        <v>7.2</v>
      </c>
      <c r="T96" s="50">
        <v>5.25</v>
      </c>
      <c r="U96" s="44" t="e">
        <v>#N/A</v>
      </c>
      <c r="V96" s="50" t="e">
        <v>#N/A</v>
      </c>
      <c r="W96" s="51" t="e">
        <v>#N/A</v>
      </c>
      <c r="X96" s="45">
        <v>2734</v>
      </c>
      <c r="Y96" s="45">
        <v>234</v>
      </c>
      <c r="Z96" s="51">
        <v>2438</v>
      </c>
      <c r="AA96" s="51">
        <v>549293</v>
      </c>
      <c r="AB96" s="51">
        <v>0.76402381698527111</v>
      </c>
      <c r="AC96" s="44">
        <v>39.385085059757515</v>
      </c>
      <c r="AD96" s="44">
        <v>9.1097099999999998</v>
      </c>
      <c r="AE96" s="45" t="e">
        <v>#N/A</v>
      </c>
      <c r="AF96" s="45" t="e">
        <v>#N/A</v>
      </c>
      <c r="AG96" s="45">
        <v>10</v>
      </c>
      <c r="AH96" s="170">
        <v>498.01121709000006</v>
      </c>
    </row>
    <row r="97" spans="1:34" x14ac:dyDescent="0.2">
      <c r="A97" s="43">
        <v>45200</v>
      </c>
      <c r="B97" s="50">
        <v>2.7607361963190247</v>
      </c>
      <c r="C97" s="44">
        <v>3.1209362808842567</v>
      </c>
      <c r="D97" s="44">
        <v>5.5</v>
      </c>
      <c r="E97" s="44">
        <v>5.6</v>
      </c>
      <c r="F97" s="44">
        <v>975.6</v>
      </c>
      <c r="G97" s="45" t="e">
        <v>#N/A</v>
      </c>
      <c r="H97" s="44" t="e">
        <v>#N/A</v>
      </c>
      <c r="I97" s="45" t="e">
        <v>#N/A</v>
      </c>
      <c r="J97" s="44" t="e">
        <v>#N/A</v>
      </c>
      <c r="K97" s="50">
        <v>2.8177282066333964</v>
      </c>
      <c r="L97" s="44" t="e">
        <v>#N/A</v>
      </c>
      <c r="M97" s="44">
        <v>2.1917808219177992</v>
      </c>
      <c r="N97" s="44">
        <v>1.5460550192349487</v>
      </c>
      <c r="O97" s="50">
        <v>85.84</v>
      </c>
      <c r="P97" s="51">
        <v>2.3439999999999999</v>
      </c>
      <c r="Q97" s="44">
        <v>1425.5848027060188</v>
      </c>
      <c r="R97" s="44" t="e">
        <v>#N/A</v>
      </c>
      <c r="S97" s="50">
        <v>7.2</v>
      </c>
      <c r="T97" s="50">
        <v>5.25</v>
      </c>
      <c r="U97" s="44" t="e">
        <v>#N/A</v>
      </c>
      <c r="V97" s="50" t="e">
        <v>#N/A</v>
      </c>
      <c r="W97" s="51" t="e">
        <v>#N/A</v>
      </c>
      <c r="X97" s="45">
        <v>2137</v>
      </c>
      <c r="Y97" s="45" t="e">
        <v>#N/A</v>
      </c>
      <c r="Z97" s="51">
        <v>2171</v>
      </c>
      <c r="AA97" s="51">
        <v>545746</v>
      </c>
      <c r="AB97" s="51">
        <v>0.80886736214605071</v>
      </c>
      <c r="AC97" s="44" t="e">
        <v>#N/A</v>
      </c>
      <c r="AD97" s="44" t="e">
        <v>#N/A</v>
      </c>
      <c r="AE97" s="45" t="e">
        <v>#N/A</v>
      </c>
      <c r="AF97" s="45" t="e">
        <v>#N/A</v>
      </c>
      <c r="AG97" s="45" t="e">
        <v>#N/A</v>
      </c>
      <c r="AH97" s="170">
        <v>388.05235844000003</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2023-11-21T16:19:04Z</dcterms:modified>
</cp:coreProperties>
</file>