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67D345B6-D251-4C95-9475-C2B089E97961}" xr6:coauthVersionLast="47" xr6:coauthVersionMax="47" xr10:uidLastSave="{00000000-0000-0000-0000-000000000000}"/>
  <workbookProtection workbookAlgorithmName="SHA-512" workbookHashValue="6P/CFlAM7rxOh85cY8aBZCwy8KkCn07n6Dyuf245WqB9uDFjbFmDb1uP0hTA0lsKm+S0LOeGFSKPxp+ucPlPhg==" workbookSaltValue="vgFgIFLle+NYRd2sO2uIsg=="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dXdata!$A$16:$AH$98</definedName>
    <definedName name="DATA" localSheetId="3">'dXdata - Annual'!$F$12:$I$46</definedName>
    <definedName name="DATA" localSheetId="2">'dXdata - Monthly'!$F$12:$CJ$46</definedName>
    <definedName name="DATES" localSheetId="5">dXdata!$A$16:$A$98</definedName>
    <definedName name="DATES" localSheetId="3">'dXdata - Annual'!$F$12:$I$12</definedName>
    <definedName name="DATES" localSheetId="2">'dXdata - Monthly'!$F$12:$CJ$12</definedName>
    <definedName name="IDS" localSheetId="5">dXdata!$B$7:$AH$7</definedName>
    <definedName name="IDS" localSheetId="3">'dXdata - Annual'!$B$7:$AH$7</definedName>
    <definedName name="IDS" localSheetId="2">'dXdata - Monthly'!$B$7:$AH$7</definedName>
    <definedName name="OBS" localSheetId="5">dXdata!$B$16:$AH$98</definedName>
    <definedName name="OBS" localSheetId="3">'dXdata - Annual'!$F$13:$I$46</definedName>
    <definedName name="OBS" localSheetId="2">'dXdata - Monthly'!$F$13:$CJ$46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36" i="1" l="1"/>
  <c r="AD36" i="1"/>
  <c r="AE36" i="1"/>
  <c r="AC37" i="1"/>
  <c r="AD37" i="1"/>
  <c r="AE37" i="1"/>
  <c r="AC38" i="1"/>
  <c r="AD38" i="1"/>
  <c r="AE38" i="1"/>
  <c r="AC39" i="1"/>
  <c r="AD39" i="1"/>
  <c r="AE39" i="1"/>
  <c r="AC28" i="1"/>
  <c r="AD28" i="1"/>
  <c r="AE28" i="1"/>
  <c r="AC29" i="1"/>
  <c r="AD29" i="1"/>
  <c r="AE29" i="1"/>
  <c r="AC30" i="1"/>
  <c r="AD30" i="1"/>
  <c r="AE30" i="1"/>
  <c r="AC31" i="1"/>
  <c r="AD31" i="1"/>
  <c r="AE31" i="1"/>
  <c r="AC32" i="1"/>
  <c r="AD32" i="1"/>
  <c r="AE32" i="1"/>
  <c r="AC33" i="1"/>
  <c r="AD33" i="1"/>
  <c r="AE33" i="1"/>
  <c r="AC34" i="1"/>
  <c r="AD34" i="1"/>
  <c r="AE34" i="1"/>
  <c r="AC24" i="1"/>
  <c r="AD24" i="1"/>
  <c r="AE24" i="1"/>
  <c r="AC25" i="1"/>
  <c r="AD25" i="1"/>
  <c r="AE25" i="1"/>
  <c r="AC26" i="1"/>
  <c r="AD26" i="1"/>
  <c r="AE26" i="1"/>
  <c r="AC17" i="1"/>
  <c r="AD17" i="1"/>
  <c r="AE17" i="1"/>
  <c r="AC18" i="1"/>
  <c r="AD18" i="1"/>
  <c r="AE18" i="1"/>
  <c r="AC19" i="1"/>
  <c r="AD19" i="1"/>
  <c r="AE19" i="1"/>
  <c r="AC20" i="1"/>
  <c r="AD20" i="1"/>
  <c r="AE20" i="1"/>
  <c r="AC21" i="1"/>
  <c r="AD21" i="1"/>
  <c r="AE21" i="1"/>
  <c r="AC22" i="1"/>
  <c r="AD22" i="1"/>
  <c r="AE22" i="1"/>
  <c r="AC14" i="1"/>
  <c r="AD14" i="1"/>
  <c r="AE14" i="1"/>
  <c r="AC15" i="1"/>
  <c r="AD15" i="1"/>
  <c r="AE15" i="1"/>
  <c r="AC5" i="1"/>
  <c r="AD5" i="1"/>
  <c r="AE5" i="1"/>
  <c r="AC6" i="1"/>
  <c r="AD6" i="1"/>
  <c r="AE6" i="1"/>
  <c r="AC7" i="1"/>
  <c r="AD7" i="1"/>
  <c r="AE7" i="1"/>
  <c r="AC8" i="1"/>
  <c r="AD8" i="1"/>
  <c r="AE8" i="1"/>
  <c r="AC9" i="1"/>
  <c r="AD9" i="1"/>
  <c r="AE9" i="1"/>
  <c r="AC10" i="1"/>
  <c r="AD10" i="1"/>
  <c r="AE10" i="1"/>
  <c r="AC11" i="1"/>
  <c r="AD11" i="1"/>
  <c r="AE11" i="1"/>
  <c r="AC12" i="1"/>
  <c r="AD12" i="1"/>
  <c r="AE12" i="1"/>
  <c r="Y36" i="1"/>
  <c r="Z36" i="1"/>
  <c r="AA36" i="1"/>
  <c r="AB36" i="1"/>
  <c r="Y37" i="1"/>
  <c r="Z37" i="1"/>
  <c r="AA37" i="1"/>
  <c r="AB37" i="1"/>
  <c r="Y38" i="1"/>
  <c r="Z38" i="1"/>
  <c r="AA38" i="1"/>
  <c r="AB38" i="1"/>
  <c r="Y39" i="1"/>
  <c r="Z39" i="1"/>
  <c r="AA39" i="1"/>
  <c r="AB39" i="1"/>
  <c r="Y28" i="1"/>
  <c r="Z28" i="1"/>
  <c r="AA28" i="1"/>
  <c r="AB28" i="1"/>
  <c r="Y29" i="1"/>
  <c r="Z29" i="1"/>
  <c r="AA29" i="1"/>
  <c r="AB29" i="1"/>
  <c r="Y30" i="1"/>
  <c r="Z30" i="1"/>
  <c r="AA30" i="1"/>
  <c r="AB30" i="1"/>
  <c r="Y31" i="1"/>
  <c r="Z31" i="1"/>
  <c r="AA31" i="1"/>
  <c r="AB31" i="1"/>
  <c r="Y32" i="1"/>
  <c r="Z32" i="1"/>
  <c r="AA32" i="1"/>
  <c r="AB32" i="1"/>
  <c r="Y33" i="1"/>
  <c r="Z33" i="1"/>
  <c r="AA33" i="1"/>
  <c r="AB33" i="1"/>
  <c r="Y34" i="1"/>
  <c r="Z34" i="1"/>
  <c r="AA34" i="1"/>
  <c r="AB34" i="1"/>
  <c r="Z24" i="1"/>
  <c r="AA24" i="1"/>
  <c r="AB24" i="1"/>
  <c r="Z25" i="1"/>
  <c r="AA25" i="1"/>
  <c r="AB25" i="1"/>
  <c r="Z26" i="1"/>
  <c r="AA26" i="1"/>
  <c r="AB26" i="1"/>
  <c r="Z17" i="1"/>
  <c r="AA17" i="1"/>
  <c r="AB17" i="1"/>
  <c r="Z18" i="1"/>
  <c r="AA18" i="1"/>
  <c r="AB18" i="1"/>
  <c r="Z19" i="1"/>
  <c r="AA19" i="1"/>
  <c r="AB19" i="1"/>
  <c r="Z20" i="1"/>
  <c r="AA20" i="1"/>
  <c r="AB20" i="1"/>
  <c r="Z21" i="1"/>
  <c r="AA21" i="1"/>
  <c r="AB21" i="1"/>
  <c r="Z22" i="1"/>
  <c r="AA22" i="1"/>
  <c r="AB22" i="1"/>
  <c r="AB14" i="1"/>
  <c r="AB15" i="1"/>
  <c r="Y5" i="1"/>
  <c r="Z5" i="1"/>
  <c r="AA5" i="1"/>
  <c r="AB5" i="1"/>
  <c r="Y6" i="1"/>
  <c r="Z6" i="1"/>
  <c r="AA6" i="1"/>
  <c r="AB6" i="1"/>
  <c r="Y7" i="1"/>
  <c r="Z7" i="1"/>
  <c r="AA7" i="1"/>
  <c r="AB7" i="1"/>
  <c r="Y8" i="1"/>
  <c r="Z8" i="1"/>
  <c r="AA8" i="1"/>
  <c r="AB8" i="1"/>
  <c r="Y9" i="1"/>
  <c r="Z9" i="1"/>
  <c r="AA9" i="1"/>
  <c r="AB9" i="1"/>
  <c r="Y10" i="1"/>
  <c r="Z10" i="1"/>
  <c r="AA10" i="1"/>
  <c r="AB10" i="1"/>
  <c r="Y11" i="1"/>
  <c r="Z11" i="1"/>
  <c r="AA11" i="1"/>
  <c r="AB11" i="1"/>
  <c r="Y12" i="1"/>
  <c r="Z12" i="1"/>
  <c r="AA12" i="1"/>
  <c r="AB12" i="1"/>
  <c r="AA14" i="1"/>
  <c r="AA15" i="1"/>
  <c r="Z14" i="1"/>
  <c r="Z15" i="1"/>
  <c r="X36" i="1"/>
  <c r="X37" i="1"/>
  <c r="X38" i="1"/>
  <c r="X39" i="1"/>
  <c r="X28" i="1"/>
  <c r="X29" i="1"/>
  <c r="X30" i="1"/>
  <c r="X31" i="1"/>
  <c r="X32" i="1"/>
  <c r="X33" i="1"/>
  <c r="X34" i="1"/>
  <c r="X24" i="1"/>
  <c r="Y24" i="1"/>
  <c r="X25" i="1"/>
  <c r="Y25" i="1"/>
  <c r="X26" i="1"/>
  <c r="Y26" i="1"/>
  <c r="X17" i="1"/>
  <c r="Y17" i="1"/>
  <c r="X18" i="1"/>
  <c r="Y18" i="1"/>
  <c r="X19" i="1"/>
  <c r="Y19" i="1"/>
  <c r="X20" i="1"/>
  <c r="Y20" i="1"/>
  <c r="X21" i="1"/>
  <c r="Y21" i="1"/>
  <c r="X22" i="1"/>
  <c r="Y22" i="1"/>
  <c r="X14" i="1"/>
  <c r="Y14" i="1"/>
  <c r="X15" i="1"/>
  <c r="Y15" i="1"/>
  <c r="X5" i="1"/>
  <c r="X6" i="1"/>
  <c r="X7" i="1"/>
  <c r="X8" i="1"/>
  <c r="X9" i="1"/>
  <c r="X10" i="1"/>
  <c r="X11" i="1"/>
  <c r="X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<sst xmlns="http://schemas.openxmlformats.org/spreadsheetml/2006/main" count="655" uniqueCount="265">
  <si>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</si>
  <si>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</si>
  <si>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</si>
  <si>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</si>
  <si>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</si>
  <si>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</si>
  <si>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</si>
  <si>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</si>
  <si>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</si>
  <si>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</si>
  <si>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</si>
  <si>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</si>
  <si>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</si>
  <si>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</si>
  <si>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</si>
  <si>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</si>
  <si>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</si>
  <si>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</si>
  <si>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</si>
  <si>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</si>
  <si>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</si>
  <si>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</si>
  <si>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</si>
  <si>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</si>
  <si>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</si>
  <si>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</si>
  <si>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</si>
  <si>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</si>
  <si>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</si>
  <si>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</si>
  <si>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</si>
  <si>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</si>
  <si>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</si>
  <si>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</si>
  <si>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</si>
  <si>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</si>
  <si>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</si>
  <si>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</si>
  <si>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</si>
  <si>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</si>
  <si>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</si>
  <si>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</si>
  <si>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</si>
  <si>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</si>
  <si>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</si>
  <si>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</si>
  <si>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</si>
  <si>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</si>
  <si>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</si>
  <si>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</si>
  <si>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</si>
  <si>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</si>
  <si>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</si>
  <si>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</si>
  <si>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</si>
  <si>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</si>
  <si>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</si>
  <si>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</si>
  <si>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</si>
  <si>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</si>
  <si>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</si>
  <si>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</si>
  <si>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</si>
  <si>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</si>
  <si>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</si>
  <si>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</si>
  <si>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</si>
  <si>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</si>
  <si>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</si>
  <si>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</si>
  <si>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</si>
  <si>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</si>
  <si>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</si>
  <si>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</si>
  <si>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</si>
  <si>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</si>
  <si>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</si>
  <si>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</si>
  <si>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</si>
  <si>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</si>
  <si>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</si>
  <si>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</si>
  <si>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</si>
  <si>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</si>
  <si>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</si>
  <si>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</si>
  <si>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</si>
  <si>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</si>
  <si>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</si>
  <si>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</si>
  <si>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</si>
  <si>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</si>
  <si>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</si>
  <si>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</si>
  <si>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</si>
  <si>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</si>
  <si>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</si>
  <si>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</si>
  <si>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</si>
  <si>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</si>
  <si>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</si>
  <si>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</si>
  <si>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</si>
  <si>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</si>
  <si>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</si>
  <si>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</si>
  <si>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</si>
  <si>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</si>
  <si>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</si>
  <si>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</si>
  <si>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</si>
  <si>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</si>
  <si>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</si>
  <si>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</si>
  <si>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</si>
  <si>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</si>
  <si>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</si>
  <si>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</si>
  <si>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</si>
  <si>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</si>
  <si>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</si>
  <si>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</si>
  <si>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</si>
  <si>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</si>
  <si>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</si>
  <si>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</si>
  <si>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</si>
  <si>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</si>
  <si>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</si>
  <si>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</si>
  <si>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</si>
  <si>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</si>
  <si>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</si>
  <si>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</si>
  <si>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</si>
  <si>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</si>
  <si>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</si>
  <si>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</si>
  <si>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</si>
  <si>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</si>
  <si>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</si>
  <si>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</si>
  <si>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</si>
  <si>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</si>
  <si>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</si>
  <si>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</si>
  <si>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</si>
  <si>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</si>
  <si>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</si>
  <si>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</si>
  <si>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</si>
  <si>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</si>
  <si>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</si>
  <si>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</si>
  <si>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</si>
  <si>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</si>
  <si>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</si>
  <si>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</si>
  <si>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</si>
  <si>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</si>
  <si>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</si>
  <si>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</si>
  <si>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</si>
  <si>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</si>
  <si>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</si>
  <si>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</si>
  <si>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</si>
  <si>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</si>
  <si>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</si>
  <si>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</si>
  <si>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</si>
  <si>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</si>
  <si>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</si>
  <si>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</si>
  <si>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</si>
  <si>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</si>
  <si>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</si>
  <si>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</si>
  <si>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</si>
  <si>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</si>
  <si>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</si>
  <si>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</si>
  <si>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</si>
  <si>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</si>
  <si>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</si>
  <si>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</si>
  <si>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</si>
  <si>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</si>
  <si>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</si>
  <si>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</si>
  <si>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</si>
  <si>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</si>
  <si>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</si>
  <si>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</si>
  <si>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</si>
  <si>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</si>
  <si>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</si>
  <si>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</si>
  <si>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</si>
  <si>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</si>
  <si>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</si>
  <si>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</si>
  <si>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</si>
  <si>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</si>
  <si>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</si>
  <si>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</si>
  <si>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</si>
  <si>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</si>
  <si>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</si>
  <si>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</si>
  <si>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</si>
  <si>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</si>
  <si>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</si>
  <si>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</si>
  <si>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</si>
  <si>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</si>
  <si>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</si>
  <si>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</si>
  <si>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</si>
  <si>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</si>
  <si>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</si>
  <si>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</si>
  <si>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</si>
  <si>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</si>
  <si>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</si>
  <si>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</si>
  <si>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</si>
  <si>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</si>
  <si>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</si>
  <si>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</si>
  <si>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</si>
  <si>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</si>
  <si>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</si>
  <si>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</si>
  <si>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</si>
  <si>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</si>
  <si>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</si>
  <si>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</si>
  <si>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</si>
  <si>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</si>
  <si>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</si>
  <si>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</si>
  <si>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</si>
  <si>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</si>
  <si>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</si>
  <si>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</si>
  <si>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</si>
  <si>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</si>
  <si>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</si>
  <si>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</si>
  <si>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</si>
  <si>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</si>
  <si>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</si>
  <si>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</si>
  <si>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</si>
  <si>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</si>
  <si>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</si>
  <si>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</si>
  <si>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</si>
  <si>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</si>
  <si>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</si>
  <si>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</si>
  <si>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November 2023</t>
  </si>
  <si>
    <t>Updated by Corporate Economics on December 19, 2023</t>
  </si>
  <si>
    <t xml:space="preserve">Note 6. The total values of building permits for 2021 annual, 2022 annual and 2022 monthly were updated to reflect the data revision provided by Business Planning &amp; Performance Measurement, The City of Calgary as of December 1,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</si>
</sst>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2">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0"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F59"/>
  <sheetViews>
    <sheetView tabSelected="1" topLeftCell="E1" zoomScale="85" zoomScaleNormal="85" workbookViewId="0">
      <selection activeCell="AE1" sqref="AE1"/>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31" width="7.85546875" style="110" customWidth="1"/>
    <col min="32" max="69" width="9.140625" style="13" customWidth="1"/>
    <col min="70" max="16384" width="9.140625" style="13"/>
  </cols>
  <sheetData>
    <row r="1" spans="1:32" ht="27" customHeight="1" x14ac:dyDescent="0.3">
      <c r="A1" s="1"/>
      <c r="B1" s="2"/>
      <c r="C1" s="3"/>
      <c r="D1" s="3"/>
      <c r="E1" s="171" t="s">
        <v>262</v>
      </c>
      <c r="F1" s="95"/>
      <c r="G1" s="95"/>
      <c r="H1" s="95"/>
      <c r="I1" s="95"/>
      <c r="J1" s="95"/>
      <c r="K1" s="95"/>
      <c r="L1" s="95"/>
      <c r="M1" s="95"/>
      <c r="N1" s="95"/>
      <c r="O1" s="95"/>
      <c r="P1" s="95"/>
      <c r="Q1" s="95"/>
      <c r="R1" s="95"/>
      <c r="S1" s="95"/>
      <c r="T1" s="95"/>
      <c r="U1" s="95"/>
      <c r="V1" s="95"/>
      <c r="W1" s="95"/>
      <c r="X1" s="95"/>
      <c r="Y1" s="95"/>
      <c r="Z1" s="95"/>
      <c r="AA1" s="95"/>
      <c r="AB1" s="95"/>
      <c r="AC1" s="95"/>
      <c r="AD1" s="95"/>
      <c r="AE1" s="95"/>
      <c r="AF1" s="8"/>
    </row>
    <row r="2" spans="1:32"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c r="X2" s="154"/>
      <c r="Y2" s="154"/>
      <c r="Z2" s="154"/>
      <c r="AA2" s="154"/>
      <c r="AB2" s="154"/>
      <c r="AC2" s="154"/>
      <c r="AD2" s="154"/>
      <c r="AE2" s="154" t="s">
        <v>263</v>
      </c>
      <c r="AF2" s="8"/>
    </row>
    <row r="3" spans="1:32" s="248" customFormat="1" ht="23.25" thickBot="1" x14ac:dyDescent="0.3">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2">
        <v>44896</v>
      </c>
      <c r="U3" s="151">
        <v>44927</v>
      </c>
      <c r="V3" s="152">
        <v>44958</v>
      </c>
      <c r="W3" s="152">
        <v>44986</v>
      </c>
      <c r="X3" s="152">
        <v>45017</v>
      </c>
      <c r="Y3" s="152">
        <v>45047</v>
      </c>
      <c r="Z3" s="152">
        <v>45078</v>
      </c>
      <c r="AA3" s="152">
        <v>45108</v>
      </c>
      <c r="AB3" s="152">
        <v>45139</v>
      </c>
      <c r="AC3" s="152">
        <v>45170</v>
      </c>
      <c r="AD3" s="152">
        <v>45200</v>
      </c>
      <c r="AE3" s="153">
        <v>45231</v>
      </c>
      <c r="AF3" s="54"/>
    </row>
    <row r="4" spans="1:32" s="249" customFormat="1" ht="13.5" customHeight="1" thickBot="1" x14ac:dyDescent="0.25">
      <c r="A4" s="56"/>
      <c r="B4" s="57" t="s">
        <v>5</v>
      </c>
      <c r="C4" s="58"/>
      <c r="D4" s="59"/>
      <c r="E4" s="256" t="s">
        <v>5</v>
      </c>
      <c r="F4" s="257"/>
      <c r="G4" s="257"/>
      <c r="H4" s="258"/>
      <c r="I4" s="259"/>
      <c r="J4" s="259"/>
      <c r="K4" s="259"/>
      <c r="L4" s="259"/>
      <c r="M4" s="259"/>
      <c r="N4" s="259"/>
      <c r="O4" s="259"/>
      <c r="P4" s="259"/>
      <c r="Q4" s="259"/>
      <c r="R4" s="259"/>
      <c r="S4" s="259"/>
      <c r="T4" s="259"/>
      <c r="U4" s="259"/>
      <c r="V4" s="259"/>
      <c r="W4" s="259"/>
      <c r="X4" s="259"/>
      <c r="Y4" s="259"/>
      <c r="Z4" s="259"/>
      <c r="AA4" s="259"/>
      <c r="AB4" s="259"/>
      <c r="AC4" s="259"/>
      <c r="AD4" s="259"/>
      <c r="AE4" s="260"/>
      <c r="AF4" s="60"/>
    </row>
    <row r="5" spans="1:32" s="249" customFormat="1" ht="16.5" customHeight="1" x14ac:dyDescent="0.2">
      <c r="A5" s="111">
        <v>1</v>
      </c>
      <c r="B5" s="112" t="s">
        <v>6</v>
      </c>
      <c r="C5" s="113" t="s">
        <v>7</v>
      </c>
      <c r="D5" s="114"/>
      <c r="E5" s="123" t="s">
        <v>230</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117">
        <f>'dXdata - Monthly'!CB16/100</f>
        <v>7.0000000000000007E-2</v>
      </c>
      <c r="X5" s="117">
        <f>'dXdata - Monthly'!CC16/100</f>
        <v>6.4000000000000001E-2</v>
      </c>
      <c r="Y5" s="117">
        <f>'dXdata - Monthly'!CD16/100</f>
        <v>0.06</v>
      </c>
      <c r="Z5" s="117">
        <f>'dXdata - Monthly'!CE16/100</f>
        <v>5.7999999999999996E-2</v>
      </c>
      <c r="AA5" s="117">
        <f>'dXdata - Monthly'!CF16/100</f>
        <v>6.0999999999999999E-2</v>
      </c>
      <c r="AB5" s="117">
        <f>'dXdata - Monthly'!CG16/100</f>
        <v>0.06</v>
      </c>
      <c r="AC5" s="117">
        <f>'dXdata - Monthly'!CH16/100</f>
        <v>0.06</v>
      </c>
      <c r="AD5" s="117">
        <f>'dXdata - Monthly'!CI16/100</f>
        <v>5.5E-2</v>
      </c>
      <c r="AE5" s="201">
        <f>'dXdata - Monthly'!CJ16/100</f>
        <v>5.4000000000000006E-2</v>
      </c>
      <c r="AF5" s="60"/>
    </row>
    <row r="6" spans="1:32" s="249" customFormat="1" ht="16.5" customHeight="1" x14ac:dyDescent="0.2">
      <c r="A6" s="62">
        <v>2</v>
      </c>
      <c r="B6" s="63" t="s">
        <v>8</v>
      </c>
      <c r="C6" s="64" t="s">
        <v>9</v>
      </c>
      <c r="D6" s="65"/>
      <c r="E6" s="77" t="s">
        <v>248</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100">
        <f>'dXdata - Monthly'!CB17/100</f>
        <v>5.4000000000000006E-2</v>
      </c>
      <c r="X6" s="100">
        <f>'dXdata - Monthly'!CC17/100</f>
        <v>5.2999999999999999E-2</v>
      </c>
      <c r="Y6" s="100">
        <f>'dXdata - Monthly'!CD17/100</f>
        <v>5.2999999999999999E-2</v>
      </c>
      <c r="Z6" s="100">
        <f>'dXdata - Monthly'!CE17/100</f>
        <v>5.2000000000000005E-2</v>
      </c>
      <c r="AA6" s="100">
        <f>'dXdata - Monthly'!CF17/100</f>
        <v>5.4000000000000006E-2</v>
      </c>
      <c r="AB6" s="100">
        <f>'dXdata - Monthly'!CG17/100</f>
        <v>5.7999999999999996E-2</v>
      </c>
      <c r="AC6" s="100">
        <f>'dXdata - Monthly'!CH17/100</f>
        <v>5.7999999999999996E-2</v>
      </c>
      <c r="AD6" s="100">
        <f>'dXdata - Monthly'!CI17/100</f>
        <v>5.5999999999999994E-2</v>
      </c>
      <c r="AE6" s="202">
        <f>'dXdata - Monthly'!CJ17/100</f>
        <v>5.2999999999999999E-2</v>
      </c>
      <c r="AF6" s="60"/>
    </row>
    <row r="7" spans="1:32" s="249" customFormat="1" ht="16.5" customHeight="1" x14ac:dyDescent="0.2">
      <c r="A7" s="111">
        <v>3</v>
      </c>
      <c r="B7" s="112" t="s">
        <v>10</v>
      </c>
      <c r="C7" s="113" t="s">
        <v>11</v>
      </c>
      <c r="D7" s="114"/>
      <c r="E7" s="123" t="s">
        <v>231</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1">
        <f>'dXdata - Monthly'!CB18</f>
        <v>916.3</v>
      </c>
      <c r="X7" s="241">
        <f>'dXdata - Monthly'!CC18</f>
        <v>931.9</v>
      </c>
      <c r="Y7" s="241">
        <f>'dXdata - Monthly'!CD18</f>
        <v>946.9</v>
      </c>
      <c r="Z7" s="241">
        <f>'dXdata - Monthly'!CE18</f>
        <v>966</v>
      </c>
      <c r="AA7" s="241">
        <f>'dXdata - Monthly'!CF18</f>
        <v>977.5</v>
      </c>
      <c r="AB7" s="241">
        <f>'dXdata - Monthly'!CG18</f>
        <v>990.7</v>
      </c>
      <c r="AC7" s="241">
        <f>'dXdata - Monthly'!CH18</f>
        <v>983.4</v>
      </c>
      <c r="AD7" s="241">
        <f>'dXdata - Monthly'!CI18</f>
        <v>975.6</v>
      </c>
      <c r="AE7" s="242">
        <f>'dXdata - Monthly'!CJ18</f>
        <v>965.2</v>
      </c>
      <c r="AF7" s="60"/>
    </row>
    <row r="8" spans="1:32" s="250" customFormat="1" ht="31.5" customHeight="1" x14ac:dyDescent="0.2">
      <c r="A8" s="62">
        <v>4</v>
      </c>
      <c r="B8" s="66" t="s">
        <v>12</v>
      </c>
      <c r="C8" s="66" t="s">
        <v>13</v>
      </c>
      <c r="D8" s="67"/>
      <c r="E8" s="77" t="s">
        <v>232</v>
      </c>
      <c r="F8" s="101">
        <f>'dXdata - Annual'!G19</f>
        <v>81002.5</v>
      </c>
      <c r="G8" s="101">
        <f>'dXdata - Annual'!H19</f>
        <v>163443.33333333334</v>
      </c>
      <c r="H8" s="101">
        <f>'dXdata - Annual'!I19</f>
        <v>52986.666666666664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43990</v>
      </c>
      <c r="U8" s="218">
        <f>'dXdata - Monthly'!BZ19</f>
        <v>42280</v>
      </c>
      <c r="V8" s="219">
        <f>'dXdata - Monthly'!CA19</f>
        <v>41010</v>
      </c>
      <c r="W8" s="219">
        <f>'dXdata - Monthly'!CB19</f>
        <v>40540</v>
      </c>
      <c r="X8" s="219">
        <f>'dXdata - Monthly'!CC19</f>
        <v>40510</v>
      </c>
      <c r="Y8" s="219">
        <f>'dXdata - Monthly'!CD19</f>
        <v>41630</v>
      </c>
      <c r="Z8" s="219">
        <f>'dXdata - Monthly'!CE19</f>
        <v>44790</v>
      </c>
      <c r="AA8" s="219">
        <f>'dXdata - Monthly'!CF19</f>
        <v>45230</v>
      </c>
      <c r="AB8" s="219">
        <f>'dXdata - Monthly'!CG19</f>
        <v>47110</v>
      </c>
      <c r="AC8" s="219">
        <f>'dXdata - Monthly'!CH19</f>
        <v>46840</v>
      </c>
      <c r="AD8" s="219" t="e">
        <f>'dXdata - Monthly'!CI19</f>
        <v>#N/A</v>
      </c>
      <c r="AE8" s="220" t="e">
        <f>'dXdata - Monthly'!CJ19</f>
        <v>#N/A</v>
      </c>
      <c r="AF8" s="68"/>
    </row>
    <row r="9" spans="1:32" s="249" customFormat="1" ht="16.5" customHeight="1" x14ac:dyDescent="0.2">
      <c r="A9" s="111">
        <v>5</v>
      </c>
      <c r="B9" s="112" t="s">
        <v>14</v>
      </c>
      <c r="C9" s="113" t="s">
        <v>15</v>
      </c>
      <c r="D9" s="114"/>
      <c r="E9" s="123" t="s">
        <v>233</v>
      </c>
      <c r="F9" s="115">
        <f>'dXdata - Annual'!G20/100</f>
        <v>0.59260412229249271</v>
      </c>
      <c r="G9" s="115">
        <f>'dXdata - Annual'!H20/100</f>
        <v>1.0177566536012264</v>
      </c>
      <c r="H9" s="115">
        <f>'dXdata - Annual'!I20/100</f>
        <v>-0.67581016866192156</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-0.40754208754208754</v>
      </c>
      <c r="U9" s="221">
        <f>'dXdata - Monthly'!BZ20/100</f>
        <v>-0.38448100160139753</v>
      </c>
      <c r="V9" s="222">
        <f>'dXdata - Monthly'!CA20/100</f>
        <v>-0.35427491733585259</v>
      </c>
      <c r="W9" s="222">
        <f>'dXdata - Monthly'!CB20/100</f>
        <v>-0.30936967632027257</v>
      </c>
      <c r="X9" s="222">
        <f>'dXdata - Monthly'!CC20/100</f>
        <v>-0.26890452986825486</v>
      </c>
      <c r="Y9" s="222">
        <f>'dXdata - Monthly'!CD20/100</f>
        <v>-0.21185157137447941</v>
      </c>
      <c r="Z9" s="222">
        <f>'dXdata - Monthly'!CE20/100</f>
        <v>-0.14392201834862384</v>
      </c>
      <c r="AA9" s="222">
        <f>'dXdata - Monthly'!CF20/100</f>
        <v>-0.10630310215372452</v>
      </c>
      <c r="AB9" s="222">
        <f>'dXdata - Monthly'!CG20/100</f>
        <v>-6.3977746870653718E-2</v>
      </c>
      <c r="AC9" s="222">
        <f>'dXdata - Monthly'!CH20/100</f>
        <v>-2.0288642543401014E-2</v>
      </c>
      <c r="AD9" s="222" t="e">
        <f>'dXdata - Monthly'!CI20/100</f>
        <v>#N/A</v>
      </c>
      <c r="AE9" s="223" t="e">
        <f>'dXdata - Monthly'!CJ20/100</f>
        <v>#N/A</v>
      </c>
      <c r="AF9" s="60"/>
    </row>
    <row r="10" spans="1:32" s="249" customFormat="1" ht="31.5" customHeight="1" x14ac:dyDescent="0.2">
      <c r="A10" s="62">
        <v>6</v>
      </c>
      <c r="B10" s="63" t="s">
        <v>16</v>
      </c>
      <c r="C10" s="64" t="s">
        <v>13</v>
      </c>
      <c r="D10" s="65"/>
      <c r="E10" s="77" t="s">
        <v>234</v>
      </c>
      <c r="F10" s="101">
        <f>'dXdata - Annual'!G21</f>
        <v>27410.833333333332</v>
      </c>
      <c r="G10" s="101">
        <f>'dXdata - Annual'!H21</f>
        <v>56817.5</v>
      </c>
      <c r="H10" s="101">
        <f>'dXdata - Annual'!I21</f>
        <v>16504.166666666668</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14120</v>
      </c>
      <c r="U10" s="218">
        <f>'dXdata - Monthly'!BZ21</f>
        <v>13090</v>
      </c>
      <c r="V10" s="219">
        <f>'dXdata - Monthly'!CA21</f>
        <v>12870</v>
      </c>
      <c r="W10" s="219">
        <f>'dXdata - Monthly'!CB21</f>
        <v>12750</v>
      </c>
      <c r="X10" s="219">
        <f>'dXdata - Monthly'!CC21</f>
        <v>12770</v>
      </c>
      <c r="Y10" s="219">
        <f>'dXdata - Monthly'!CD21</f>
        <v>13180</v>
      </c>
      <c r="Z10" s="219">
        <f>'dXdata - Monthly'!CE21</f>
        <v>13190</v>
      </c>
      <c r="AA10" s="219">
        <f>'dXdata - Monthly'!CF21</f>
        <v>14120</v>
      </c>
      <c r="AB10" s="219">
        <f>'dXdata - Monthly'!CG21</f>
        <v>14650</v>
      </c>
      <c r="AC10" s="219">
        <f>'dXdata - Monthly'!CH21</f>
        <v>15160</v>
      </c>
      <c r="AD10" s="219" t="e">
        <f>'dXdata - Monthly'!CI21</f>
        <v>#N/A</v>
      </c>
      <c r="AE10" s="220" t="e">
        <f>'dXdata - Monthly'!CJ21</f>
        <v>#N/A</v>
      </c>
      <c r="AF10" s="60"/>
    </row>
    <row r="11" spans="1:32" s="251" customFormat="1" ht="16.5" customHeight="1" x14ac:dyDescent="0.2">
      <c r="A11" s="111">
        <v>7</v>
      </c>
      <c r="B11" s="112" t="s">
        <v>17</v>
      </c>
      <c r="C11" s="113" t="s">
        <v>15</v>
      </c>
      <c r="D11" s="114"/>
      <c r="E11" s="123" t="s">
        <v>233</v>
      </c>
      <c r="F11" s="115">
        <f>'dXdata - Annual'!G22/100</f>
        <v>0.7030651340996168</v>
      </c>
      <c r="G11" s="115">
        <f>'dXdata - Annual'!H22/100</f>
        <v>1.072811844465388</v>
      </c>
      <c r="H11" s="115">
        <f>'dXdata - Annual'!I22/100</f>
        <v>-0.70952318094483802</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-0.42508143322475567</v>
      </c>
      <c r="U11" s="221">
        <f>'dXdata - Monthly'!BZ22/100</f>
        <v>-0.41614629794826052</v>
      </c>
      <c r="V11" s="222">
        <f>'dXdata - Monthly'!CA22/100</f>
        <v>-0.34470468431771889</v>
      </c>
      <c r="W11" s="222">
        <f>'dXdata - Monthly'!CB22/100</f>
        <v>-0.29867986798679869</v>
      </c>
      <c r="X11" s="222">
        <f>'dXdata - Monthly'!CC22/100</f>
        <v>-0.23715651135005977</v>
      </c>
      <c r="Y11" s="222">
        <f>'dXdata - Monthly'!CD22/100</f>
        <v>-0.20983213429256597</v>
      </c>
      <c r="Z11" s="222">
        <f>'dXdata - Monthly'!CE22/100</f>
        <v>-0.17768079800498746</v>
      </c>
      <c r="AA11" s="222">
        <f>'dXdata - Monthly'!CF22/100</f>
        <v>-8.7855297157622747E-2</v>
      </c>
      <c r="AB11" s="222">
        <f>'dXdata - Monthly'!CG22/100</f>
        <v>-3.3641160949868021E-2</v>
      </c>
      <c r="AC11" s="222">
        <f>'dXdata - Monthly'!CH22/100</f>
        <v>2.5710419485791558E-2</v>
      </c>
      <c r="AD11" s="222" t="e">
        <f>'dXdata - Monthly'!CI22/100</f>
        <v>#N/A</v>
      </c>
      <c r="AE11" s="223" t="e">
        <f>'dXdata - Monthly'!CJ22/100</f>
        <v>#N/A</v>
      </c>
      <c r="AF11" s="69"/>
    </row>
    <row r="12" spans="1:32" s="249" customFormat="1" ht="16.5" customHeight="1" thickBot="1" x14ac:dyDescent="0.25">
      <c r="A12" s="62">
        <v>8</v>
      </c>
      <c r="B12" s="70" t="s">
        <v>18</v>
      </c>
      <c r="C12" s="71" t="s">
        <v>11</v>
      </c>
      <c r="D12" s="72"/>
      <c r="E12" s="199" t="s">
        <v>235</v>
      </c>
      <c r="F12" s="102">
        <f>'dXdata - Annual'!G29</f>
        <v>1307</v>
      </c>
      <c r="G12" s="102">
        <f>'dXdata - Annual'!H29</f>
        <v>1321.6</v>
      </c>
      <c r="H12" s="102">
        <f>'dXdata - Annual'!I29</f>
        <v>1348.6</v>
      </c>
      <c r="I12" s="224">
        <f>'dXdata - Monthly'!BN29</f>
        <v>1341.85</v>
      </c>
      <c r="J12" s="225">
        <f>'dXdata - Monthly'!BO29</f>
        <v>1344.1</v>
      </c>
      <c r="K12" s="225">
        <f>'dXdata - Monthly'!BP29</f>
        <v>1346.35</v>
      </c>
      <c r="L12" s="225">
        <f>'dXdata - Monthly'!BQ29</f>
        <v>1348.6</v>
      </c>
      <c r="M12" s="225">
        <f>'dXdata - Monthly'!BR29</f>
        <v>1351.9833333333333</v>
      </c>
      <c r="N12" s="225">
        <f>'dXdata - Monthly'!BS29</f>
        <v>1355.3666666666668</v>
      </c>
      <c r="O12" s="225">
        <f>'dXdata - Monthly'!BT29</f>
        <v>1358.75</v>
      </c>
      <c r="P12" s="225">
        <f>'dXdata - Monthly'!BU29</f>
        <v>1362.1333333333332</v>
      </c>
      <c r="Q12" s="225">
        <f>'dXdata - Monthly'!BV29</f>
        <v>1365.5166666666667</v>
      </c>
      <c r="R12" s="225">
        <f>'dXdata - Monthly'!BW29</f>
        <v>1368.9</v>
      </c>
      <c r="S12" s="225">
        <f>'dXdata - Monthly'!BX29</f>
        <v>1372.2833333333333</v>
      </c>
      <c r="T12" s="225">
        <f>'dXdata - Monthly'!BY29</f>
        <v>1375.6666666666667</v>
      </c>
      <c r="U12" s="224">
        <f>'dXdata - Monthly'!BZ29</f>
        <v>1379.05</v>
      </c>
      <c r="V12" s="225">
        <f>'dXdata - Monthly'!CA29</f>
        <v>1382.4333333333332</v>
      </c>
      <c r="W12" s="225">
        <f>'dXdata - Monthly'!CB29</f>
        <v>1385.8166666666668</v>
      </c>
      <c r="X12" s="225">
        <f>'dXdata - Monthly'!CC29</f>
        <v>1389.2</v>
      </c>
      <c r="Y12" s="225">
        <f>'dXdata - Monthly'!CD29</f>
        <v>1394.8613681006327</v>
      </c>
      <c r="Z12" s="225">
        <f>'dXdata - Monthly'!CE29</f>
        <v>1400.3468160680457</v>
      </c>
      <c r="AA12" s="225">
        <f>'dXdata - Monthly'!CF29</f>
        <v>1407.7345794163741</v>
      </c>
      <c r="AB12" s="225">
        <f>'dXdata - Monthly'!CG29</f>
        <v>1413.9730328919927</v>
      </c>
      <c r="AC12" s="225">
        <f>'dXdata - Monthly'!CH29</f>
        <v>1420.2634486260933</v>
      </c>
      <c r="AD12" s="225">
        <f>'dXdata - Monthly'!CI29</f>
        <v>1425.5848027060188</v>
      </c>
      <c r="AE12" s="226">
        <f>'dXdata - Monthly'!CJ29</f>
        <v>1430.8577519836188</v>
      </c>
      <c r="AF12" s="60"/>
    </row>
    <row r="13" spans="1:32" s="249" customFormat="1" ht="16.5" customHeight="1" thickBot="1" x14ac:dyDescent="0.2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4"/>
      <c r="X13" s="264"/>
      <c r="Y13" s="264"/>
      <c r="Z13" s="264"/>
      <c r="AA13" s="264"/>
      <c r="AB13" s="264"/>
      <c r="AC13" s="264"/>
      <c r="AD13" s="264"/>
      <c r="AE13" s="265"/>
      <c r="AF13" s="60"/>
    </row>
    <row r="14" spans="1:32" s="249" customFormat="1" ht="16.5" customHeight="1" x14ac:dyDescent="0.2">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7">
        <f>'dXdata - Monthly'!CB27</f>
        <v>73.28</v>
      </c>
      <c r="X14" s="227">
        <f>'dXdata - Monthly'!CC27</f>
        <v>79.45</v>
      </c>
      <c r="Y14" s="227">
        <f>'dXdata - Monthly'!CD27</f>
        <v>71.58</v>
      </c>
      <c r="Z14" s="227">
        <f>'dXdata - Monthly'!CE27</f>
        <v>70.25</v>
      </c>
      <c r="AA14" s="227">
        <f>'dXdata - Monthly'!CF27</f>
        <v>76.069999999999993</v>
      </c>
      <c r="AB14" s="227">
        <f>'dXdata - Monthly'!CG27</f>
        <v>81.39</v>
      </c>
      <c r="AC14" s="227">
        <f>'dXdata - Monthly'!CH27</f>
        <v>89.43</v>
      </c>
      <c r="AD14" s="227">
        <f>'dXdata - Monthly'!CI27</f>
        <v>85.64</v>
      </c>
      <c r="AE14" s="228">
        <f>'dXdata - Monthly'!CJ27</f>
        <v>77.69</v>
      </c>
      <c r="AF14" s="60"/>
    </row>
    <row r="15" spans="1:32" s="252" customFormat="1" ht="16.5" customHeight="1" thickBot="1" x14ac:dyDescent="0.25">
      <c r="A15" s="62">
        <v>12</v>
      </c>
      <c r="B15" s="73" t="s">
        <v>23</v>
      </c>
      <c r="C15" s="71" t="s">
        <v>21</v>
      </c>
      <c r="D15" s="74"/>
      <c r="E15" s="77" t="s">
        <v>224</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29">
        <f>'dXdata - Monthly'!CB28</f>
        <v>3.0135999999999998</v>
      </c>
      <c r="X15" s="229">
        <f>'dXdata - Monthly'!CC28</f>
        <v>2.5186999999999999</v>
      </c>
      <c r="Y15" s="229">
        <f>'dXdata - Monthly'!CD28</f>
        <v>2.2677999999999998</v>
      </c>
      <c r="Z15" s="229">
        <f>'dXdata - Monthly'!CE28</f>
        <v>2.2038000000000002</v>
      </c>
      <c r="AA15" s="229">
        <f>'dXdata - Monthly'!CF28</f>
        <v>2.1972999999999998</v>
      </c>
      <c r="AB15" s="229">
        <f>'dXdata - Monthly'!CG28</f>
        <v>2.5137</v>
      </c>
      <c r="AC15" s="229">
        <f>'dXdata - Monthly'!CH28</f>
        <v>2.5160999999999998</v>
      </c>
      <c r="AD15" s="229">
        <f>'dXdata - Monthly'!CI28</f>
        <v>2.3439999999999999</v>
      </c>
      <c r="AE15" s="230">
        <f>'dXdata - Monthly'!CJ28</f>
        <v>2.5798000000000001</v>
      </c>
      <c r="AF15" s="75"/>
    </row>
    <row r="16" spans="1:32" s="249" customFormat="1" ht="16.5" customHeight="1" thickBot="1" x14ac:dyDescent="0.2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4"/>
      <c r="X16" s="264"/>
      <c r="Y16" s="264"/>
      <c r="Z16" s="264"/>
      <c r="AA16" s="264"/>
      <c r="AB16" s="264"/>
      <c r="AC16" s="264"/>
      <c r="AD16" s="264"/>
      <c r="AE16" s="265"/>
      <c r="AF16" s="60"/>
    </row>
    <row r="17" spans="1:32" s="249" customFormat="1" ht="16.5" customHeight="1" x14ac:dyDescent="0.2">
      <c r="A17" s="111">
        <v>14</v>
      </c>
      <c r="B17" s="122" t="s">
        <v>25</v>
      </c>
      <c r="C17" s="113" t="s">
        <v>26</v>
      </c>
      <c r="D17" s="114"/>
      <c r="E17" s="174" t="s">
        <v>237</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117">
        <f>'dXdata - Monthly'!CB14/100</f>
        <v>3.6872218690400471E-2</v>
      </c>
      <c r="X17" s="117">
        <f>'dXdata - Monthly'!CC14/100</f>
        <v>4.8765041165294454E-2</v>
      </c>
      <c r="Y17" s="117">
        <f>'dXdata - Monthly'!CD14/100</f>
        <v>3.4934497816593746E-2</v>
      </c>
      <c r="Z17" s="117">
        <f>'dXdata - Monthly'!CE14/100</f>
        <v>2.0270270270270174E-2</v>
      </c>
      <c r="AA17" s="117">
        <f>'dXdata - Monthly'!CF14/100</f>
        <v>3.3783783783783772E-2</v>
      </c>
      <c r="AB17" s="117">
        <f>'dXdata - Monthly'!CG14/100</f>
        <v>4.8327137546468224E-2</v>
      </c>
      <c r="AC17" s="117">
        <f>'dXdata - Monthly'!CH14/100</f>
        <v>4.3990086741016121E-2</v>
      </c>
      <c r="AD17" s="117">
        <f>'dXdata - Monthly'!CI14/100</f>
        <v>2.7607361963190247E-2</v>
      </c>
      <c r="AE17" s="201">
        <f>'dXdata - Monthly'!CJ14/100</f>
        <v>2.9429797670140978E-2</v>
      </c>
      <c r="AF17" s="60"/>
    </row>
    <row r="18" spans="1:32" s="249" customFormat="1" ht="16.5" customHeight="1" x14ac:dyDescent="0.2">
      <c r="A18" s="62">
        <v>15</v>
      </c>
      <c r="B18" s="63" t="s">
        <v>27</v>
      </c>
      <c r="C18" s="64" t="s">
        <v>15</v>
      </c>
      <c r="D18" s="65"/>
      <c r="E18" s="173" t="s">
        <v>236</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100">
        <f>'dXdata - Monthly'!CB15/100</f>
        <v>4.2981867024848963E-2</v>
      </c>
      <c r="X18" s="100">
        <f>'dXdata - Monthly'!CC15/100</f>
        <v>4.4058744993324295E-2</v>
      </c>
      <c r="Y18" s="100">
        <f>'dXdata - Monthly'!CD15/100</f>
        <v>3.3574720210664877E-2</v>
      </c>
      <c r="Z18" s="100">
        <f>'dXdata - Monthly'!CE15/100</f>
        <v>2.8122956180510084E-2</v>
      </c>
      <c r="AA18" s="100">
        <f>'dXdata - Monthly'!CF15/100</f>
        <v>3.2658393207054104E-2</v>
      </c>
      <c r="AB18" s="100">
        <f>'dXdata - Monthly'!CG15/100</f>
        <v>3.997378768020976E-2</v>
      </c>
      <c r="AC18" s="100">
        <f>'dXdata - Monthly'!CH15/100</f>
        <v>3.7982973149967236E-2</v>
      </c>
      <c r="AD18" s="100">
        <f>'dXdata - Monthly'!CI15/100</f>
        <v>3.1209362808842567E-2</v>
      </c>
      <c r="AE18" s="202">
        <f>'dXdata - Monthly'!CJ15/100</f>
        <v>3.1168831168831179E-2</v>
      </c>
      <c r="AF18" s="60"/>
    </row>
    <row r="19" spans="1:32" s="249" customFormat="1" ht="16.5" customHeight="1" x14ac:dyDescent="0.2">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120">
        <f>'dXdata - Monthly'!CB23/100</f>
        <v>2.5282569898869678E-2</v>
      </c>
      <c r="X19" s="120">
        <f>'dXdata - Monthly'!CC23/100</f>
        <v>3.0918727915194344E-2</v>
      </c>
      <c r="Y19" s="120">
        <f>'dXdata - Monthly'!CD23/100</f>
        <v>2.9123328380386448E-2</v>
      </c>
      <c r="Z19" s="120">
        <f>'dXdata - Monthly'!CE23/100</f>
        <v>3.8277511961722466E-2</v>
      </c>
      <c r="AA19" s="120">
        <f>'dXdata - Monthly'!CF23/100</f>
        <v>6.0476481368356705E-2</v>
      </c>
      <c r="AB19" s="120">
        <f>'dXdata - Monthly'!CG23/100</f>
        <v>4.5590881823635243E-2</v>
      </c>
      <c r="AC19" s="120">
        <f>'dXdata - Monthly'!CH23/100</f>
        <v>5.7304038004750479E-2</v>
      </c>
      <c r="AD19" s="120">
        <f>'dXdata - Monthly'!CI23/100</f>
        <v>2.8177282066333964E-2</v>
      </c>
      <c r="AE19" s="203">
        <f>'dXdata - Monthly'!CJ23/100</f>
        <v>4.1739638061879747E-2</v>
      </c>
      <c r="AF19" s="60"/>
    </row>
    <row r="20" spans="1:32" s="249" customFormat="1" ht="17.25" customHeight="1" x14ac:dyDescent="0.2">
      <c r="A20" s="62">
        <v>17</v>
      </c>
      <c r="B20" s="66" t="s">
        <v>30</v>
      </c>
      <c r="C20" s="64" t="s">
        <v>15</v>
      </c>
      <c r="D20" s="65"/>
      <c r="E20" s="173" t="s">
        <v>31</v>
      </c>
      <c r="F20" s="103">
        <f>'dXdata - Annual'!G24/100</f>
        <v>4.0868510458327512E-2</v>
      </c>
      <c r="G20" s="103">
        <f>'dXdata - Annual'!H24/100</f>
        <v>1.4366312590434749E-2</v>
      </c>
      <c r="H20" s="103">
        <f>'dXdata - Annual'!I24/100</f>
        <v>2.0066788908761124E-2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1.9285037503466551E-2</v>
      </c>
      <c r="V20" s="100">
        <f>'dXdata - Monthly'!CA24/100</f>
        <v>1.5724470715354322E-2</v>
      </c>
      <c r="W20" s="100">
        <f>'dXdata - Monthly'!CB24/100</f>
        <v>1.7082807463389305E-2</v>
      </c>
      <c r="X20" s="100">
        <f>'dXdata - Monthly'!CC24/100</f>
        <v>3.4181104831087827E-2</v>
      </c>
      <c r="Y20" s="100">
        <f>'dXdata - Monthly'!CD24/100</f>
        <v>3.5233752614203029E-2</v>
      </c>
      <c r="Z20" s="100">
        <f>'dXdata - Monthly'!CE24/100</f>
        <v>2.3858576054743175E-2</v>
      </c>
      <c r="AA20" s="100">
        <f>'dXdata - Monthly'!CF24/100</f>
        <v>4.2872073248358955E-2</v>
      </c>
      <c r="AB20" s="100">
        <f>'dXdata - Monthly'!CG24/100</f>
        <v>8.3646663243501784E-3</v>
      </c>
      <c r="AC20" s="100">
        <f>'dXdata - Monthly'!CH24/100</f>
        <v>3.3926210439992666E-2</v>
      </c>
      <c r="AD20" s="100" t="e">
        <f>'dXdata - Monthly'!CI24/100</f>
        <v>#N/A</v>
      </c>
      <c r="AE20" s="202" t="e">
        <f>'dXdata - Monthly'!CJ24/100</f>
        <v>#N/A</v>
      </c>
      <c r="AF20" s="60"/>
    </row>
    <row r="21" spans="1:32" s="249" customFormat="1" ht="16.5" customHeight="1" x14ac:dyDescent="0.2">
      <c r="A21" s="111">
        <v>18</v>
      </c>
      <c r="B21" s="121" t="s">
        <v>32</v>
      </c>
      <c r="C21" s="113"/>
      <c r="D21" s="114"/>
      <c r="E21" s="174" t="s">
        <v>33</v>
      </c>
      <c r="F21" s="124">
        <f>'dXdata - Annual'!G25/100</f>
        <v>5.0932929904185409E-2</v>
      </c>
      <c r="G21" s="124">
        <f>'dXdata - Annual'!H25/100</f>
        <v>-2.3992322456815041E-3</v>
      </c>
      <c r="H21" s="124">
        <f>'dXdata - Annual'!I25/100</f>
        <v>3.5113035113035096E-2</v>
      </c>
      <c r="I21" s="119">
        <f>'dXdata - Monthly'!BN25/100</f>
        <v>1.7341040462427681E-2</v>
      </c>
      <c r="J21" s="120">
        <f>'dXdata - Monthly'!BO25/100</f>
        <v>0</v>
      </c>
      <c r="K21" s="120">
        <f>'dXdata - Monthly'!BP25/100</f>
        <v>1.1461318051575908E-2</v>
      </c>
      <c r="L21" s="120">
        <f>'dXdata - Monthly'!BQ25/100</f>
        <v>2.2988505747126631E-2</v>
      </c>
      <c r="M21" s="120">
        <f>'dXdata - Monthly'!BR25/100</f>
        <v>4.9418604651162878E-2</v>
      </c>
      <c r="N21" s="120">
        <f>'dXdata - Monthly'!BS25/100</f>
        <v>5.2785923753665642E-2</v>
      </c>
      <c r="O21" s="120">
        <f>'dXdata - Monthly'!BT25/100</f>
        <v>3.8011695906432719E-2</v>
      </c>
      <c r="P21" s="120">
        <f>'dXdata - Monthly'!BU25/100</f>
        <v>3.5087719298245501E-2</v>
      </c>
      <c r="Q21" s="120">
        <f>'dXdata - Monthly'!BV25/100</f>
        <v>3.170028818443793E-2</v>
      </c>
      <c r="R21" s="120">
        <f>'dXdata - Monthly'!BW25/100</f>
        <v>5.187319884726227E-2</v>
      </c>
      <c r="S21" s="120">
        <f>'dXdata - Monthly'!BX25/100</f>
        <v>5.428571428571427E-2</v>
      </c>
      <c r="T21" s="120">
        <f>'dXdata - Monthly'!BY25/100</f>
        <v>5.6980056980056926E-2</v>
      </c>
      <c r="U21" s="119">
        <f>'dXdata - Monthly'!BZ25/100</f>
        <v>4.5454545454545192E-2</v>
      </c>
      <c r="V21" s="120">
        <f>'dXdata - Monthly'!CA25/100</f>
        <v>3.9886039886039892E-2</v>
      </c>
      <c r="W21" s="120">
        <f>'dXdata - Monthly'!CB25/100</f>
        <v>2.5495750708215414E-2</v>
      </c>
      <c r="X21" s="120">
        <f>'dXdata - Monthly'!CC25/100</f>
        <v>1.9662921348314377E-2</v>
      </c>
      <c r="Y21" s="120">
        <f>'dXdata - Monthly'!CD25/100</f>
        <v>0</v>
      </c>
      <c r="Z21" s="120">
        <f>'dXdata - Monthly'!CE25/100</f>
        <v>2.7855153203342198E-3</v>
      </c>
      <c r="AA21" s="120">
        <f>'dXdata - Monthly'!CF25/100</f>
        <v>5.6338028169014009E-3</v>
      </c>
      <c r="AB21" s="120">
        <f>'dXdata - Monthly'!CG25/100</f>
        <v>1.9774011299435124E-2</v>
      </c>
      <c r="AC21" s="120">
        <f>'dXdata - Monthly'!CH25/100</f>
        <v>2.7932960893854775E-2</v>
      </c>
      <c r="AD21" s="120">
        <f>'dXdata - Monthly'!CI25/100</f>
        <v>2.1917808219177992E-2</v>
      </c>
      <c r="AE21" s="203">
        <f>'dXdata - Monthly'!CJ25/100</f>
        <v>1.3550135501354976E-2</v>
      </c>
      <c r="AF21" s="60"/>
    </row>
    <row r="22" spans="1:32" s="249" customFormat="1" ht="16.5" customHeight="1" thickBot="1" x14ac:dyDescent="0.25">
      <c r="A22" s="62">
        <v>19</v>
      </c>
      <c r="B22" s="76" t="s">
        <v>34</v>
      </c>
      <c r="C22" s="71"/>
      <c r="D22" s="74"/>
      <c r="E22" s="175" t="s">
        <v>35</v>
      </c>
      <c r="F22" s="104">
        <f>'dXdata - Annual'!G26/100</f>
        <v>5.5570254886396775E-2</v>
      </c>
      <c r="G22" s="104">
        <f>'dXdata - Annual'!H26/100</f>
        <v>-7.545472074040882E-3</v>
      </c>
      <c r="H22" s="104">
        <f>'dXdata - Annual'!I26/100</f>
        <v>4.2424360169930564E-2</v>
      </c>
      <c r="I22" s="106">
        <f>'dXdata - Monthly'!BN26/100</f>
        <v>1.3701829505644136E-2</v>
      </c>
      <c r="J22" s="105">
        <f>'dXdata - Monthly'!BO26/100</f>
        <v>5.3987351534789951E-4</v>
      </c>
      <c r="K22" s="105">
        <f>'dXdata - Monthly'!BP26/100</f>
        <v>1.3147658316477351E-2</v>
      </c>
      <c r="L22" s="105">
        <f>'dXdata - Monthly'!BQ26/100</f>
        <v>2.7305351848962323E-2</v>
      </c>
      <c r="M22" s="105">
        <f>'dXdata - Monthly'!BR26/100</f>
        <v>5.013666536509187E-2</v>
      </c>
      <c r="N22" s="105">
        <f>'dXdata - Monthly'!BS26/100</f>
        <v>4.5394275017549335E-2</v>
      </c>
      <c r="O22" s="105">
        <f>'dXdata - Monthly'!BT26/100</f>
        <v>4.757440824935566E-2</v>
      </c>
      <c r="P22" s="105">
        <f>'dXdata - Monthly'!BU26/100</f>
        <v>4.8234280792420536E-2</v>
      </c>
      <c r="Q22" s="105">
        <f>'dXdata - Monthly'!BV26/100</f>
        <v>5.1061521772818974E-2</v>
      </c>
      <c r="R22" s="105">
        <f>'dXdata - Monthly'!BW26/100</f>
        <v>6.7901713045500411E-2</v>
      </c>
      <c r="S22" s="105">
        <f>'dXdata - Monthly'!BX26/100</f>
        <v>7.1097730430754957E-2</v>
      </c>
      <c r="T22" s="105">
        <f>'dXdata - Monthly'!BY26/100</f>
        <v>7.2760906428241068E-2</v>
      </c>
      <c r="U22" s="106">
        <f>'dXdata - Monthly'!BZ26/100</f>
        <v>5.5679287305122394E-2</v>
      </c>
      <c r="V22" s="105">
        <f>'dXdata - Monthly'!CA26/100</f>
        <v>4.7097818546211423E-2</v>
      </c>
      <c r="W22" s="105">
        <f>'dXdata - Monthly'!CB26/100</f>
        <v>2.9332719035552568E-2</v>
      </c>
      <c r="X22" s="105">
        <f>'dXdata - Monthly'!CC26/100</f>
        <v>2.4908869987849247E-2</v>
      </c>
      <c r="Y22" s="105">
        <f>'dXdata - Monthly'!CD26/100</f>
        <v>3.123373243102634E-3</v>
      </c>
      <c r="Z22" s="105">
        <f>'dXdata - Monthly'!CE26/100</f>
        <v>1.1340744609415809E-2</v>
      </c>
      <c r="AA22" s="105">
        <f>'dXdata - Monthly'!CF26/100</f>
        <v>4.0268456375840422E-3</v>
      </c>
      <c r="AB22" s="105">
        <f>'dXdata - Monthly'!CG26/100</f>
        <v>1.5612161051766549E-2</v>
      </c>
      <c r="AC22" s="105">
        <f>'dXdata - Monthly'!CH26/100</f>
        <v>1.7471433837080719E-2</v>
      </c>
      <c r="AD22" s="105">
        <f>'dXdata - Monthly'!CI26/100</f>
        <v>1.5460550192349487E-2</v>
      </c>
      <c r="AE22" s="206">
        <f>'dXdata - Monthly'!CJ26/100</f>
        <v>7.5675675675674903E-3</v>
      </c>
      <c r="AF22" s="60"/>
    </row>
    <row r="23" spans="1:32" s="249" customFormat="1" ht="16.5" customHeight="1" thickBot="1" x14ac:dyDescent="0.2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4"/>
      <c r="X23" s="264"/>
      <c r="Y23" s="264"/>
      <c r="Z23" s="264"/>
      <c r="AA23" s="264"/>
      <c r="AB23" s="264"/>
      <c r="AC23" s="264"/>
      <c r="AD23" s="264"/>
      <c r="AE23" s="265"/>
      <c r="AF23" s="60"/>
    </row>
    <row r="24" spans="1:32" s="252" customFormat="1" ht="16.5" customHeight="1" x14ac:dyDescent="0.2">
      <c r="A24" s="111">
        <v>21</v>
      </c>
      <c r="B24" s="122" t="s">
        <v>37</v>
      </c>
      <c r="C24" s="113" t="s">
        <v>15</v>
      </c>
      <c r="D24" s="114"/>
      <c r="E24" s="123" t="s">
        <v>216</v>
      </c>
      <c r="F24" s="115">
        <f>'dXdata - Annual'!G30/100</f>
        <v>-4.870210029512078E-2</v>
      </c>
      <c r="G24" s="115">
        <f>'dXdata - Annual'!H30/100</f>
        <v>5.3251048055909633E-2</v>
      </c>
      <c r="H24" s="124">
        <f>'dXdata - Annual'!I30/100</f>
        <v>3.8700068144515987E-2</v>
      </c>
      <c r="I24" s="116">
        <f>'dXdata - Monthly'!BN30/100</f>
        <v>3.7140556873129782E-2</v>
      </c>
      <c r="J24" s="117">
        <f>'dXdata - Monthly'!BO30/100</f>
        <v>4.3015843279857524E-2</v>
      </c>
      <c r="K24" s="117">
        <f>'dXdata - Monthly'!BP30/100</f>
        <v>3.8751201219246578E-2</v>
      </c>
      <c r="L24" s="117">
        <f>'dXdata - Monthly'!BQ30/100</f>
        <v>4.8740077109506119E-2</v>
      </c>
      <c r="M24" s="117">
        <f>'dXdata - Monthly'!BR30/100</f>
        <v>5.6210919090674993E-2</v>
      </c>
      <c r="N24" s="117">
        <f>'dXdata - Monthly'!BS30/100</f>
        <v>4.971964543492402E-2</v>
      </c>
      <c r="O24" s="117">
        <f>'dXdata - Monthly'!BT30/100</f>
        <v>4.396593319904718E-2</v>
      </c>
      <c r="P24" s="117">
        <f>'dXdata - Monthly'!BU30/100</f>
        <v>3.8948134856308103E-2</v>
      </c>
      <c r="Q24" s="117">
        <f>'dXdata - Monthly'!BV30/100</f>
        <v>3.7822877355140339E-2</v>
      </c>
      <c r="R24" s="117">
        <f>'dXdata - Monthly'!BW30/100</f>
        <v>2.8402988224687453E-2</v>
      </c>
      <c r="S24" s="117">
        <f>'dXdata - Monthly'!BX30/100</f>
        <v>2.3847427377232222E-2</v>
      </c>
      <c r="T24" s="117">
        <f>'dXdata - Monthly'!BY30/100</f>
        <v>1.9309159119524688E-2</v>
      </c>
      <c r="U24" s="116">
        <f>'dXdata - Monthly'!BZ30/100</f>
        <v>2.7427355059671754E-2</v>
      </c>
      <c r="V24" s="117">
        <f>'dXdata - Monthly'!CA30/100</f>
        <v>2.1755646717183552E-2</v>
      </c>
      <c r="W24" s="117">
        <f>'dXdata - Monthly'!CB30/100</f>
        <v>1.6133232846340162E-2</v>
      </c>
      <c r="X24" s="117">
        <f>'dXdata - Monthly'!CC30/100</f>
        <v>1.6404013939468109E-2</v>
      </c>
      <c r="Y24" s="117">
        <f>'dXdata - Monthly'!CD30/100</f>
        <v>1.6601768690272189E-2</v>
      </c>
      <c r="Z24" s="117">
        <f>'dXdata - Monthly'!CE30/100</f>
        <v>1.2200454723781728E-2</v>
      </c>
      <c r="AA24" s="117">
        <f>'dXdata - Monthly'!CF30/100</f>
        <v>1.0677145424866641E-2</v>
      </c>
      <c r="AB24" s="117">
        <f>'dXdata - Monthly'!CG30/100</f>
        <v>7.307615646389154E-3</v>
      </c>
      <c r="AC24" s="117">
        <f>'dXdata - Monthly'!CH30/100</f>
        <v>6.2210647488054605E-3</v>
      </c>
      <c r="AD24" s="117" t="e">
        <f>'dXdata - Monthly'!CI30/100</f>
        <v>#N/A</v>
      </c>
      <c r="AE24" s="201" t="e">
        <f>'dXdata - Monthly'!CJ30/100</f>
        <v>#N/A</v>
      </c>
      <c r="AF24" s="75"/>
    </row>
    <row r="25" spans="1:32" s="249" customFormat="1" ht="16.5" customHeight="1" x14ac:dyDescent="0.2">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168">
        <f>'dXdata - Monthly'!CB31/100</f>
        <v>6.7000000000000004E-2</v>
      </c>
      <c r="X25" s="168">
        <f>'dXdata - Monthly'!CC31/100</f>
        <v>6.7000000000000004E-2</v>
      </c>
      <c r="Y25" s="168">
        <f>'dXdata - Monthly'!CD31/100</f>
        <v>6.7000000000000004E-2</v>
      </c>
      <c r="Z25" s="168">
        <f>'dXdata - Monthly'!CE31/100</f>
        <v>6.9500000000000006E-2</v>
      </c>
      <c r="AA25" s="168">
        <f>'dXdata - Monthly'!CF31/100</f>
        <v>7.2000000000000008E-2</v>
      </c>
      <c r="AB25" s="168">
        <f>'dXdata - Monthly'!CG31/100</f>
        <v>7.2000000000000008E-2</v>
      </c>
      <c r="AC25" s="168">
        <f>'dXdata - Monthly'!CH31/100</f>
        <v>7.2000000000000008E-2</v>
      </c>
      <c r="AD25" s="168">
        <f>'dXdata - Monthly'!CI31/100</f>
        <v>7.2000000000000008E-2</v>
      </c>
      <c r="AE25" s="207">
        <f>'dXdata - Monthly'!CJ31/100</f>
        <v>7.2000000000000008E-2</v>
      </c>
      <c r="AF25" s="60"/>
    </row>
    <row r="26" spans="1:32" s="249" customFormat="1" ht="16.5" customHeight="1" thickBot="1" x14ac:dyDescent="0.25">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129">
        <f>'dXdata - Monthly'!CB32/100</f>
        <v>4.7500000000000001E-2</v>
      </c>
      <c r="X26" s="129">
        <f>'dXdata - Monthly'!CC32/100</f>
        <v>4.7500000000000001E-2</v>
      </c>
      <c r="Y26" s="129">
        <f>'dXdata - Monthly'!CD32/100</f>
        <v>4.7500000000000001E-2</v>
      </c>
      <c r="Z26" s="129">
        <f>'dXdata - Monthly'!CE32/100</f>
        <v>0.05</v>
      </c>
      <c r="AA26" s="129">
        <f>'dXdata - Monthly'!CF32/100</f>
        <v>5.2499999999999998E-2</v>
      </c>
      <c r="AB26" s="129">
        <f>'dXdata - Monthly'!CG32/100</f>
        <v>5.2499999999999998E-2</v>
      </c>
      <c r="AC26" s="129">
        <f>'dXdata - Monthly'!CH32/100</f>
        <v>5.2499999999999998E-2</v>
      </c>
      <c r="AD26" s="129">
        <f>'dXdata - Monthly'!CI32/100</f>
        <v>5.2499999999999998E-2</v>
      </c>
      <c r="AE26" s="208">
        <f>'dXdata - Monthly'!CJ32/100</f>
        <v>5.2499999999999998E-2</v>
      </c>
      <c r="AF26" s="60"/>
    </row>
    <row r="27" spans="1:32" s="249" customFormat="1" ht="16.5" customHeight="1" thickBot="1" x14ac:dyDescent="0.2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4"/>
      <c r="X27" s="264"/>
      <c r="Y27" s="264"/>
      <c r="Z27" s="264"/>
      <c r="AA27" s="264"/>
      <c r="AB27" s="264"/>
      <c r="AC27" s="264"/>
      <c r="AD27" s="264"/>
      <c r="AE27" s="265"/>
      <c r="AF27" s="60"/>
    </row>
    <row r="28" spans="1:32" s="249" customFormat="1" ht="16.5" customHeight="1" x14ac:dyDescent="0.2">
      <c r="A28" s="111">
        <v>25</v>
      </c>
      <c r="B28" s="122" t="s">
        <v>43</v>
      </c>
      <c r="C28" s="113" t="s">
        <v>44</v>
      </c>
      <c r="D28" s="114"/>
      <c r="E28" s="123" t="s">
        <v>251</v>
      </c>
      <c r="F28" s="118">
        <f>'dXdata - Annual'!G33</f>
        <v>81.97402799999999</v>
      </c>
      <c r="G28" s="118">
        <f>'dXdata - Annual'!H33</f>
        <v>91.533650999999992</v>
      </c>
      <c r="H28" s="209">
        <f>'dXdata - Annual'!I33</f>
        <v>97.807406</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8.6639130000000009</v>
      </c>
      <c r="V28" s="231">
        <f>'dXdata - Monthly'!CA33</f>
        <v>8.4881630000000001</v>
      </c>
      <c r="W28" s="231">
        <f>'dXdata - Monthly'!CB33</f>
        <v>8.3840500000000002</v>
      </c>
      <c r="X28" s="231">
        <f>'dXdata - Monthly'!CC33</f>
        <v>8.4422289999999993</v>
      </c>
      <c r="Y28" s="231">
        <f>'dXdata - Monthly'!CD33</f>
        <v>8.5706670000000003</v>
      </c>
      <c r="Z28" s="231">
        <f>'dXdata - Monthly'!CE33</f>
        <v>8.4469550000000009</v>
      </c>
      <c r="AA28" s="231">
        <f>'dXdata - Monthly'!CF33</f>
        <v>8.4182220000000001</v>
      </c>
      <c r="AB28" s="231">
        <f>'dXdata - Monthly'!CG33</f>
        <v>8.4815769999999997</v>
      </c>
      <c r="AC28" s="231">
        <f>'dXdata - Monthly'!CH33</f>
        <v>8.5596730000000001</v>
      </c>
      <c r="AD28" s="231" t="e">
        <f>'dXdata - Monthly'!CI33</f>
        <v>#N/A</v>
      </c>
      <c r="AE28" s="232" t="e">
        <f>'dXdata - Monthly'!CJ33</f>
        <v>#N/A</v>
      </c>
      <c r="AF28" s="60"/>
    </row>
    <row r="29" spans="1:32" s="249" customFormat="1" ht="16.5" customHeight="1" x14ac:dyDescent="0.2">
      <c r="A29" s="62">
        <v>26</v>
      </c>
      <c r="B29" s="78" t="s">
        <v>45</v>
      </c>
      <c r="C29" s="64" t="s">
        <v>46</v>
      </c>
      <c r="D29" s="65"/>
      <c r="E29" s="77" t="s">
        <v>252</v>
      </c>
      <c r="F29" s="107">
        <f>'dXdata - Annual'!G34</f>
        <v>33.095008866532126</v>
      </c>
      <c r="G29" s="107">
        <f>'dXdata - Annual'!H34</f>
        <v>36.891369254362417</v>
      </c>
      <c r="H29" s="108">
        <f>'dXdata - Annual'!I34</f>
        <v>41.035511692937064</v>
      </c>
      <c r="I29" s="181">
        <f>'dXdata - Monthly'!BN34</f>
        <v>3.14374555539248</v>
      </c>
      <c r="J29" s="182">
        <f>'dXdata - Monthly'!BO34</f>
        <v>3.2029165147036824</v>
      </c>
      <c r="K29" s="182">
        <f>'dXdata - Monthly'!BP34</f>
        <v>3.2463427455989406</v>
      </c>
      <c r="L29" s="182">
        <f>'dXdata - Monthly'!BQ34</f>
        <v>3.2654667231098529</v>
      </c>
      <c r="M29" s="182">
        <f>'dXdata - Monthly'!BR34</f>
        <v>3.4708820520684989</v>
      </c>
      <c r="N29" s="182">
        <f>'dXdata - Monthly'!BS34</f>
        <v>3.4192732109869688</v>
      </c>
      <c r="O29" s="182">
        <f>'dXdata - Monthly'!BT34</f>
        <v>3.565690308533485</v>
      </c>
      <c r="P29" s="182">
        <f>'dXdata - Monthly'!BU34</f>
        <v>3.5208693712383345</v>
      </c>
      <c r="Q29" s="182">
        <f>'dXdata - Monthly'!BV34</f>
        <v>3.4833721755886562</v>
      </c>
      <c r="R29" s="182">
        <f>'dXdata - Monthly'!BW34</f>
        <v>3.5468598454951903</v>
      </c>
      <c r="S29" s="182">
        <f>'dXdata - Monthly'!BX34</f>
        <v>3.5690256904878503</v>
      </c>
      <c r="T29" s="182">
        <f>'dXdata - Monthly'!BY34</f>
        <v>3.6010674997331265</v>
      </c>
      <c r="U29" s="181">
        <f>'dXdata - Monthly'!BZ34</f>
        <v>3.6185840910941054</v>
      </c>
      <c r="V29" s="182">
        <f>'dXdata - Monthly'!CA34</f>
        <v>3.4187922051680957</v>
      </c>
      <c r="W29" s="182">
        <f>'dXdata - Monthly'!CB34</f>
        <v>3.3588130375711951</v>
      </c>
      <c r="X29" s="182">
        <f>'dXdata - Monthly'!CC34</f>
        <v>3.3809412972360726</v>
      </c>
      <c r="Y29" s="182">
        <f>'dXdata - Monthly'!CD34</f>
        <v>3.4661013211092202</v>
      </c>
      <c r="Z29" s="182">
        <f>'dXdata - Monthly'!CE34</f>
        <v>3.4310309099994898</v>
      </c>
      <c r="AA29" s="182">
        <f>'dXdata - Monthly'!CF34</f>
        <v>3.3965223636063744</v>
      </c>
      <c r="AB29" s="182">
        <f>'dXdata - Monthly'!CG34</f>
        <v>3.4788268087260144</v>
      </c>
      <c r="AC29" s="182">
        <f>'dXdata - Monthly'!CH34</f>
        <v>3.4925433238748398</v>
      </c>
      <c r="AD29" s="182" t="e">
        <f>'dXdata - Monthly'!CI34</f>
        <v>#N/A</v>
      </c>
      <c r="AE29" s="210" t="e">
        <f>'dXdata - Monthly'!CJ34</f>
        <v>#N/A</v>
      </c>
      <c r="AF29" s="60"/>
    </row>
    <row r="30" spans="1:32" s="253" customFormat="1" ht="16.5" customHeight="1" x14ac:dyDescent="0.2">
      <c r="A30" s="111">
        <v>28</v>
      </c>
      <c r="B30" s="122" t="s">
        <v>47</v>
      </c>
      <c r="C30" s="113" t="s">
        <v>48</v>
      </c>
      <c r="D30" s="114"/>
      <c r="E30" s="192" t="s">
        <v>49</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191">
        <f>'dXdata - Monthly'!CB36</f>
        <v>1094</v>
      </c>
      <c r="X30" s="191">
        <f>'dXdata - Monthly'!CC36</f>
        <v>1164</v>
      </c>
      <c r="Y30" s="191">
        <f>'dXdata - Monthly'!CD36</f>
        <v>2076</v>
      </c>
      <c r="Z30" s="191">
        <f>'dXdata - Monthly'!CE36</f>
        <v>1239</v>
      </c>
      <c r="AA30" s="191">
        <f>'dXdata - Monthly'!CF36</f>
        <v>1621</v>
      </c>
      <c r="AB30" s="191">
        <f>'dXdata - Monthly'!CG36</f>
        <v>1680</v>
      </c>
      <c r="AC30" s="191">
        <f>'dXdata - Monthly'!CH36</f>
        <v>2734</v>
      </c>
      <c r="AD30" s="191">
        <f>'dXdata - Monthly'!CI36</f>
        <v>2137</v>
      </c>
      <c r="AE30" s="211">
        <f>'dXdata - Monthly'!CJ36</f>
        <v>1808</v>
      </c>
      <c r="AF30" s="193"/>
    </row>
    <row r="31" spans="1:32" s="249" customFormat="1" ht="16.5" customHeight="1" x14ac:dyDescent="0.2">
      <c r="A31" s="62">
        <v>29</v>
      </c>
      <c r="B31" s="78" t="s">
        <v>50</v>
      </c>
      <c r="C31" s="64" t="s">
        <v>51</v>
      </c>
      <c r="D31" s="65"/>
      <c r="E31" s="77" t="s">
        <v>222</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180">
        <f>'dXdata - Monthly'!CB37</f>
        <v>244</v>
      </c>
      <c r="X31" s="180">
        <f>'dXdata - Monthly'!CC37</f>
        <v>211</v>
      </c>
      <c r="Y31" s="180">
        <f>'dXdata - Monthly'!CD37</f>
        <v>256</v>
      </c>
      <c r="Z31" s="180">
        <f>'dXdata - Monthly'!CE37</f>
        <v>200</v>
      </c>
      <c r="AA31" s="180">
        <f>'dXdata - Monthly'!CF37</f>
        <v>173</v>
      </c>
      <c r="AB31" s="180">
        <f>'dXdata - Monthly'!CG37</f>
        <v>220</v>
      </c>
      <c r="AC31" s="180">
        <f>'dXdata - Monthly'!CH37</f>
        <v>234</v>
      </c>
      <c r="AD31" s="180">
        <f>'dXdata - Monthly'!CI37</f>
        <v>212</v>
      </c>
      <c r="AE31" s="212" t="e">
        <f>'dXdata - Monthly'!CJ37</f>
        <v>#N/A</v>
      </c>
      <c r="AF31" s="60"/>
    </row>
    <row r="32" spans="1:32" s="249" customFormat="1" ht="16.5" customHeight="1" x14ac:dyDescent="0.2">
      <c r="A32" s="111">
        <v>31</v>
      </c>
      <c r="B32" s="122" t="s">
        <v>53</v>
      </c>
      <c r="C32" s="113" t="s">
        <v>52</v>
      </c>
      <c r="D32" s="114"/>
      <c r="E32" s="123" t="s">
        <v>254</v>
      </c>
      <c r="F32" s="133">
        <f>'dXdata - Annual'!G38</f>
        <v>16149</v>
      </c>
      <c r="G32" s="133">
        <f>'dXdata - Annual'!H38</f>
        <v>27684</v>
      </c>
      <c r="H32" s="134">
        <f>'dXdata - Annual'!I38</f>
        <v>29659</v>
      </c>
      <c r="I32" s="190">
        <f>'dXdata - Monthly'!BN38</f>
        <v>2004</v>
      </c>
      <c r="J32" s="191">
        <f>'dXdata - Monthly'!BO38</f>
        <v>3293</v>
      </c>
      <c r="K32" s="191">
        <f>'dXdata - Monthly'!BP38</f>
        <v>4091</v>
      </c>
      <c r="L32" s="191">
        <f>'dXdata - Monthly'!BQ38</f>
        <v>3399</v>
      </c>
      <c r="M32" s="191">
        <f>'dXdata - Monthly'!BR38</f>
        <v>3063</v>
      </c>
      <c r="N32" s="191">
        <f>'dXdata - Monthly'!BS38</f>
        <v>2837</v>
      </c>
      <c r="O32" s="191">
        <f>'dXdata - Monthly'!BT38</f>
        <v>2249</v>
      </c>
      <c r="P32" s="191">
        <f>'dXdata - Monthly'!BU38</f>
        <v>2133</v>
      </c>
      <c r="Q32" s="191">
        <f>'dXdata - Monthly'!BV38</f>
        <v>1893</v>
      </c>
      <c r="R32" s="191">
        <f>'dXdata - Monthly'!BW38</f>
        <v>1855</v>
      </c>
      <c r="S32" s="191">
        <f>'dXdata - Monthly'!BX38</f>
        <v>1642</v>
      </c>
      <c r="T32" s="191">
        <f>'dXdata - Monthly'!BY38</f>
        <v>1200</v>
      </c>
      <c r="U32" s="190">
        <f>'dXdata - Monthly'!BZ38</f>
        <v>1198</v>
      </c>
      <c r="V32" s="191">
        <f>'dXdata - Monthly'!CA38</f>
        <v>1738</v>
      </c>
      <c r="W32" s="191">
        <f>'dXdata - Monthly'!CB38</f>
        <v>2424</v>
      </c>
      <c r="X32" s="191">
        <f>'dXdata - Monthly'!CC38</f>
        <v>2686</v>
      </c>
      <c r="Y32" s="191">
        <f>'dXdata - Monthly'!CD38</f>
        <v>3117</v>
      </c>
      <c r="Z32" s="191">
        <f>'dXdata - Monthly'!CE38</f>
        <v>3140</v>
      </c>
      <c r="AA32" s="191">
        <f>'dXdata - Monthly'!CF38</f>
        <v>2644</v>
      </c>
      <c r="AB32" s="191">
        <f>'dXdata - Monthly'!CG38</f>
        <v>2719</v>
      </c>
      <c r="AC32" s="191">
        <f>'dXdata - Monthly'!CH38</f>
        <v>2436</v>
      </c>
      <c r="AD32" s="191">
        <f>'dXdata - Monthly'!CI38</f>
        <v>2169</v>
      </c>
      <c r="AE32" s="211">
        <f>'dXdata - Monthly'!CJ38</f>
        <v>1787</v>
      </c>
      <c r="AF32" s="60"/>
    </row>
    <row r="33" spans="1:32" s="249" customFormat="1" ht="16.5" customHeight="1" x14ac:dyDescent="0.2">
      <c r="A33" s="62">
        <v>32</v>
      </c>
      <c r="B33" s="78" t="s">
        <v>54</v>
      </c>
      <c r="C33" s="64" t="s">
        <v>51</v>
      </c>
      <c r="D33" s="65"/>
      <c r="E33" s="77" t="s">
        <v>253</v>
      </c>
      <c r="F33" s="195">
        <f>'dXdata - Annual'!G40</f>
        <v>57.337120539676903</v>
      </c>
      <c r="G33" s="195">
        <f>'dXdata - Annual'!H40</f>
        <v>73.496694719515759</v>
      </c>
      <c r="H33" s="196">
        <f>'dXdata - Annual'!I40</f>
        <v>76.273627362736278</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69.963008631319354</v>
      </c>
      <c r="O33" s="197">
        <f>'dXdata - Monthly'!BT40*100</f>
        <v>70.76777847702958</v>
      </c>
      <c r="P33" s="197">
        <f>'dXdata - Monthly'!BU40*100</f>
        <v>78.476821192052981</v>
      </c>
      <c r="Q33" s="197">
        <f>'dXdata - Monthly'!BV40*100</f>
        <v>72.141768292682926</v>
      </c>
      <c r="R33" s="197">
        <f>'dXdata - Monthly'!BW40*100</f>
        <v>85.523282618718298</v>
      </c>
      <c r="S33" s="197">
        <f>'dXdata - Monthly'!BX40*100</f>
        <v>101.92427063935443</v>
      </c>
      <c r="T33" s="197">
        <f>'dXdata - Monthly'!BY40*100</f>
        <v>116.39185257032008</v>
      </c>
      <c r="U33" s="198">
        <f>'dXdata - Monthly'!BZ40*100</f>
        <v>64.686825053995676</v>
      </c>
      <c r="V33" s="197">
        <f>'dXdata - Monthly'!CA40*100</f>
        <v>72.841575859178548</v>
      </c>
      <c r="W33" s="197">
        <f>'dXdata - Monthly'!CB40*100</f>
        <v>73.144236572118288</v>
      </c>
      <c r="X33" s="197">
        <f>'dXdata - Monthly'!CC40*100</f>
        <v>85.759897828863345</v>
      </c>
      <c r="Y33" s="197">
        <f>'dXdata - Monthly'!CD40*100</f>
        <v>85.397260273972591</v>
      </c>
      <c r="Z33" s="197">
        <f>'dXdata - Monthly'!CE40*100</f>
        <v>79.715663874079709</v>
      </c>
      <c r="AA33" s="197">
        <f>'dXdata - Monthly'!CF40*100</f>
        <v>81.429011395133969</v>
      </c>
      <c r="AB33" s="197">
        <f>'dXdata - Monthly'!CG40*100</f>
        <v>86.896772131671469</v>
      </c>
      <c r="AC33" s="197">
        <f>'dXdata - Monthly'!CH40*100</f>
        <v>76.339705421497968</v>
      </c>
      <c r="AD33" s="197">
        <f>'dXdata - Monthly'!CI40*100</f>
        <v>80.812220566318928</v>
      </c>
      <c r="AE33" s="213">
        <f>'dXdata - Monthly'!CJ40*100</f>
        <v>80.242478670857651</v>
      </c>
      <c r="AF33" s="60"/>
    </row>
    <row r="34" spans="1:32" s="249" customFormat="1" ht="16.5" customHeight="1" thickBot="1" x14ac:dyDescent="0.25">
      <c r="A34" s="111">
        <v>33</v>
      </c>
      <c r="B34" s="125" t="s">
        <v>55</v>
      </c>
      <c r="C34" s="113" t="s">
        <v>44</v>
      </c>
      <c r="D34" s="127"/>
      <c r="E34" s="128" t="s">
        <v>255</v>
      </c>
      <c r="F34" s="155">
        <f>'dXdata - Annual'!G39</f>
        <v>454.20774999999998</v>
      </c>
      <c r="G34" s="155">
        <f>'dXdata - Annual'!H39</f>
        <v>489.97449999999998</v>
      </c>
      <c r="H34" s="156">
        <f>'dXdata - Annual'!I39</f>
        <v>511.47158333333334</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517.673</v>
      </c>
      <c r="O34" s="157">
        <f>'dXdata - Monthly'!BT39/1000</f>
        <v>491.452</v>
      </c>
      <c r="P34" s="157">
        <f>'dXdata - Monthly'!BU39/1000</f>
        <v>485.173</v>
      </c>
      <c r="Q34" s="157">
        <f>'dXdata - Monthly'!BV39/1000</f>
        <v>497.86700000000002</v>
      </c>
      <c r="R34" s="157">
        <f>'dXdata - Monthly'!BW39/1000</f>
        <v>509.71</v>
      </c>
      <c r="S34" s="157">
        <f>'dXdata - Monthly'!BX39/1000</f>
        <v>490.29300000000001</v>
      </c>
      <c r="T34" s="157">
        <f>'dXdata - Monthly'!BY39/1000</f>
        <v>495.60500000000002</v>
      </c>
      <c r="U34" s="158">
        <f>'dXdata - Monthly'!BZ39/1000</f>
        <v>508.51499999999999</v>
      </c>
      <c r="V34" s="157">
        <f>'dXdata - Monthly'!CA39/1000</f>
        <v>506.82299999999998</v>
      </c>
      <c r="W34" s="157">
        <f>'dXdata - Monthly'!CB39/1000</f>
        <v>535.90300000000002</v>
      </c>
      <c r="X34" s="157">
        <f>'dXdata - Monthly'!CC39/1000</f>
        <v>548.58500000000004</v>
      </c>
      <c r="Y34" s="157">
        <f>'dXdata - Monthly'!CD39/1000</f>
        <v>552.428</v>
      </c>
      <c r="Z34" s="157">
        <f>'dXdata - Monthly'!CE39/1000</f>
        <v>552.12199999999996</v>
      </c>
      <c r="AA34" s="157">
        <f>'dXdata - Monthly'!CF39/1000</f>
        <v>539.73</v>
      </c>
      <c r="AB34" s="157">
        <f>'dXdata - Monthly'!CG39/1000</f>
        <v>522.62199999999996</v>
      </c>
      <c r="AC34" s="157">
        <f>'dXdata - Monthly'!CH39/1000</f>
        <v>549.20100000000002</v>
      </c>
      <c r="AD34" s="157">
        <f>'dXdata - Monthly'!CI39/1000</f>
        <v>546.08500000000004</v>
      </c>
      <c r="AE34" s="214">
        <f>'dXdata - Monthly'!CJ39/1000</f>
        <v>540.10599999999999</v>
      </c>
      <c r="AF34" s="60"/>
    </row>
    <row r="35" spans="1:32" s="249" customFormat="1" ht="16.5" customHeight="1" thickBot="1" x14ac:dyDescent="0.2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8"/>
      <c r="X35" s="268"/>
      <c r="Y35" s="268"/>
      <c r="Z35" s="268"/>
      <c r="AA35" s="268"/>
      <c r="AB35" s="268"/>
      <c r="AC35" s="268"/>
      <c r="AD35" s="268"/>
      <c r="AE35" s="269"/>
      <c r="AF35" s="60"/>
    </row>
    <row r="36" spans="1:32" s="254" customFormat="1" ht="16.5" customHeight="1" x14ac:dyDescent="0.2">
      <c r="A36" s="80">
        <v>35</v>
      </c>
      <c r="B36" s="164" t="s">
        <v>57</v>
      </c>
      <c r="C36" s="164" t="s">
        <v>46</v>
      </c>
      <c r="D36" s="165"/>
      <c r="E36" s="82" t="s">
        <v>260</v>
      </c>
      <c r="F36" s="195">
        <f>'dXdata - Annual'!G41</f>
        <v>77.515426974015313</v>
      </c>
      <c r="G36" s="195">
        <f>'dXdata - Annual'!H41</f>
        <v>88.929502555535578</v>
      </c>
      <c r="H36" s="196">
        <f>'dXdata - Annual'!I41</f>
        <v>107.20479247926475</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9.1694019573711731</v>
      </c>
      <c r="U36" s="185">
        <f>'dXdata - Monthly'!BZ41</f>
        <v>10.123479114528244</v>
      </c>
      <c r="V36" s="233">
        <f>'dXdata - Monthly'!CA41</f>
        <v>10.186011278916425</v>
      </c>
      <c r="W36" s="233">
        <f>'dXdata - Monthly'!CB41</f>
        <v>40.050084406332672</v>
      </c>
      <c r="X36" s="233">
        <f>'dXdata - Monthly'!CC41</f>
        <v>46.333335860045167</v>
      </c>
      <c r="Y36" s="233">
        <f>'dXdata - Monthly'!CD41</f>
        <v>38.695339242318141</v>
      </c>
      <c r="Z36" s="233">
        <f>'dXdata - Monthly'!CE41</f>
        <v>32.766673515597383</v>
      </c>
      <c r="AA36" s="233">
        <f>'dXdata - Monthly'!CF41</f>
        <v>36.139467949985821</v>
      </c>
      <c r="AB36" s="233">
        <f>'dXdata - Monthly'!CG41</f>
        <v>39.33089388085962</v>
      </c>
      <c r="AC36" s="233">
        <f>'dXdata - Monthly'!CH41</f>
        <v>39.580079056506527</v>
      </c>
      <c r="AD36" s="233">
        <f>'dXdata - Monthly'!CI41</f>
        <v>40.559330530867996</v>
      </c>
      <c r="AE36" s="234" t="e">
        <f>'dXdata - Monthly'!CJ41</f>
        <v>#N/A</v>
      </c>
      <c r="AF36" s="79"/>
    </row>
    <row r="37" spans="1:32" s="254" customFormat="1" ht="16.5" customHeight="1" x14ac:dyDescent="0.2">
      <c r="A37" s="79">
        <v>36</v>
      </c>
      <c r="B37" s="122" t="s">
        <v>58</v>
      </c>
      <c r="C37" s="122" t="s">
        <v>46</v>
      </c>
      <c r="D37" s="135"/>
      <c r="E37" s="136" t="s">
        <v>217</v>
      </c>
      <c r="F37" s="131">
        <f>'dXdata - Annual'!G42</f>
        <v>64.532858000000004</v>
      </c>
      <c r="G37" s="131">
        <f>'dXdata - Annual'!H42</f>
        <v>86.790747999999994</v>
      </c>
      <c r="H37" s="132">
        <f>'dXdata - Annual'!I42</f>
        <v>108.54391600000002</v>
      </c>
      <c r="I37" s="186">
        <f>'dXdata - Monthly'!BN42</f>
        <v>8.1014859999999995</v>
      </c>
      <c r="J37" s="187">
        <f>'dXdata - Monthly'!BO42</f>
        <v>8.629092</v>
      </c>
      <c r="K37" s="187">
        <f>'dXdata - Monthly'!BP42</f>
        <v>9.0815280000000005</v>
      </c>
      <c r="L37" s="187">
        <f>'dXdata - Monthly'!BQ42</f>
        <v>9.4215750000000007</v>
      </c>
      <c r="M37" s="187">
        <f>'dXdata - Monthly'!BR42</f>
        <v>9.3887409999999996</v>
      </c>
      <c r="N37" s="187">
        <f>'dXdata - Monthly'!BS42</f>
        <v>9.3189240000000009</v>
      </c>
      <c r="O37" s="187">
        <f>'dXdata - Monthly'!BT42</f>
        <v>9.2694910000000004</v>
      </c>
      <c r="P37" s="187">
        <f>'dXdata - Monthly'!BU42</f>
        <v>8.9764739999999996</v>
      </c>
      <c r="Q37" s="187">
        <f>'dXdata - Monthly'!BV42</f>
        <v>8.9719789999999993</v>
      </c>
      <c r="R37" s="187">
        <f>'dXdata - Monthly'!BW42</f>
        <v>9.5521189999999994</v>
      </c>
      <c r="S37" s="187">
        <f>'dXdata - Monthly'!BX42</f>
        <v>9.2147579999999998</v>
      </c>
      <c r="T37" s="187">
        <f>'dXdata - Monthly'!BY42</f>
        <v>8.6177489999999999</v>
      </c>
      <c r="U37" s="186">
        <f>'dXdata - Monthly'!BZ42</f>
        <v>9.7279599999999995</v>
      </c>
      <c r="V37" s="187">
        <f>'dXdata - Monthly'!CA42</f>
        <v>8.7417739999999995</v>
      </c>
      <c r="W37" s="187">
        <f>'dXdata - Monthly'!CB42</f>
        <v>9.0854149999999994</v>
      </c>
      <c r="X37" s="187">
        <f>'dXdata - Monthly'!CC42</f>
        <v>8.1608669999999996</v>
      </c>
      <c r="Y37" s="187">
        <f>'dXdata - Monthly'!CD42</f>
        <v>8.4667589999999997</v>
      </c>
      <c r="Z37" s="187">
        <f>'dXdata - Monthly'!CE42</f>
        <v>7.8825880000000002</v>
      </c>
      <c r="AA37" s="187">
        <f>'dXdata - Monthly'!CF42</f>
        <v>8.1974490000000007</v>
      </c>
      <c r="AB37" s="187">
        <f>'dXdata - Monthly'!CG42</f>
        <v>8.7189019999999999</v>
      </c>
      <c r="AC37" s="187">
        <f>'dXdata - Monthly'!CH42</f>
        <v>9.1797550000000001</v>
      </c>
      <c r="AD37" s="187">
        <f>'dXdata - Monthly'!CI42</f>
        <v>8.7567609999999991</v>
      </c>
      <c r="AE37" s="215" t="e">
        <f>'dXdata - Monthly'!CJ42</f>
        <v>#N/A</v>
      </c>
      <c r="AF37" s="79"/>
    </row>
    <row r="38" spans="1:32" s="254" customFormat="1" ht="16.5" customHeight="1" x14ac:dyDescent="0.2">
      <c r="A38" s="80">
        <v>39</v>
      </c>
      <c r="B38" s="78" t="s">
        <v>59</v>
      </c>
      <c r="C38" s="78" t="s">
        <v>48</v>
      </c>
      <c r="D38" s="81"/>
      <c r="E38" s="82" t="s">
        <v>218</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184">
        <f>'dXdata - Monthly'!CB45</f>
        <v>14</v>
      </c>
      <c r="X38" s="184">
        <f>'dXdata - Monthly'!CC45</f>
        <v>10</v>
      </c>
      <c r="Y38" s="184">
        <f>'dXdata - Monthly'!CD45</f>
        <v>12</v>
      </c>
      <c r="Z38" s="184">
        <f>'dXdata - Monthly'!CE45</f>
        <v>11</v>
      </c>
      <c r="AA38" s="184">
        <f>'dXdata - Monthly'!CF45</f>
        <v>12</v>
      </c>
      <c r="AB38" s="184">
        <f>'dXdata - Monthly'!CG45</f>
        <v>8</v>
      </c>
      <c r="AC38" s="184">
        <f>'dXdata - Monthly'!CH45</f>
        <v>10</v>
      </c>
      <c r="AD38" s="184">
        <f>'dXdata - Monthly'!CI45</f>
        <v>12</v>
      </c>
      <c r="AE38" s="216" t="e">
        <f>'dXdata - Monthly'!CJ45</f>
        <v>#N/A</v>
      </c>
      <c r="AF38" s="79"/>
    </row>
    <row r="39" spans="1:32" s="254" customFormat="1" ht="16.5" customHeight="1" thickBot="1" x14ac:dyDescent="0.25">
      <c r="A39" s="79">
        <v>41</v>
      </c>
      <c r="B39" s="162" t="s">
        <v>60</v>
      </c>
      <c r="C39" s="162" t="s">
        <v>52</v>
      </c>
      <c r="D39" s="163"/>
      <c r="E39" s="163" t="s">
        <v>261</v>
      </c>
      <c r="F39" s="155">
        <f>'dXdata - Annual'!G46</f>
        <v>3418.4568590099998</v>
      </c>
      <c r="G39" s="155">
        <f>'dXdata - Annual'!H46</f>
        <v>5630.7720113699997</v>
      </c>
      <c r="H39" s="156">
        <f>'dXdata - Annual'!I46</f>
        <v>5701.7386611100001</v>
      </c>
      <c r="I39" s="188">
        <f>'dXdata - Monthly'!BN46</f>
        <v>369.77095496000004</v>
      </c>
      <c r="J39" s="189">
        <f>'dXdata - Monthly'!BO46</f>
        <v>373.81628661999997</v>
      </c>
      <c r="K39" s="189">
        <f>'dXdata - Monthly'!BP46</f>
        <v>600.96315611</v>
      </c>
      <c r="L39" s="189">
        <f>'dXdata - Monthly'!BQ46</f>
        <v>492.43881927999996</v>
      </c>
      <c r="M39" s="189">
        <f>'dXdata - Monthly'!BR46</f>
        <v>485.91153828999995</v>
      </c>
      <c r="N39" s="189">
        <f>'dXdata - Monthly'!BS46</f>
        <v>641.0997033000001</v>
      </c>
      <c r="O39" s="189">
        <f>'dXdata - Monthly'!BT46</f>
        <v>428.17535495999994</v>
      </c>
      <c r="P39" s="189">
        <f>'dXdata - Monthly'!BU46</f>
        <v>627.63743900999998</v>
      </c>
      <c r="Q39" s="189">
        <f>'dXdata - Monthly'!BV46</f>
        <v>540.23268576999988</v>
      </c>
      <c r="R39" s="189">
        <f>'dXdata - Monthly'!BW46</f>
        <v>415.62005431999995</v>
      </c>
      <c r="S39" s="189">
        <f>'dXdata - Monthly'!BX46</f>
        <v>379.87125198000012</v>
      </c>
      <c r="T39" s="189">
        <f>'dXdata - Monthly'!BY46</f>
        <v>346.20141651000006</v>
      </c>
      <c r="U39" s="188">
        <f>'dXdata - Monthly'!BZ46</f>
        <v>324.20585601000005</v>
      </c>
      <c r="V39" s="189">
        <f>'dXdata - Monthly'!CA46</f>
        <v>399.24400833000004</v>
      </c>
      <c r="W39" s="189">
        <f>'dXdata - Monthly'!CB46</f>
        <v>482.78527515999997</v>
      </c>
      <c r="X39" s="189">
        <f>'dXdata - Monthly'!CC46</f>
        <v>523.67025324999997</v>
      </c>
      <c r="Y39" s="189">
        <f>'dXdata - Monthly'!CD46</f>
        <v>590.87634228000002</v>
      </c>
      <c r="Z39" s="189">
        <f>'dXdata - Monthly'!CE46</f>
        <v>480.0706452199999</v>
      </c>
      <c r="AA39" s="189">
        <f>'dXdata - Monthly'!CF46</f>
        <v>457.09841367000001</v>
      </c>
      <c r="AB39" s="189">
        <f>'dXdata - Monthly'!CG46</f>
        <v>773.91604901000017</v>
      </c>
      <c r="AC39" s="189">
        <f>'dXdata - Monthly'!CH46</f>
        <v>497.46372787000007</v>
      </c>
      <c r="AD39" s="189">
        <f>'dXdata - Monthly'!CI46</f>
        <v>474.31195429999997</v>
      </c>
      <c r="AE39" s="217">
        <f>'dXdata - Monthly'!CJ46</f>
        <v>407.67801921</v>
      </c>
      <c r="AF39" s="79"/>
    </row>
    <row r="40" spans="1:32" s="248" customFormat="1" ht="27.75" customHeight="1" x14ac:dyDescent="0.25">
      <c r="A40" s="4"/>
      <c r="B40" s="236"/>
      <c r="C40" s="237"/>
      <c r="D40" s="237"/>
      <c r="E40" s="270" t="s">
        <v>250</v>
      </c>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54"/>
    </row>
    <row r="41" spans="1:32" s="248" customFormat="1" x14ac:dyDescent="0.25">
      <c r="A41" s="4"/>
      <c r="B41" s="236"/>
      <c r="C41" s="237"/>
      <c r="D41" s="237"/>
      <c r="E41" s="54" t="s">
        <v>258</v>
      </c>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97"/>
      <c r="AF41" s="54"/>
    </row>
    <row r="42" spans="1:32" s="248" customFormat="1" x14ac:dyDescent="0.25">
      <c r="A42" s="4"/>
      <c r="B42" s="236"/>
      <c r="C42" s="237"/>
      <c r="D42" s="237"/>
      <c r="E42" s="54" t="s">
        <v>221</v>
      </c>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54"/>
    </row>
    <row r="43" spans="1:32" s="248" customFormat="1" x14ac:dyDescent="0.25">
      <c r="A43" s="4"/>
      <c r="B43" s="236"/>
      <c r="C43" s="237"/>
      <c r="D43" s="237"/>
      <c r="E43" s="54" t="s">
        <v>61</v>
      </c>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97"/>
      <c r="AF43" s="54"/>
    </row>
    <row r="44" spans="1:32" s="248" customFormat="1" x14ac:dyDescent="0.25">
      <c r="A44" s="4"/>
      <c r="B44" s="236"/>
      <c r="C44" s="237"/>
      <c r="D44" s="237"/>
      <c r="E44" s="238" t="s">
        <v>223</v>
      </c>
      <c r="F44" s="239"/>
      <c r="G44" s="239"/>
      <c r="H44" s="239"/>
      <c r="I44" s="97"/>
      <c r="J44" s="97"/>
      <c r="K44" s="97"/>
      <c r="L44" s="97"/>
      <c r="M44" s="97"/>
      <c r="N44" s="97"/>
      <c r="O44" s="97"/>
      <c r="P44" s="97"/>
      <c r="Q44" s="97"/>
      <c r="R44" s="97"/>
      <c r="S44" s="97"/>
      <c r="T44" s="97"/>
      <c r="U44" s="97"/>
      <c r="V44" s="97"/>
      <c r="W44" s="97"/>
      <c r="X44" s="97"/>
      <c r="Y44" s="97"/>
      <c r="Z44" s="97"/>
      <c r="AA44" s="97"/>
      <c r="AB44" s="97"/>
      <c r="AC44" s="97"/>
      <c r="AD44" s="97"/>
      <c r="AE44" s="97"/>
      <c r="AF44" s="54"/>
    </row>
    <row r="45" spans="1:32" s="248" customFormat="1" x14ac:dyDescent="0.25">
      <c r="A45" s="4"/>
      <c r="B45" s="236"/>
      <c r="C45" s="237"/>
      <c r="D45" s="237"/>
      <c r="E45" s="238" t="s">
        <v>225</v>
      </c>
      <c r="F45" s="239"/>
      <c r="G45" s="239"/>
      <c r="H45" s="239"/>
      <c r="I45" s="97"/>
      <c r="J45" s="97"/>
      <c r="K45" s="97"/>
      <c r="L45" s="97"/>
      <c r="M45" s="97"/>
      <c r="N45" s="97"/>
      <c r="O45" s="97"/>
      <c r="P45" s="97"/>
      <c r="Q45" s="97"/>
      <c r="R45" s="97"/>
      <c r="S45" s="97"/>
      <c r="T45" s="97"/>
      <c r="U45" s="97"/>
      <c r="V45" s="97"/>
      <c r="W45" s="97"/>
      <c r="X45" s="97"/>
      <c r="Y45" s="97"/>
      <c r="Z45" s="97"/>
      <c r="AA45" s="97"/>
      <c r="AB45" s="97"/>
      <c r="AC45" s="97"/>
      <c r="AD45" s="97"/>
      <c r="AE45" s="97"/>
      <c r="AF45" s="54"/>
    </row>
    <row r="46" spans="1:32" s="248" customFormat="1" ht="24" customHeight="1" x14ac:dyDescent="0.25">
      <c r="A46" s="4"/>
      <c r="B46" s="236"/>
      <c r="C46" s="237"/>
      <c r="D46" s="237"/>
      <c r="E46" s="255" t="s">
        <v>229</v>
      </c>
      <c r="F46" s="255"/>
      <c r="G46" s="255"/>
      <c r="H46" s="255"/>
      <c r="I46" s="255"/>
      <c r="J46" s="255"/>
      <c r="K46" s="255"/>
      <c r="L46" s="255"/>
      <c r="M46" s="255"/>
      <c r="N46" s="255"/>
      <c r="O46" s="255"/>
      <c r="P46" s="255"/>
      <c r="Q46" s="255"/>
      <c r="R46" s="255"/>
      <c r="S46" s="255"/>
      <c r="T46" s="255"/>
      <c r="U46" s="255"/>
      <c r="V46" s="255"/>
      <c r="W46" s="255"/>
      <c r="X46" s="255"/>
      <c r="Y46" s="255"/>
      <c r="Z46" s="255"/>
      <c r="AA46" s="255"/>
      <c r="AB46" s="255"/>
      <c r="AC46" s="255"/>
      <c r="AD46" s="255"/>
      <c r="AE46" s="255"/>
      <c r="AF46" s="54"/>
    </row>
    <row r="47" spans="1:32" s="248" customFormat="1" x14ac:dyDescent="0.25">
      <c r="A47" s="4"/>
      <c r="B47" s="236"/>
      <c r="C47" s="237"/>
      <c r="D47" s="237"/>
      <c r="E47" s="255" t="s">
        <v>238</v>
      </c>
      <c r="F47" s="255"/>
      <c r="G47" s="255"/>
      <c r="H47" s="255"/>
      <c r="I47" s="255"/>
      <c r="J47" s="255"/>
      <c r="K47" s="255"/>
      <c r="L47" s="255"/>
      <c r="M47" s="255"/>
      <c r="N47" s="240"/>
      <c r="O47" s="243"/>
      <c r="P47" s="244"/>
      <c r="Q47" s="245"/>
      <c r="R47" s="245"/>
      <c r="S47" s="235"/>
      <c r="T47" s="246"/>
      <c r="U47" s="200"/>
      <c r="V47" s="200"/>
      <c r="W47" s="200"/>
      <c r="X47" s="200"/>
      <c r="Y47" s="200"/>
      <c r="Z47" s="200"/>
      <c r="AA47" s="200"/>
      <c r="AB47" s="200"/>
      <c r="AC47" s="200"/>
      <c r="AD47" s="200"/>
      <c r="AE47" s="200"/>
      <c r="AF47" s="54"/>
    </row>
    <row r="48" spans="1:32" s="248" customFormat="1" ht="12" customHeight="1" x14ac:dyDescent="0.25">
      <c r="A48" s="4"/>
      <c r="B48" s="236"/>
      <c r="C48" s="237"/>
      <c r="D48" s="237"/>
      <c r="E48" s="255" t="s">
        <v>257</v>
      </c>
      <c r="F48" s="255"/>
      <c r="G48" s="255"/>
      <c r="H48" s="255"/>
      <c r="I48" s="255"/>
      <c r="J48" s="255"/>
      <c r="K48" s="255"/>
      <c r="L48" s="255"/>
      <c r="M48" s="255"/>
      <c r="N48" s="255"/>
      <c r="O48" s="255"/>
      <c r="P48" s="255"/>
      <c r="Q48" s="255"/>
      <c r="R48" s="255"/>
      <c r="S48" s="255"/>
      <c r="T48" s="255"/>
      <c r="U48" s="255"/>
      <c r="V48" s="255"/>
      <c r="W48" s="255"/>
      <c r="X48" s="255"/>
      <c r="Y48" s="255"/>
      <c r="Z48" s="255"/>
      <c r="AA48" s="255"/>
      <c r="AB48" s="255"/>
      <c r="AC48" s="255"/>
      <c r="AD48" s="255"/>
      <c r="AE48" s="255"/>
      <c r="AF48" s="54"/>
    </row>
    <row r="49" spans="1:32" s="248" customFormat="1" x14ac:dyDescent="0.25">
      <c r="A49" s="4"/>
      <c r="B49" s="236"/>
      <c r="C49" s="237"/>
      <c r="D49" s="237"/>
      <c r="E49" s="255" t="s">
        <v>256</v>
      </c>
      <c r="F49" s="255"/>
      <c r="G49" s="255"/>
      <c r="H49" s="255"/>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54"/>
    </row>
    <row r="50" spans="1:32" s="248" customFormat="1" x14ac:dyDescent="0.25">
      <c r="A50" s="4"/>
      <c r="B50" s="236"/>
      <c r="C50" s="237"/>
      <c r="D50" s="237"/>
      <c r="E50" s="255" t="s">
        <v>259</v>
      </c>
      <c r="F50" s="255"/>
      <c r="G50" s="255"/>
      <c r="H50" s="255"/>
      <c r="I50" s="255"/>
      <c r="J50" s="255"/>
      <c r="K50" s="255"/>
      <c r="L50" s="255"/>
      <c r="M50" s="255"/>
      <c r="N50" s="255"/>
      <c r="O50" s="255"/>
      <c r="P50" s="255"/>
      <c r="Q50" s="255"/>
      <c r="R50" s="255"/>
      <c r="S50" s="255"/>
      <c r="T50" s="255"/>
      <c r="U50" s="255"/>
      <c r="V50" s="255"/>
      <c r="W50" s="255"/>
      <c r="X50" s="255"/>
      <c r="Y50" s="255"/>
      <c r="Z50" s="255"/>
      <c r="AA50" s="255"/>
      <c r="AB50" s="255"/>
      <c r="AC50" s="255"/>
      <c r="AD50" s="255"/>
      <c r="AE50" s="255"/>
      <c r="AF50" s="54"/>
    </row>
    <row r="51" spans="1:32" s="248" customFormat="1" x14ac:dyDescent="0.25">
      <c r="A51" s="4"/>
      <c r="B51" s="236"/>
      <c r="C51" s="237"/>
      <c r="D51" s="237"/>
      <c r="E51" s="255" t="s">
        <v>264</v>
      </c>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54"/>
    </row>
    <row r="52" spans="1:32" s="248" customFormat="1" x14ac:dyDescent="0.25">
      <c r="A52" s="4"/>
      <c r="B52" s="236"/>
      <c r="C52" s="237"/>
      <c r="D52" s="237"/>
      <c r="E52" s="54" t="s">
        <v>247</v>
      </c>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54"/>
    </row>
    <row r="59" spans="1:32" x14ac:dyDescent="0.2">
      <c r="E59" s="13"/>
    </row>
  </sheetData>
  <sheetProtection algorithmName="SHA-512" hashValue="mZVcm6PHwe7NuEfSUG9W8o1959XHOYbuFom4lUz15N5EgRCIxTn/BdWPvAXbisi1+rkFfWtYzHGPOsMuEyaXcQ==" saltValue="puUa+X2J6T/o/XM27u9S6Q==" spinCount="100000" sheet="1" objects="1" scenarios="1"/>
  <mergeCells count="13">
    <mergeCell ref="E51:AE51"/>
    <mergeCell ref="E49:H49"/>
    <mergeCell ref="E4:AE4"/>
    <mergeCell ref="E13:AE13"/>
    <mergeCell ref="E16:AE16"/>
    <mergeCell ref="E23:AE23"/>
    <mergeCell ref="E27:AE27"/>
    <mergeCell ref="E35:AE35"/>
    <mergeCell ref="E40:AE40"/>
    <mergeCell ref="E46:AE46"/>
    <mergeCell ref="E47:M47"/>
    <mergeCell ref="E48:AE48"/>
    <mergeCell ref="E50:AE50"/>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71" t="str">
        <f ca="1">TEXT(TODAY()-30,"MMMM yyyy")</f>
        <v>November 2023</v>
      </c>
      <c r="B1" s="271"/>
      <c r="C1" s="271"/>
      <c r="D1" s="271"/>
      <c r="E1" s="271"/>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3" customFormat="1" x14ac:dyDescent="0.2">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v>45108</v>
      </c>
      <c r="CG12" s="89">
        <v>45139</v>
      </c>
      <c r="CH12" s="89">
        <v>45170</v>
      </c>
      <c r="CI12" s="89">
        <v>45200</v>
      </c>
      <c r="CJ12" s="89">
        <v>45231</v>
      </c>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116</v>
      </c>
      <c r="C14" s="41" t="s">
        <v>15</v>
      </c>
      <c r="D14" s="87" t="s">
        <v>81</v>
      </c>
      <c r="E14" s="86">
        <v>45279</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7" t="s">
        <v>81</v>
      </c>
      <c r="E15" s="86">
        <v>45279</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7" t="s">
        <v>81</v>
      </c>
      <c r="E16" s="86">
        <v>45261</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81</v>
      </c>
      <c r="E17" s="86">
        <v>45261</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7" t="s">
        <v>81</v>
      </c>
      <c r="E18" s="86">
        <v>45261</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7" t="s">
        <v>81</v>
      </c>
      <c r="E19" s="86">
        <v>45251</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44790</v>
      </c>
      <c r="CF19" s="45">
        <v>45230</v>
      </c>
      <c r="CG19" s="45">
        <v>47110</v>
      </c>
      <c r="CH19" s="45">
        <v>46840</v>
      </c>
      <c r="CI19" s="45" t="e">
        <v>#N/A</v>
      </c>
      <c r="CJ19" s="45" t="e">
        <v>#N/A</v>
      </c>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7" t="s">
        <v>81</v>
      </c>
      <c r="E20" s="86">
        <v>45251</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-14.392201834862384</v>
      </c>
      <c r="CF20" s="44">
        <v>-10.630310215372452</v>
      </c>
      <c r="CG20" s="44">
        <v>-6.3977746870653718</v>
      </c>
      <c r="CH20" s="44">
        <v>-2.0288642543401014</v>
      </c>
      <c r="CI20" s="44" t="e">
        <v>#N/A</v>
      </c>
      <c r="CJ20" s="44" t="e">
        <v>#N/A</v>
      </c>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7" t="s">
        <v>81</v>
      </c>
      <c r="E21" s="86">
        <v>45251</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13190</v>
      </c>
      <c r="CF21" s="45">
        <v>14120</v>
      </c>
      <c r="CG21" s="45">
        <v>14650</v>
      </c>
      <c r="CH21" s="45">
        <v>15160</v>
      </c>
      <c r="CI21" s="45" t="e">
        <v>#N/A</v>
      </c>
      <c r="CJ21" s="45" t="e">
        <v>#N/A</v>
      </c>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7" t="s">
        <v>81</v>
      </c>
      <c r="E22" s="86">
        <v>45251</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-17.768079800498747</v>
      </c>
      <c r="CF22" s="44">
        <v>-8.7855297157622747</v>
      </c>
      <c r="CG22" s="44">
        <v>-3.3641160949868021</v>
      </c>
      <c r="CH22" s="44">
        <v>2.5710419485791558</v>
      </c>
      <c r="CI22" s="44" t="e">
        <v>#N/A</v>
      </c>
      <c r="CJ22" s="44" t="e">
        <v>#N/A</v>
      </c>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7" t="s">
        <v>81</v>
      </c>
      <c r="E23" s="86">
        <v>45267</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7" t="s">
        <v>81</v>
      </c>
      <c r="E24" s="86">
        <v>45267</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3.5233752614203029</v>
      </c>
      <c r="CE24" s="44">
        <v>2.3858576054743175</v>
      </c>
      <c r="CF24" s="44">
        <v>4.2872073248358955</v>
      </c>
      <c r="CG24" s="44">
        <v>0.83646663243501784</v>
      </c>
      <c r="CH24" s="44">
        <v>3.3926210439992666</v>
      </c>
      <c r="CI24" s="44" t="e">
        <v>#N/A</v>
      </c>
      <c r="CJ24" s="44" t="e">
        <v>#N/A</v>
      </c>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7" t="s">
        <v>81</v>
      </c>
      <c r="E25" s="86">
        <v>45267</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7" t="s">
        <v>81</v>
      </c>
      <c r="E26" s="86">
        <v>45267</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7" t="s">
        <v>81</v>
      </c>
      <c r="E27" s="86">
        <v>45267</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7" t="s">
        <v>81</v>
      </c>
      <c r="E28" s="86">
        <v>45267</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8" t="s">
        <v>126</v>
      </c>
      <c r="D29" s="87" t="s">
        <v>81</v>
      </c>
      <c r="E29" s="86">
        <v>45261</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4">
        <v>1420.2634486260933</v>
      </c>
      <c r="CI29" s="44">
        <v>1425.5848027060188</v>
      </c>
      <c r="CJ29" s="44">
        <v>1430.8577519836188</v>
      </c>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7" t="s">
        <v>81</v>
      </c>
      <c r="E30" s="86">
        <v>45267</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2.7427355059671754</v>
      </c>
      <c r="CA30" s="44">
        <v>2.1755646717183552</v>
      </c>
      <c r="CB30" s="44">
        <v>1.6133232846340162</v>
      </c>
      <c r="CC30" s="44">
        <v>1.6404013939468109</v>
      </c>
      <c r="CD30" s="44">
        <v>1.6601768690272189</v>
      </c>
      <c r="CE30" s="44">
        <v>1.2200454723781728</v>
      </c>
      <c r="CF30" s="44">
        <v>1.0677145424866641</v>
      </c>
      <c r="CG30" s="44">
        <v>0.7307615646389154</v>
      </c>
      <c r="CH30" s="44">
        <v>0.62210647488054605</v>
      </c>
      <c r="CI30" s="44" t="e">
        <v>#N/A</v>
      </c>
      <c r="CJ30" s="44" t="e">
        <v>#N/A</v>
      </c>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81</v>
      </c>
      <c r="E31" s="86">
        <v>45267</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7" t="s">
        <v>81</v>
      </c>
      <c r="E32" s="86">
        <v>45267</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7" t="s">
        <v>81</v>
      </c>
      <c r="E33" s="86">
        <v>45267</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8.3840500000000002</v>
      </c>
      <c r="CC33" s="44">
        <v>8.4422289999999993</v>
      </c>
      <c r="CD33" s="44">
        <v>8.5706670000000003</v>
      </c>
      <c r="CE33" s="44">
        <v>8.4469550000000009</v>
      </c>
      <c r="CF33" s="44">
        <v>8.4182220000000001</v>
      </c>
      <c r="CG33" s="44">
        <v>8.4815769999999997</v>
      </c>
      <c r="CH33" s="44">
        <v>8.5596730000000001</v>
      </c>
      <c r="CI33" s="44" t="e">
        <v>#N/A</v>
      </c>
      <c r="CJ33" s="44" t="e">
        <v>#N/A</v>
      </c>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7" t="s">
        <v>81</v>
      </c>
      <c r="E34" s="86">
        <v>45267</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3.3588130375711951</v>
      </c>
      <c r="CC34" s="50">
        <v>3.3809412972360726</v>
      </c>
      <c r="CD34" s="50">
        <v>3.4661013211092202</v>
      </c>
      <c r="CE34" s="50">
        <v>3.4310309099994898</v>
      </c>
      <c r="CF34" s="50">
        <v>3.3965223636063744</v>
      </c>
      <c r="CG34" s="50">
        <v>3.4788268087260144</v>
      </c>
      <c r="CH34" s="50">
        <v>3.4925433238748398</v>
      </c>
      <c r="CI34" s="50" t="e">
        <v>#N/A</v>
      </c>
      <c r="CJ34" s="50" t="e">
        <v>#N/A</v>
      </c>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7" t="s">
        <v>81</v>
      </c>
      <c r="E36" s="86">
        <v>45279</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7" t="s">
        <v>81</v>
      </c>
      <c r="E37" s="86">
        <v>45266</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t="e">
        <v>#N/A</v>
      </c>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242</v>
      </c>
      <c r="C38" s="41" t="s">
        <v>243</v>
      </c>
      <c r="D38" s="87" t="s">
        <v>81</v>
      </c>
      <c r="E38" s="86">
        <v>45279</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2719</v>
      </c>
      <c r="CH38" s="51">
        <v>2436</v>
      </c>
      <c r="CI38" s="51">
        <v>2169</v>
      </c>
      <c r="CJ38" s="51">
        <v>1787</v>
      </c>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244</v>
      </c>
      <c r="C39" s="41" t="s">
        <v>46</v>
      </c>
      <c r="D39" s="87" t="s">
        <v>81</v>
      </c>
      <c r="E39" s="86">
        <v>45279</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552428</v>
      </c>
      <c r="CE39" s="51">
        <v>552122</v>
      </c>
      <c r="CF39" s="51">
        <v>539730</v>
      </c>
      <c r="CG39" s="51">
        <v>522622</v>
      </c>
      <c r="CH39" s="51">
        <v>549201</v>
      </c>
      <c r="CI39" s="51">
        <v>546085</v>
      </c>
      <c r="CJ39" s="51">
        <v>540106</v>
      </c>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245</v>
      </c>
      <c r="C40" s="41" t="s">
        <v>246</v>
      </c>
      <c r="D40" s="87" t="s">
        <v>81</v>
      </c>
      <c r="E40" s="86">
        <v>45279</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0.86896772131671474</v>
      </c>
      <c r="CH40" s="51">
        <v>0.76339705421497972</v>
      </c>
      <c r="CI40" s="51">
        <v>0.80812220566318926</v>
      </c>
      <c r="CJ40" s="51">
        <v>0.80242478670857653</v>
      </c>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7" t="s">
        <v>81</v>
      </c>
      <c r="E41" s="86">
        <v>45279</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39.33089388085962</v>
      </c>
      <c r="CH41" s="44">
        <v>39.580079056506527</v>
      </c>
      <c r="CI41" s="44">
        <v>40.559330530867996</v>
      </c>
      <c r="CJ41" s="44" t="e">
        <v>#N/A</v>
      </c>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7" t="s">
        <v>81</v>
      </c>
      <c r="E42" s="86">
        <v>45279</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8.7189019999999999</v>
      </c>
      <c r="CH42" s="44">
        <v>9.1797550000000001</v>
      </c>
      <c r="CI42" s="44">
        <v>8.7567609999999991</v>
      </c>
      <c r="CJ42" s="44" t="e">
        <v>#N/A</v>
      </c>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7" t="s">
        <v>81</v>
      </c>
      <c r="E45" s="86">
        <v>45266</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t="e">
        <v>#N/A</v>
      </c>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7" t="s">
        <v>81</v>
      </c>
      <c r="E46" s="86">
        <v>45272</v>
      </c>
      <c r="F46" s="170">
        <v>211.71463941000002</v>
      </c>
      <c r="G46" s="170">
        <v>203.25591274999999</v>
      </c>
      <c r="H46" s="170">
        <v>377.28521883999997</v>
      </c>
      <c r="I46" s="170">
        <v>262.26815905999996</v>
      </c>
      <c r="J46" s="170">
        <v>377.82733134999995</v>
      </c>
      <c r="K46" s="170">
        <v>328.10005632999997</v>
      </c>
      <c r="L46" s="170">
        <v>291.66943687999998</v>
      </c>
      <c r="M46" s="170">
        <v>338.38902560000002</v>
      </c>
      <c r="N46" s="170">
        <v>1160.66917592</v>
      </c>
      <c r="O46" s="170">
        <v>337.90144084000002</v>
      </c>
      <c r="P46" s="170">
        <v>377.48615973</v>
      </c>
      <c r="Q46" s="170">
        <v>296.04393754</v>
      </c>
      <c r="R46" s="170">
        <v>192.50134502</v>
      </c>
      <c r="S46" s="170">
        <v>339.76638167999999</v>
      </c>
      <c r="T46" s="170">
        <v>440.72041249999978</v>
      </c>
      <c r="U46" s="170">
        <v>438.01505121000002</v>
      </c>
      <c r="V46" s="170">
        <v>717.83330911999997</v>
      </c>
      <c r="W46" s="170">
        <v>394.67880638999998</v>
      </c>
      <c r="X46" s="170">
        <v>443.75838563999997</v>
      </c>
      <c r="Y46" s="170">
        <v>350.65400500000004</v>
      </c>
      <c r="Z46" s="170">
        <v>269.08082389000015</v>
      </c>
      <c r="AA46" s="170">
        <v>331.93516801999999</v>
      </c>
      <c r="AB46" s="170">
        <v>380.14598493</v>
      </c>
      <c r="AC46" s="170">
        <v>235.75597334</v>
      </c>
      <c r="AD46" s="170">
        <v>258.26002690000001</v>
      </c>
      <c r="AE46" s="170">
        <v>356.93944166999995</v>
      </c>
      <c r="AF46" s="170">
        <v>342.73377866999999</v>
      </c>
      <c r="AG46" s="170">
        <v>375.70581040000002</v>
      </c>
      <c r="AH46" s="170">
        <v>331.36629359000011</v>
      </c>
      <c r="AI46" s="170">
        <v>365.97490530999994</v>
      </c>
      <c r="AJ46" s="170">
        <v>339.88632200000006</v>
      </c>
      <c r="AK46" s="170">
        <v>349.23542468000005</v>
      </c>
      <c r="AL46" s="170">
        <v>400.27509522999998</v>
      </c>
      <c r="AM46" s="170">
        <v>464.36166708999991</v>
      </c>
      <c r="AN46" s="170">
        <v>1121.19836865</v>
      </c>
      <c r="AO46" s="170">
        <v>296.52734249999997</v>
      </c>
      <c r="AP46" s="170">
        <v>208.99793284999998</v>
      </c>
      <c r="AQ46" s="170">
        <v>334.20810939999996</v>
      </c>
      <c r="AR46" s="170">
        <v>210.52395752999999</v>
      </c>
      <c r="AS46" s="170">
        <v>296.56930002999997</v>
      </c>
      <c r="AT46" s="170">
        <v>233.45572200999999</v>
      </c>
      <c r="AU46" s="170">
        <v>272.65314849000004</v>
      </c>
      <c r="AV46" s="170">
        <v>325.00861213000002</v>
      </c>
      <c r="AW46" s="170">
        <v>332.14780741999994</v>
      </c>
      <c r="AX46" s="170">
        <v>321.16969549999999</v>
      </c>
      <c r="AY46" s="170">
        <v>325.89368012</v>
      </c>
      <c r="AZ46" s="170">
        <v>284.78955287999997</v>
      </c>
      <c r="BA46" s="170">
        <v>273.03934064999999</v>
      </c>
      <c r="BB46" s="170">
        <v>294.96100552999997</v>
      </c>
      <c r="BC46" s="170">
        <v>668.3938728899999</v>
      </c>
      <c r="BD46" s="170">
        <v>424.43845229999999</v>
      </c>
      <c r="BE46" s="170">
        <v>408.52839591999992</v>
      </c>
      <c r="BF46" s="170">
        <v>455.87384696000004</v>
      </c>
      <c r="BG46" s="170">
        <v>1063.1364284700001</v>
      </c>
      <c r="BH46" s="170">
        <v>443.16093736000005</v>
      </c>
      <c r="BI46" s="170">
        <v>346.76695097000004</v>
      </c>
      <c r="BJ46" s="170">
        <v>359.26931253000004</v>
      </c>
      <c r="BK46" s="170">
        <v>384.19510880000001</v>
      </c>
      <c r="BL46" s="170">
        <v>398.67840312999999</v>
      </c>
      <c r="BM46" s="170">
        <v>383.36929650999997</v>
      </c>
      <c r="BN46" s="170">
        <v>369.77095496000004</v>
      </c>
      <c r="BO46" s="170">
        <v>373.81628661999997</v>
      </c>
      <c r="BP46" s="170">
        <v>600.96315611</v>
      </c>
      <c r="BQ46" s="170">
        <v>492.43881927999996</v>
      </c>
      <c r="BR46" s="170">
        <v>485.91153828999995</v>
      </c>
      <c r="BS46" s="170">
        <v>641.0997033000001</v>
      </c>
      <c r="BT46" s="170">
        <v>428.17535495999994</v>
      </c>
      <c r="BU46" s="170">
        <v>627.63743900999998</v>
      </c>
      <c r="BV46" s="170">
        <v>540.23268576999988</v>
      </c>
      <c r="BW46" s="170">
        <v>415.62005431999995</v>
      </c>
      <c r="BX46" s="170">
        <v>379.87125198000012</v>
      </c>
      <c r="BY46" s="170">
        <v>346.20141651000006</v>
      </c>
      <c r="BZ46" s="170">
        <v>324.20585601000005</v>
      </c>
      <c r="CA46" s="170">
        <v>399.24400833000004</v>
      </c>
      <c r="CB46" s="170">
        <v>482.78527515999997</v>
      </c>
      <c r="CC46" s="170">
        <v>523.67025324999997</v>
      </c>
      <c r="CD46" s="170">
        <v>590.87634228000002</v>
      </c>
      <c r="CE46" s="170">
        <v>480.0706452199999</v>
      </c>
      <c r="CF46" s="170">
        <v>457.09841367000001</v>
      </c>
      <c r="CG46" s="170">
        <v>773.91604901000017</v>
      </c>
      <c r="CH46" s="170">
        <v>497.46372787000007</v>
      </c>
      <c r="CI46" s="170">
        <v>474.31195429999997</v>
      </c>
      <c r="CJ46" s="170">
        <v>407.67801921</v>
      </c>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Q7" sqref="Q7"/>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249</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3" customFormat="1" x14ac:dyDescent="0.2">
      <c r="A12" s="84" t="s">
        <v>148</v>
      </c>
      <c r="B12" s="84"/>
      <c r="C12" s="84" t="s">
        <v>51</v>
      </c>
      <c r="D12" s="84" t="s">
        <v>149</v>
      </c>
      <c r="E12" s="85" t="s">
        <v>150</v>
      </c>
      <c r="F12" s="94">
        <v>43466</v>
      </c>
      <c r="G12" s="94">
        <v>43831</v>
      </c>
      <c r="H12" s="94">
        <v>44197</v>
      </c>
      <c r="I12" s="94">
        <v>44562</v>
      </c>
      <c r="J12" s="94"/>
    </row>
    <row r="13" spans="1:34" x14ac:dyDescent="0.2">
      <c r="E13" s="86"/>
    </row>
    <row r="14" spans="1:34" x14ac:dyDescent="0.2">
      <c r="A14" s="41" t="s">
        <v>169</v>
      </c>
      <c r="C14" s="41" t="s">
        <v>15</v>
      </c>
      <c r="D14" s="87" t="s">
        <v>170</v>
      </c>
      <c r="E14" s="86">
        <v>44943</v>
      </c>
      <c r="F14" s="44">
        <v>1.4174344436569841</v>
      </c>
      <c r="G14" s="44">
        <v>1.1180992313067684</v>
      </c>
      <c r="H14" s="44">
        <v>3.1789910158949608</v>
      </c>
      <c r="I14" s="44">
        <v>7.233757535164087</v>
      </c>
      <c r="J14" s="44"/>
    </row>
    <row r="15" spans="1:34" x14ac:dyDescent="0.2">
      <c r="A15" s="41" t="s">
        <v>171</v>
      </c>
      <c r="C15" s="41" t="s">
        <v>15</v>
      </c>
      <c r="D15" s="87" t="s">
        <v>170</v>
      </c>
      <c r="E15" s="86">
        <v>44943</v>
      </c>
      <c r="F15" s="44">
        <v>1.9490254872563728</v>
      </c>
      <c r="G15" s="44">
        <v>0.73529411764705621</v>
      </c>
      <c r="H15" s="44">
        <v>3.3576642335766405</v>
      </c>
      <c r="I15" s="44">
        <v>6.7796610169491567</v>
      </c>
      <c r="J15" s="44"/>
    </row>
    <row r="16" spans="1:34" x14ac:dyDescent="0.2">
      <c r="A16" s="41" t="s">
        <v>219</v>
      </c>
      <c r="C16" s="41" t="s">
        <v>7</v>
      </c>
      <c r="D16" s="87" t="s">
        <v>170</v>
      </c>
      <c r="E16" s="86">
        <v>44967</v>
      </c>
      <c r="F16" s="44">
        <v>7.1</v>
      </c>
      <c r="G16" s="44">
        <v>11.6</v>
      </c>
      <c r="H16" s="44">
        <v>9</v>
      </c>
      <c r="I16" s="44">
        <v>6</v>
      </c>
      <c r="J16" s="44"/>
    </row>
    <row r="17" spans="1:10" x14ac:dyDescent="0.2">
      <c r="A17" s="41" t="s">
        <v>172</v>
      </c>
      <c r="C17" s="41" t="s">
        <v>44</v>
      </c>
      <c r="D17" s="87" t="s">
        <v>170</v>
      </c>
      <c r="E17" s="86">
        <v>44967</v>
      </c>
      <c r="F17" s="44">
        <v>5.7</v>
      </c>
      <c r="G17" s="44">
        <v>9.6999999999999993</v>
      </c>
      <c r="H17" s="44">
        <v>7.5</v>
      </c>
      <c r="I17" s="44">
        <v>5.3</v>
      </c>
      <c r="J17" s="44"/>
    </row>
    <row r="18" spans="1:10" x14ac:dyDescent="0.2">
      <c r="A18" s="41" t="s">
        <v>173</v>
      </c>
      <c r="D18" s="87" t="s">
        <v>170</v>
      </c>
      <c r="E18" s="86">
        <v>44967</v>
      </c>
      <c r="F18" s="45">
        <v>891.1</v>
      </c>
      <c r="G18" s="45">
        <v>835.6</v>
      </c>
      <c r="H18" s="45">
        <v>870.1</v>
      </c>
      <c r="I18" s="45">
        <v>933.9</v>
      </c>
      <c r="J18" s="45"/>
    </row>
    <row r="19" spans="1:10" x14ac:dyDescent="0.2">
      <c r="A19" s="41" t="s">
        <v>174</v>
      </c>
      <c r="C19" s="41" t="s">
        <v>13</v>
      </c>
      <c r="D19" s="87" t="s">
        <v>170</v>
      </c>
      <c r="E19" s="86">
        <v>45036</v>
      </c>
      <c r="F19" s="45">
        <v>50861.666666666664</v>
      </c>
      <c r="G19" s="45">
        <v>81002.5</v>
      </c>
      <c r="H19" s="45">
        <v>163443.33333333334</v>
      </c>
      <c r="I19" s="45">
        <v>52986.666666666664</v>
      </c>
      <c r="J19" s="45"/>
    </row>
    <row r="20" spans="1:10" x14ac:dyDescent="0.2">
      <c r="A20" s="41" t="s">
        <v>175</v>
      </c>
      <c r="C20" s="41" t="s">
        <v>15</v>
      </c>
      <c r="D20" s="87" t="s">
        <v>170</v>
      </c>
      <c r="E20" s="86">
        <v>45036</v>
      </c>
      <c r="F20" s="50">
        <v>-7.4218453744292923</v>
      </c>
      <c r="G20" s="50">
        <v>59.260412229249269</v>
      </c>
      <c r="H20" s="50">
        <v>101.77566536012263</v>
      </c>
      <c r="I20" s="50">
        <v>-67.581016866192158</v>
      </c>
      <c r="J20" s="50"/>
    </row>
    <row r="21" spans="1:10" x14ac:dyDescent="0.2">
      <c r="A21" s="41" t="s">
        <v>176</v>
      </c>
      <c r="C21" s="41" t="s">
        <v>13</v>
      </c>
      <c r="D21" s="87" t="s">
        <v>170</v>
      </c>
      <c r="E21" s="86">
        <v>45036</v>
      </c>
      <c r="F21" s="45">
        <v>16095</v>
      </c>
      <c r="G21" s="45">
        <v>27410.833333333332</v>
      </c>
      <c r="H21" s="45">
        <v>56817.5</v>
      </c>
      <c r="I21" s="45">
        <v>16504.166666666668</v>
      </c>
      <c r="J21" s="45"/>
    </row>
    <row r="22" spans="1:10" x14ac:dyDescent="0.2">
      <c r="A22" s="41" t="s">
        <v>177</v>
      </c>
      <c r="C22" s="41" t="s">
        <v>15</v>
      </c>
      <c r="D22" s="87" t="s">
        <v>170</v>
      </c>
      <c r="E22" s="86">
        <v>45036</v>
      </c>
      <c r="F22" s="50">
        <v>-9.4811829216853276</v>
      </c>
      <c r="G22" s="50">
        <v>70.306513409961681</v>
      </c>
      <c r="H22" s="50">
        <v>107.2811844465388</v>
      </c>
      <c r="I22" s="50">
        <v>-70.9523180944838</v>
      </c>
      <c r="J22" s="50"/>
    </row>
    <row r="23" spans="1:10" x14ac:dyDescent="0.2">
      <c r="A23" s="41" t="s">
        <v>178</v>
      </c>
      <c r="C23" s="41" t="s">
        <v>15</v>
      </c>
      <c r="D23" s="87" t="s">
        <v>170</v>
      </c>
      <c r="E23" s="86">
        <v>44967</v>
      </c>
      <c r="F23" s="50">
        <v>1.9883724017096371</v>
      </c>
      <c r="G23" s="50">
        <v>4.7555833203186015</v>
      </c>
      <c r="H23" s="50">
        <v>-1.0610013666293994</v>
      </c>
      <c r="I23" s="50">
        <v>1.2506906424230468</v>
      </c>
      <c r="J23" s="50"/>
    </row>
    <row r="24" spans="1:10" x14ac:dyDescent="0.2">
      <c r="A24" s="41" t="s">
        <v>179</v>
      </c>
      <c r="C24" s="41" t="s">
        <v>15</v>
      </c>
      <c r="D24" s="87" t="s">
        <v>170</v>
      </c>
      <c r="E24" s="86">
        <v>45019</v>
      </c>
      <c r="F24" s="44">
        <v>2.1548266704565222</v>
      </c>
      <c r="G24" s="44">
        <v>4.0868510458327512</v>
      </c>
      <c r="H24" s="44">
        <v>1.4366312590434749</v>
      </c>
      <c r="I24" s="44">
        <v>2.0066788908761124</v>
      </c>
      <c r="J24" s="44"/>
    </row>
    <row r="25" spans="1:10" x14ac:dyDescent="0.2">
      <c r="A25" s="41" t="s">
        <v>180</v>
      </c>
      <c r="C25" s="41" t="s">
        <v>15</v>
      </c>
      <c r="D25" s="87" t="s">
        <v>170</v>
      </c>
      <c r="E25" s="86">
        <v>45043</v>
      </c>
      <c r="F25" s="44">
        <v>3.0129870129870451</v>
      </c>
      <c r="G25" s="44">
        <v>5.0932929904185409</v>
      </c>
      <c r="H25" s="44">
        <v>-0.23992322456815041</v>
      </c>
      <c r="I25" s="44">
        <v>3.5113035113035096</v>
      </c>
      <c r="J25" s="44"/>
    </row>
    <row r="26" spans="1:10" x14ac:dyDescent="0.2">
      <c r="A26" s="41" t="s">
        <v>181</v>
      </c>
      <c r="C26" s="41" t="s">
        <v>15</v>
      </c>
      <c r="D26" s="87" t="s">
        <v>170</v>
      </c>
      <c r="E26" s="86">
        <v>45043</v>
      </c>
      <c r="F26" s="50">
        <v>2.9387321828885815</v>
      </c>
      <c r="G26" s="50">
        <v>5.5570254886396775</v>
      </c>
      <c r="H26" s="50">
        <v>-0.7545472074040882</v>
      </c>
      <c r="I26" s="50">
        <v>4.2424360169930564</v>
      </c>
      <c r="J26" s="50"/>
    </row>
    <row r="27" spans="1:10" x14ac:dyDescent="0.2">
      <c r="A27" s="41" t="s">
        <v>182</v>
      </c>
      <c r="C27" s="41" t="s">
        <v>123</v>
      </c>
      <c r="D27" s="87" t="s">
        <v>170</v>
      </c>
      <c r="E27" s="86">
        <v>44931</v>
      </c>
      <c r="F27" s="44">
        <v>56.984166666666674</v>
      </c>
      <c r="G27" s="44">
        <v>39.227499999999999</v>
      </c>
      <c r="H27" s="44">
        <v>67.987499999999997</v>
      </c>
      <c r="I27" s="44">
        <v>94.786666666666676</v>
      </c>
      <c r="J27" s="44"/>
    </row>
    <row r="28" spans="1:10" x14ac:dyDescent="0.2">
      <c r="A28" s="41" t="s">
        <v>228</v>
      </c>
      <c r="C28" s="41" t="s">
        <v>227</v>
      </c>
      <c r="D28" s="87" t="s">
        <v>170</v>
      </c>
      <c r="E28" s="86">
        <v>44931</v>
      </c>
      <c r="F28" s="44">
        <v>1.605594711</v>
      </c>
      <c r="G28" s="44">
        <v>2.099217066</v>
      </c>
      <c r="H28" s="44">
        <v>3.3620073760000002</v>
      </c>
      <c r="I28" s="44">
        <v>5.0895984319999998</v>
      </c>
      <c r="J28" s="44"/>
    </row>
    <row r="29" spans="1:10" x14ac:dyDescent="0.2">
      <c r="A29" s="41" t="s">
        <v>183</v>
      </c>
      <c r="D29" s="87" t="s">
        <v>170</v>
      </c>
      <c r="E29" s="86">
        <v>45051</v>
      </c>
      <c r="F29" s="45">
        <v>1285.711</v>
      </c>
      <c r="G29" s="45">
        <v>1307</v>
      </c>
      <c r="H29" s="45">
        <v>1321.6</v>
      </c>
      <c r="I29" s="45">
        <v>1348.6</v>
      </c>
      <c r="J29" s="45"/>
    </row>
    <row r="30" spans="1:10" x14ac:dyDescent="0.2">
      <c r="A30" s="41" t="s">
        <v>200</v>
      </c>
      <c r="C30" s="41" t="s">
        <v>15</v>
      </c>
      <c r="D30" s="87" t="s">
        <v>170</v>
      </c>
      <c r="E30" s="86">
        <v>45267</v>
      </c>
      <c r="F30" s="44">
        <v>2.0102938054134212</v>
      </c>
      <c r="G30" s="44">
        <v>-4.8702100295120783</v>
      </c>
      <c r="H30" s="44">
        <v>5.3251048055909633</v>
      </c>
      <c r="I30" s="44">
        <v>3.8700068144515987</v>
      </c>
      <c r="J30" s="44"/>
    </row>
    <row r="31" spans="1:10" x14ac:dyDescent="0.2">
      <c r="A31" s="41" t="s">
        <v>201</v>
      </c>
      <c r="C31" s="41" t="s">
        <v>44</v>
      </c>
      <c r="D31" s="87" t="s">
        <v>170</v>
      </c>
      <c r="E31" s="86">
        <v>44931</v>
      </c>
      <c r="F31" s="44">
        <v>3.9500000000000006</v>
      </c>
      <c r="G31" s="44">
        <v>2.7416666666666667</v>
      </c>
      <c r="H31" s="44">
        <v>2.4499999999999997</v>
      </c>
      <c r="I31" s="44">
        <v>4.2</v>
      </c>
      <c r="J31" s="44"/>
    </row>
    <row r="32" spans="1:10" x14ac:dyDescent="0.2">
      <c r="A32" s="41" t="s">
        <v>128</v>
      </c>
      <c r="C32" s="41" t="s">
        <v>44</v>
      </c>
      <c r="D32" s="87" t="s">
        <v>170</v>
      </c>
      <c r="E32" s="86">
        <v>44931</v>
      </c>
      <c r="F32" s="51">
        <v>2</v>
      </c>
      <c r="G32" s="51">
        <v>0.79166666666666663</v>
      </c>
      <c r="H32" s="51">
        <v>0.5</v>
      </c>
      <c r="I32" s="51">
        <v>2.25</v>
      </c>
      <c r="J32" s="51"/>
    </row>
    <row r="33" spans="1:10" x14ac:dyDescent="0.2">
      <c r="A33" s="41" t="s">
        <v>202</v>
      </c>
      <c r="C33" s="41" t="s">
        <v>130</v>
      </c>
      <c r="D33" s="87" t="s">
        <v>170</v>
      </c>
      <c r="E33" s="86">
        <v>45022</v>
      </c>
      <c r="F33" s="44">
        <v>83.501951000000005</v>
      </c>
      <c r="G33" s="44">
        <v>81.97402799999999</v>
      </c>
      <c r="H33" s="44">
        <v>91.533650999999992</v>
      </c>
      <c r="I33" s="44">
        <v>97.807406</v>
      </c>
      <c r="J33" s="44"/>
    </row>
    <row r="34" spans="1:10" x14ac:dyDescent="0.2">
      <c r="A34" s="41" t="s">
        <v>203</v>
      </c>
      <c r="D34" s="87" t="s">
        <v>170</v>
      </c>
      <c r="E34" s="86">
        <v>45099</v>
      </c>
      <c r="F34" s="170">
        <v>33.234280254669713</v>
      </c>
      <c r="G34" s="170">
        <v>33.095008866532126</v>
      </c>
      <c r="H34" s="170">
        <v>36.891369254362417</v>
      </c>
      <c r="I34" s="170">
        <v>41.035511692937064</v>
      </c>
      <c r="J34" s="170"/>
    </row>
    <row r="35" spans="1:10" x14ac:dyDescent="0.2">
      <c r="A35" s="41" t="s">
        <v>204</v>
      </c>
      <c r="D35" s="87" t="s">
        <v>170</v>
      </c>
      <c r="E35" s="86">
        <v>43217</v>
      </c>
      <c r="F35" s="44" t="e">
        <v>#N/A</v>
      </c>
      <c r="G35" s="44" t="e">
        <v>#N/A</v>
      </c>
      <c r="H35" s="44" t="e">
        <v>#N/A</v>
      </c>
      <c r="I35" s="44" t="e">
        <v>#N/A</v>
      </c>
      <c r="J35" s="44"/>
    </row>
    <row r="36" spans="1:10" x14ac:dyDescent="0.2">
      <c r="A36" s="41" t="s">
        <v>205</v>
      </c>
      <c r="C36" s="41" t="s">
        <v>51</v>
      </c>
      <c r="D36" s="87" t="s">
        <v>170</v>
      </c>
      <c r="E36" s="86">
        <v>44944</v>
      </c>
      <c r="F36" s="45">
        <v>11909</v>
      </c>
      <c r="G36" s="45">
        <v>9235</v>
      </c>
      <c r="H36" s="45">
        <v>15017</v>
      </c>
      <c r="I36" s="45">
        <v>17306</v>
      </c>
      <c r="J36" s="45"/>
    </row>
    <row r="37" spans="1:10" x14ac:dyDescent="0.2">
      <c r="A37" s="41" t="s">
        <v>206</v>
      </c>
      <c r="C37" s="41" t="s">
        <v>136</v>
      </c>
      <c r="D37" s="87" t="s">
        <v>170</v>
      </c>
      <c r="E37" s="86">
        <v>44964</v>
      </c>
      <c r="F37" s="45">
        <v>5589</v>
      </c>
      <c r="G37" s="45">
        <v>3602</v>
      </c>
      <c r="H37" s="45">
        <v>2731</v>
      </c>
      <c r="I37" s="45">
        <v>2374</v>
      </c>
      <c r="J37" s="45"/>
    </row>
    <row r="38" spans="1:10" x14ac:dyDescent="0.2">
      <c r="A38" s="41" t="s">
        <v>239</v>
      </c>
      <c r="C38" s="41" t="s">
        <v>51</v>
      </c>
      <c r="D38" s="87" t="s">
        <v>170</v>
      </c>
      <c r="E38" s="86">
        <v>45086</v>
      </c>
      <c r="F38" s="45">
        <v>16344</v>
      </c>
      <c r="G38" s="45">
        <v>16149</v>
      </c>
      <c r="H38" s="45">
        <v>27684</v>
      </c>
      <c r="I38" s="45">
        <v>29659</v>
      </c>
      <c r="J38" s="45"/>
    </row>
    <row r="39" spans="1:10" x14ac:dyDescent="0.2">
      <c r="A39" s="41" t="s">
        <v>240</v>
      </c>
      <c r="C39" s="194">
        <v>0</v>
      </c>
      <c r="D39" s="87" t="s">
        <v>170</v>
      </c>
      <c r="E39" s="86">
        <v>45086</v>
      </c>
      <c r="F39" s="44">
        <v>456.99574999999999</v>
      </c>
      <c r="G39" s="44">
        <v>454.20774999999998</v>
      </c>
      <c r="H39" s="44">
        <v>489.97449999999998</v>
      </c>
      <c r="I39" s="44">
        <v>511.47158333333334</v>
      </c>
      <c r="J39" s="44"/>
    </row>
    <row r="40" spans="1:10" x14ac:dyDescent="0.2">
      <c r="A40" s="41" t="s">
        <v>241</v>
      </c>
      <c r="C40" s="41" t="s">
        <v>207</v>
      </c>
      <c r="D40" s="87" t="s">
        <v>170</v>
      </c>
      <c r="E40" s="86">
        <v>45086</v>
      </c>
      <c r="F40" s="50">
        <v>52.876091879650602</v>
      </c>
      <c r="G40" s="50">
        <v>57.337120539676903</v>
      </c>
      <c r="H40" s="50">
        <v>73.496694719515759</v>
      </c>
      <c r="I40" s="50">
        <v>76.273627362736278</v>
      </c>
      <c r="J40" s="50"/>
    </row>
    <row r="41" spans="1:10" x14ac:dyDescent="0.2">
      <c r="A41" s="41" t="s">
        <v>208</v>
      </c>
      <c r="C41" s="41" t="s">
        <v>130</v>
      </c>
      <c r="D41" s="87" t="s">
        <v>170</v>
      </c>
      <c r="E41" s="86">
        <v>45064</v>
      </c>
      <c r="F41" s="44">
        <v>81.649869628709723</v>
      </c>
      <c r="G41" s="44">
        <v>77.515426974015313</v>
      </c>
      <c r="H41" s="44">
        <v>88.929502555535578</v>
      </c>
      <c r="I41" s="44">
        <v>107.20479247926475</v>
      </c>
      <c r="J41" s="44"/>
    </row>
    <row r="42" spans="1:10" x14ac:dyDescent="0.2">
      <c r="A42" s="41" t="s">
        <v>209</v>
      </c>
      <c r="C42" s="41" t="s">
        <v>130</v>
      </c>
      <c r="D42" s="87" t="s">
        <v>170</v>
      </c>
      <c r="E42" s="86">
        <v>45062</v>
      </c>
      <c r="F42" s="44">
        <v>75.960791999999998</v>
      </c>
      <c r="G42" s="44">
        <v>64.532858000000004</v>
      </c>
      <c r="H42" s="44">
        <v>86.790747999999994</v>
      </c>
      <c r="I42" s="44">
        <v>108.54391600000002</v>
      </c>
      <c r="J42" s="44"/>
    </row>
    <row r="43" spans="1:10" x14ac:dyDescent="0.2">
      <c r="A43" s="41" t="s">
        <v>210</v>
      </c>
      <c r="D43" s="87" t="s">
        <v>170</v>
      </c>
      <c r="E43" s="86">
        <v>43469</v>
      </c>
      <c r="F43" s="45" t="e">
        <v>#N/A</v>
      </c>
      <c r="G43" s="45" t="e">
        <v>#N/A</v>
      </c>
      <c r="H43" s="45" t="e">
        <v>#N/A</v>
      </c>
      <c r="I43" s="45" t="e">
        <v>#N/A</v>
      </c>
      <c r="J43" s="45"/>
    </row>
    <row r="44" spans="1:10" x14ac:dyDescent="0.2">
      <c r="A44" s="41" t="s">
        <v>211</v>
      </c>
      <c r="D44" s="87" t="s">
        <v>170</v>
      </c>
      <c r="E44" s="86">
        <v>43469</v>
      </c>
      <c r="F44" s="45" t="e">
        <v>#N/A</v>
      </c>
      <c r="G44" s="45" t="e">
        <v>#N/A</v>
      </c>
      <c r="H44" s="45" t="e">
        <v>#N/A</v>
      </c>
      <c r="I44" s="45" t="e">
        <v>#N/A</v>
      </c>
      <c r="J44" s="45"/>
    </row>
    <row r="45" spans="1:10" x14ac:dyDescent="0.2">
      <c r="A45" s="41" t="s">
        <v>212</v>
      </c>
      <c r="C45" s="41" t="s">
        <v>136</v>
      </c>
      <c r="D45" s="87" t="s">
        <v>170</v>
      </c>
      <c r="E45" s="86">
        <v>44964</v>
      </c>
      <c r="F45" s="45">
        <v>155</v>
      </c>
      <c r="G45" s="45">
        <v>122</v>
      </c>
      <c r="H45" s="45">
        <v>88</v>
      </c>
      <c r="I45" s="45">
        <v>133</v>
      </c>
      <c r="J45" s="45"/>
    </row>
    <row r="46" spans="1:10" x14ac:dyDescent="0.2">
      <c r="A46" s="41" t="s">
        <v>213</v>
      </c>
      <c r="C46" s="41" t="s">
        <v>146</v>
      </c>
      <c r="D46" s="87" t="s">
        <v>170</v>
      </c>
      <c r="E46" s="86">
        <v>45272</v>
      </c>
      <c r="F46" s="170">
        <v>5002.4644766899992</v>
      </c>
      <c r="G46" s="170">
        <v>3418.4568590099998</v>
      </c>
      <c r="H46" s="170">
        <v>5630.7720113699997</v>
      </c>
      <c r="I46" s="170">
        <v>5701.7386611100001</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3.4111075212930775</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4.2269888126508892</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3.9775265687402639</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3.3196558597889059</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2.9796692148358117</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2.9770961697147769</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3.0464789806658787</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3.145708709909778</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3.1327822924175797</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8"/>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45279</v>
      </c>
      <c r="C15" s="40">
        <v>45279</v>
      </c>
      <c r="D15" s="40">
        <v>45261</v>
      </c>
      <c r="E15" s="40">
        <v>45261</v>
      </c>
      <c r="F15" s="40">
        <v>45261</v>
      </c>
      <c r="G15" s="40">
        <v>45251</v>
      </c>
      <c r="H15" s="40">
        <v>45251</v>
      </c>
      <c r="I15" s="40">
        <v>45251</v>
      </c>
      <c r="J15" s="40">
        <v>45251</v>
      </c>
      <c r="K15" s="40">
        <v>45267</v>
      </c>
      <c r="L15" s="40">
        <v>45267</v>
      </c>
      <c r="M15" s="40">
        <v>45267</v>
      </c>
      <c r="N15" s="40">
        <v>45267</v>
      </c>
      <c r="O15" s="40">
        <v>45267</v>
      </c>
      <c r="P15" s="40">
        <v>45267</v>
      </c>
      <c r="Q15" s="40">
        <v>45261</v>
      </c>
      <c r="R15" s="40">
        <v>45267</v>
      </c>
      <c r="S15" s="40">
        <v>45267</v>
      </c>
      <c r="T15" s="40">
        <v>45267</v>
      </c>
      <c r="U15" s="40">
        <v>45267</v>
      </c>
      <c r="V15" s="40">
        <v>45267</v>
      </c>
      <c r="W15" s="40">
        <v>43188</v>
      </c>
      <c r="X15" s="40">
        <v>45279</v>
      </c>
      <c r="Y15" s="40">
        <v>45266</v>
      </c>
      <c r="Z15" s="40">
        <v>45279</v>
      </c>
      <c r="AA15" s="40">
        <v>45279</v>
      </c>
      <c r="AB15" s="40">
        <v>45279</v>
      </c>
      <c r="AC15" s="40">
        <v>45279</v>
      </c>
      <c r="AD15" s="40">
        <v>45279</v>
      </c>
      <c r="AE15" s="40">
        <v>43714</v>
      </c>
      <c r="AF15" s="40">
        <v>43714</v>
      </c>
      <c r="AG15" s="40">
        <v>45266</v>
      </c>
      <c r="AH15" s="40">
        <v>45272</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1160.66917592</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337.90144084000002</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70">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70">
        <v>339.76638167999999</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70">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70">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70">
        <v>717.83330911999997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70">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70">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70">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70">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70">
        <v>331.93516801999999</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70">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70">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70">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70">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70">
        <v>342.73377866999999</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70">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70">
        <v>331.36629359000011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70">
        <v>365.97490530999994</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70">
        <v>339.88632200000006</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70">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70">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70">
        <v>464.36166708999991</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70">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70">
        <v>296.52734249999997</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2.2603384413280248</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70">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2.7337070227288374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70">
        <v>334.20810939999996</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-5.5051954640233163</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70">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-16.161330548577158</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70">
        <v>296.56930002999997</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-12.585698725696693</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70">
        <v>233.45572200999999</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-7.6677738454882132</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70">
        <v>272.65314849000004</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-5.3223664604417742</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70">
        <v>325.00861213000002</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-4.4088317763916081</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70">
        <v>332.14780741999994</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-3.5498472148884908</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70">
        <v>321.16969549999999</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-3.0478566505726779</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70">
        <v>325.89368012</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-2.3655131280833741</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70">
        <v>284.78955287999997</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-2.6946974864120454</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70">
        <v>273.03934064999999</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-2.4756291948292763</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70">
        <v>294.96100552999997</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-2.4799252241152203</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70">
        <v>668.3938728899999</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6.5797121714009643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70">
        <v>424.43845229999999</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18.16727793224555</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70">
        <v>408.52839591999992</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12.531786130394341</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70">
        <v>455.87384696000004</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7.2610352049878646</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70">
        <v>1063.1364284700001</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5.2109611035035641</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70">
        <v>443.16093736000005</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5.0141876621954795</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70">
        <v>346.76695097000004</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4.347435103709052</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70">
        <v>359.26931253000004</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4.51312912971924</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70">
        <v>384.19510880000001</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4.2690245658958181</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70">
        <v>398.67840312999999</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4.2629014949917776</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70">
        <v>383.36929650999997</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3.7140556873129782</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70">
        <v>369.77095496000004</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4.3015843279857524</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70">
        <v>373.81628661999997</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3.8751201219246578</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70">
        <v>600.96315611</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4.8740077109506119</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70">
        <v>492.43881927999996</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5.6210919090674993</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70">
        <v>485.91153828999995</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4.971964543492402</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70">
        <v>641.0997033000001</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4.396593319904718</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70">
        <v>428.17535495999994</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3.8948134856308103</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70">
        <v>627.63743900999998</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3.7822877355140339</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70">
        <v>540.23268576999988</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2.8402988224687453</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70">
        <v>415.62005431999995</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2.3847427377232222</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70">
        <v>379.87125198000012</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1.9309159119524688</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70">
        <v>346.20141651000006</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2.7427355059671754</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70">
        <v>324.20585601000005</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2.1755646717183552</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70">
        <v>399.24400833000004</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1.6133232846340162</v>
      </c>
      <c r="S90" s="50">
        <v>6.7</v>
      </c>
      <c r="T90" s="50">
        <v>4.75</v>
      </c>
      <c r="U90" s="44">
        <v>8.3840500000000002</v>
      </c>
      <c r="V90" s="50">
        <v>3.3588130375711951</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70">
        <v>482.78527515999997</v>
      </c>
    </row>
    <row r="91" spans="1:34" x14ac:dyDescent="0.2">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3.4181104831087827</v>
      </c>
      <c r="M91" s="44">
        <v>1.9662921348314377</v>
      </c>
      <c r="N91" s="44">
        <v>2.4908869987849247</v>
      </c>
      <c r="O91" s="50">
        <v>79.45</v>
      </c>
      <c r="P91" s="51">
        <v>2.5186999999999999</v>
      </c>
      <c r="Q91" s="44">
        <v>1389.2</v>
      </c>
      <c r="R91" s="44">
        <v>1.6404013939468109</v>
      </c>
      <c r="S91" s="50">
        <v>6.7</v>
      </c>
      <c r="T91" s="50">
        <v>4.75</v>
      </c>
      <c r="U91" s="44">
        <v>8.4422289999999993</v>
      </c>
      <c r="V91" s="50">
        <v>3.3809412972360726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70">
        <v>523.67025324999997</v>
      </c>
    </row>
    <row r="92" spans="1:34" x14ac:dyDescent="0.2">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3.5233752614203029</v>
      </c>
      <c r="M92" s="44">
        <v>0</v>
      </c>
      <c r="N92" s="44">
        <v>0.3123373243102634</v>
      </c>
      <c r="O92" s="50">
        <v>71.58</v>
      </c>
      <c r="P92" s="51">
        <v>2.2677999999999998</v>
      </c>
      <c r="Q92" s="44">
        <v>1394.8613681006327</v>
      </c>
      <c r="R92" s="44">
        <v>1.6601768690272189</v>
      </c>
      <c r="S92" s="50">
        <v>6.7</v>
      </c>
      <c r="T92" s="50">
        <v>4.75</v>
      </c>
      <c r="U92" s="44">
        <v>8.5706670000000003</v>
      </c>
      <c r="V92" s="50">
        <v>3.4661013211092202</v>
      </c>
      <c r="W92" s="51" t="e">
        <v>#N/A</v>
      </c>
      <c r="X92" s="45">
        <v>2076</v>
      </c>
      <c r="Y92" s="45">
        <v>256</v>
      </c>
      <c r="Z92" s="51">
        <v>3117</v>
      </c>
      <c r="AA92" s="51">
        <v>552428</v>
      </c>
      <c r="AB92" s="51">
        <v>0.85397260273972586</v>
      </c>
      <c r="AC92" s="44">
        <v>38.695339242318141</v>
      </c>
      <c r="AD92" s="44">
        <v>8.4667589999999997</v>
      </c>
      <c r="AE92" s="45" t="e">
        <v>#N/A</v>
      </c>
      <c r="AF92" s="45" t="e">
        <v>#N/A</v>
      </c>
      <c r="AG92" s="45">
        <v>12</v>
      </c>
      <c r="AH92" s="170">
        <v>590.87634228000002</v>
      </c>
    </row>
    <row r="93" spans="1:34" x14ac:dyDescent="0.2">
      <c r="A93" s="43">
        <v>45078</v>
      </c>
      <c r="B93" s="50">
        <v>2.0270270270270174</v>
      </c>
      <c r="C93" s="44">
        <v>2.8122956180510084</v>
      </c>
      <c r="D93" s="44">
        <v>5.8</v>
      </c>
      <c r="E93" s="44">
        <v>5.2</v>
      </c>
      <c r="F93" s="44">
        <v>966</v>
      </c>
      <c r="G93" s="45">
        <v>44790</v>
      </c>
      <c r="H93" s="44">
        <v>-14.392201834862384</v>
      </c>
      <c r="I93" s="45">
        <v>13190</v>
      </c>
      <c r="J93" s="44">
        <v>-17.768079800498747</v>
      </c>
      <c r="K93" s="50">
        <v>3.8277511961722466</v>
      </c>
      <c r="L93" s="44">
        <v>2.3858576054743175</v>
      </c>
      <c r="M93" s="44">
        <v>0.27855153203342198</v>
      </c>
      <c r="N93" s="44">
        <v>1.1340744609415809</v>
      </c>
      <c r="O93" s="50">
        <v>70.25</v>
      </c>
      <c r="P93" s="51">
        <v>2.2038000000000002</v>
      </c>
      <c r="Q93" s="44">
        <v>1400.3468160680457</v>
      </c>
      <c r="R93" s="44">
        <v>1.2200454723781728</v>
      </c>
      <c r="S93" s="50">
        <v>6.95</v>
      </c>
      <c r="T93" s="50">
        <v>5</v>
      </c>
      <c r="U93" s="44">
        <v>8.4469550000000009</v>
      </c>
      <c r="V93" s="50">
        <v>3.4310309099994898</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70">
        <v>480.0706452199999</v>
      </c>
    </row>
    <row r="94" spans="1:34" x14ac:dyDescent="0.2">
      <c r="A94" s="43">
        <v>45108</v>
      </c>
      <c r="B94" s="50">
        <v>3.3783783783783772</v>
      </c>
      <c r="C94" s="44">
        <v>3.2658393207054104</v>
      </c>
      <c r="D94" s="44">
        <v>6.1</v>
      </c>
      <c r="E94" s="44">
        <v>5.4</v>
      </c>
      <c r="F94" s="44">
        <v>977.5</v>
      </c>
      <c r="G94" s="45">
        <v>45230</v>
      </c>
      <c r="H94" s="44">
        <v>-10.630310215372452</v>
      </c>
      <c r="I94" s="45">
        <v>14120</v>
      </c>
      <c r="J94" s="44">
        <v>-8.7855297157622747</v>
      </c>
      <c r="K94" s="50">
        <v>6.0476481368356705</v>
      </c>
      <c r="L94" s="44">
        <v>4.2872073248358955</v>
      </c>
      <c r="M94" s="44">
        <v>0.56338028169014009</v>
      </c>
      <c r="N94" s="44">
        <v>0.40268456375840422</v>
      </c>
      <c r="O94" s="50">
        <v>76.069999999999993</v>
      </c>
      <c r="P94" s="51">
        <v>2.1972999999999998</v>
      </c>
      <c r="Q94" s="44">
        <v>1407.7345794163741</v>
      </c>
      <c r="R94" s="44">
        <v>1.0677145424866641</v>
      </c>
      <c r="S94" s="50">
        <v>7.2</v>
      </c>
      <c r="T94" s="50">
        <v>5.25</v>
      </c>
      <c r="U94" s="44">
        <v>8.4182220000000001</v>
      </c>
      <c r="V94" s="50">
        <v>3.3965223636063744</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70">
        <v>457.09841367000001</v>
      </c>
    </row>
    <row r="95" spans="1:34" x14ac:dyDescent="0.2">
      <c r="A95" s="43">
        <v>45139</v>
      </c>
      <c r="B95" s="50">
        <v>4.8327137546468224</v>
      </c>
      <c r="C95" s="44">
        <v>3.997378768020976</v>
      </c>
      <c r="D95" s="44">
        <v>6</v>
      </c>
      <c r="E95" s="44">
        <v>5.8</v>
      </c>
      <c r="F95" s="44">
        <v>990.7</v>
      </c>
      <c r="G95" s="45">
        <v>47110</v>
      </c>
      <c r="H95" s="44">
        <v>-6.3977746870653718</v>
      </c>
      <c r="I95" s="45">
        <v>14650</v>
      </c>
      <c r="J95" s="44">
        <v>-3.3641160949868021</v>
      </c>
      <c r="K95" s="50">
        <v>4.5590881823635243</v>
      </c>
      <c r="L95" s="44">
        <v>0.83646663243501784</v>
      </c>
      <c r="M95" s="44">
        <v>1.9774011299435124</v>
      </c>
      <c r="N95" s="44">
        <v>1.5612161051766549</v>
      </c>
      <c r="O95" s="50">
        <v>81.39</v>
      </c>
      <c r="P95" s="51">
        <v>2.5137</v>
      </c>
      <c r="Q95" s="44">
        <v>1413.9730328919927</v>
      </c>
      <c r="R95" s="44">
        <v>0.7307615646389154</v>
      </c>
      <c r="S95" s="50">
        <v>7.2</v>
      </c>
      <c r="T95" s="50">
        <v>5.25</v>
      </c>
      <c r="U95" s="44">
        <v>8.4815769999999997</v>
      </c>
      <c r="V95" s="50">
        <v>3.4788268087260144</v>
      </c>
      <c r="W95" s="51" t="e">
        <v>#N/A</v>
      </c>
      <c r="X95" s="45">
        <v>1680</v>
      </c>
      <c r="Y95" s="45">
        <v>220</v>
      </c>
      <c r="Z95" s="51">
        <v>2719</v>
      </c>
      <c r="AA95" s="51">
        <v>522622</v>
      </c>
      <c r="AB95" s="51">
        <v>0.86896772131671474</v>
      </c>
      <c r="AC95" s="44">
        <v>39.33089388085962</v>
      </c>
      <c r="AD95" s="44">
        <v>8.7189019999999999</v>
      </c>
      <c r="AE95" s="45" t="e">
        <v>#N/A</v>
      </c>
      <c r="AF95" s="45" t="e">
        <v>#N/A</v>
      </c>
      <c r="AG95" s="45">
        <v>8</v>
      </c>
      <c r="AH95" s="170">
        <v>773.91604901000017</v>
      </c>
    </row>
    <row r="96" spans="1:34" x14ac:dyDescent="0.2">
      <c r="A96" s="43">
        <v>45170</v>
      </c>
      <c r="B96" s="50">
        <v>4.3990086741016121</v>
      </c>
      <c r="C96" s="44">
        <v>3.7982973149967236</v>
      </c>
      <c r="D96" s="44">
        <v>6</v>
      </c>
      <c r="E96" s="44">
        <v>5.8</v>
      </c>
      <c r="F96" s="44">
        <v>983.4</v>
      </c>
      <c r="G96" s="45">
        <v>46840</v>
      </c>
      <c r="H96" s="44">
        <v>-2.0288642543401014</v>
      </c>
      <c r="I96" s="45">
        <v>15160</v>
      </c>
      <c r="J96" s="44">
        <v>2.5710419485791558</v>
      </c>
      <c r="K96" s="50">
        <v>5.7304038004750479</v>
      </c>
      <c r="L96" s="44">
        <v>3.3926210439992666</v>
      </c>
      <c r="M96" s="44">
        <v>2.7932960893854775</v>
      </c>
      <c r="N96" s="44">
        <v>1.7471433837080719</v>
      </c>
      <c r="O96" s="50">
        <v>89.43</v>
      </c>
      <c r="P96" s="51">
        <v>2.5160999999999998</v>
      </c>
      <c r="Q96" s="44">
        <v>1420.2634486260933</v>
      </c>
      <c r="R96" s="44">
        <v>0.62210647488054605</v>
      </c>
      <c r="S96" s="50">
        <v>7.2</v>
      </c>
      <c r="T96" s="50">
        <v>5.25</v>
      </c>
      <c r="U96" s="44">
        <v>8.5596730000000001</v>
      </c>
      <c r="V96" s="50">
        <v>3.4925433238748398</v>
      </c>
      <c r="W96" s="51" t="e">
        <v>#N/A</v>
      </c>
      <c r="X96" s="45">
        <v>2734</v>
      </c>
      <c r="Y96" s="45">
        <v>234</v>
      </c>
      <c r="Z96" s="51">
        <v>2436</v>
      </c>
      <c r="AA96" s="51">
        <v>549201</v>
      </c>
      <c r="AB96" s="51">
        <v>0.76339705421497972</v>
      </c>
      <c r="AC96" s="44">
        <v>39.580079056506527</v>
      </c>
      <c r="AD96" s="44">
        <v>9.1797550000000001</v>
      </c>
      <c r="AE96" s="45" t="e">
        <v>#N/A</v>
      </c>
      <c r="AF96" s="45" t="e">
        <v>#N/A</v>
      </c>
      <c r="AG96" s="45">
        <v>10</v>
      </c>
      <c r="AH96" s="170">
        <v>497.46372787000007</v>
      </c>
    </row>
    <row r="97" spans="1:34" x14ac:dyDescent="0.2">
      <c r="A97" s="43">
        <v>45200</v>
      </c>
      <c r="B97" s="50">
        <v>2.7607361963190247</v>
      </c>
      <c r="C97" s="44">
        <v>3.1209362808842567</v>
      </c>
      <c r="D97" s="44">
        <v>5.5</v>
      </c>
      <c r="E97" s="44">
        <v>5.6</v>
      </c>
      <c r="F97" s="44">
        <v>975.6</v>
      </c>
      <c r="G97" s="45" t="e">
        <v>#N/A</v>
      </c>
      <c r="H97" s="44" t="e">
        <v>#N/A</v>
      </c>
      <c r="I97" s="45" t="e">
        <v>#N/A</v>
      </c>
      <c r="J97" s="44" t="e">
        <v>#N/A</v>
      </c>
      <c r="K97" s="50">
        <v>2.8177282066333964</v>
      </c>
      <c r="L97" s="44" t="e">
        <v>#N/A</v>
      </c>
      <c r="M97" s="44">
        <v>2.1917808219177992</v>
      </c>
      <c r="N97" s="44">
        <v>1.5460550192349487</v>
      </c>
      <c r="O97" s="50">
        <v>85.64</v>
      </c>
      <c r="P97" s="51">
        <v>2.3439999999999999</v>
      </c>
      <c r="Q97" s="44">
        <v>1425.5848027060188</v>
      </c>
      <c r="R97" s="44" t="e">
        <v>#N/A</v>
      </c>
      <c r="S97" s="50">
        <v>7.2</v>
      </c>
      <c r="T97" s="50">
        <v>5.25</v>
      </c>
      <c r="U97" s="44" t="e">
        <v>#N/A</v>
      </c>
      <c r="V97" s="50" t="e">
        <v>#N/A</v>
      </c>
      <c r="W97" s="51" t="e">
        <v>#N/A</v>
      </c>
      <c r="X97" s="45">
        <v>2137</v>
      </c>
      <c r="Y97" s="45">
        <v>212</v>
      </c>
      <c r="Z97" s="51">
        <v>2169</v>
      </c>
      <c r="AA97" s="51">
        <v>546085</v>
      </c>
      <c r="AB97" s="51">
        <v>0.80812220566318926</v>
      </c>
      <c r="AC97" s="44">
        <v>40.559330530867996</v>
      </c>
      <c r="AD97" s="44">
        <v>8.7567609999999991</v>
      </c>
      <c r="AE97" s="45" t="e">
        <v>#N/A</v>
      </c>
      <c r="AF97" s="45" t="e">
        <v>#N/A</v>
      </c>
      <c r="AG97" s="45">
        <v>12</v>
      </c>
      <c r="AH97" s="170">
        <v>474.31195429999997</v>
      </c>
    </row>
    <row r="98" spans="1:34" x14ac:dyDescent="0.2">
      <c r="A98" s="43">
        <v>45231</v>
      </c>
      <c r="B98" s="50">
        <v>2.9429797670140978</v>
      </c>
      <c r="C98" s="44">
        <v>3.1168831168831179</v>
      </c>
      <c r="D98" s="44">
        <v>5.4</v>
      </c>
      <c r="E98" s="44">
        <v>5.3</v>
      </c>
      <c r="F98" s="44">
        <v>965.2</v>
      </c>
      <c r="G98" s="45" t="e">
        <v>#N/A</v>
      </c>
      <c r="H98" s="44" t="e">
        <v>#N/A</v>
      </c>
      <c r="I98" s="45" t="e">
        <v>#N/A</v>
      </c>
      <c r="J98" s="44" t="e">
        <v>#N/A</v>
      </c>
      <c r="K98" s="50">
        <v>4.1739638061879747</v>
      </c>
      <c r="L98" s="44" t="e">
        <v>#N/A</v>
      </c>
      <c r="M98" s="44">
        <v>1.3550135501354976</v>
      </c>
      <c r="N98" s="44">
        <v>0.75675675675674903</v>
      </c>
      <c r="O98" s="50">
        <v>77.69</v>
      </c>
      <c r="P98" s="51">
        <v>2.5798000000000001</v>
      </c>
      <c r="Q98" s="44">
        <v>1430.8577519836188</v>
      </c>
      <c r="R98" s="44" t="e">
        <v>#N/A</v>
      </c>
      <c r="S98" s="50">
        <v>7.2</v>
      </c>
      <c r="T98" s="50">
        <v>5.25</v>
      </c>
      <c r="U98" s="44" t="e">
        <v>#N/A</v>
      </c>
      <c r="V98" s="50" t="e">
        <v>#N/A</v>
      </c>
      <c r="W98" s="51" t="e">
        <v>#N/A</v>
      </c>
      <c r="X98" s="45">
        <v>1808</v>
      </c>
      <c r="Y98" s="45" t="e">
        <v>#N/A</v>
      </c>
      <c r="Z98" s="51">
        <v>1787</v>
      </c>
      <c r="AA98" s="51">
        <v>540106</v>
      </c>
      <c r="AB98" s="51">
        <v>0.80242478670857653</v>
      </c>
      <c r="AC98" s="44" t="e">
        <v>#N/A</v>
      </c>
      <c r="AD98" s="44" t="e">
        <v>#N/A</v>
      </c>
      <c r="AE98" s="45" t="e">
        <v>#N/A</v>
      </c>
      <c r="AF98" s="45" t="e">
        <v>#N/A</v>
      </c>
      <c r="AG98" s="45" t="e">
        <v>#N/A</v>
      </c>
      <c r="AH98" s="170">
        <v>407.67801921</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2023-12-19T21:13:10Z</dcterms:modified>
</cp:coreProperties>
</file>