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D6CAFEC2-A33B-4204-A316-B5D950A3DAF1}"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dXdata!$A$16:$AH$101</definedName>
    <definedName name="DATA" localSheetId="3">'dXdata - Annual'!$F$12:$I$46</definedName>
    <definedName name="DATA" localSheetId="2">'dXdata - Monthly'!$F$12:$CM$46</definedName>
    <definedName name="DATES" localSheetId="5">dXdata!$A$16:$A$101</definedName>
    <definedName name="DATES" localSheetId="3">'dXdata - Annual'!$F$12:$I$12</definedName>
    <definedName name="DATES" localSheetId="2">'dXdata - Monthly'!$F$12:$CM$12</definedName>
    <definedName name="IDS" localSheetId="5">dXdata!$B$7:$AH$7</definedName>
    <definedName name="IDS" localSheetId="3">'dXdata - Annual'!$B$7:$AH$7</definedName>
    <definedName name="IDS" localSheetId="2">'dXdata - Monthly'!$B$7:$AH$7</definedName>
    <definedName name="OBS" localSheetId="5">dXdata!$B$16:$AH$101</definedName>
    <definedName name="OBS" localSheetId="3">'dXdata - Annual'!$F$13:$I$46</definedName>
    <definedName name="OBS" localSheetId="2">'dXdata - Monthly'!$F$13:$CM$46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 i="1" l="1"/>
  <c r="T36" i="1"/>
  <c r="U36" i="1"/>
  <c r="V36" i="1"/>
  <c r="T37" i="1"/>
  <c r="U37" i="1"/>
  <c r="V37" i="1"/>
  <c r="T38" i="1"/>
  <c r="U38" i="1"/>
  <c r="V38" i="1"/>
  <c r="T39" i="1"/>
  <c r="U39" i="1"/>
  <c r="V39" i="1"/>
  <c r="T28" i="1"/>
  <c r="U28" i="1"/>
  <c r="V28" i="1"/>
  <c r="T29" i="1"/>
  <c r="U29" i="1"/>
  <c r="V29" i="1"/>
  <c r="T30" i="1"/>
  <c r="U30" i="1"/>
  <c r="V30" i="1"/>
  <c r="T31" i="1"/>
  <c r="U31" i="1"/>
  <c r="V31" i="1"/>
  <c r="T32" i="1"/>
  <c r="U32" i="1"/>
  <c r="V32" i="1"/>
  <c r="T33" i="1"/>
  <c r="U33" i="1"/>
  <c r="V33" i="1"/>
  <c r="T34" i="1"/>
  <c r="U34" i="1"/>
  <c r="V34" i="1"/>
  <c r="S24" i="1"/>
  <c r="T24" i="1"/>
  <c r="U24" i="1"/>
  <c r="V24" i="1"/>
  <c r="S25" i="1"/>
  <c r="T25" i="1"/>
  <c r="U25" i="1"/>
  <c r="V25" i="1"/>
  <c r="S26" i="1"/>
  <c r="T26" i="1"/>
  <c r="U26" i="1"/>
  <c r="V26" i="1"/>
  <c r="T17" i="1"/>
  <c r="U17" i="1"/>
  <c r="V17" i="1"/>
  <c r="T18" i="1"/>
  <c r="U18" i="1"/>
  <c r="V18" i="1"/>
  <c r="T19" i="1"/>
  <c r="U19" i="1"/>
  <c r="V19" i="1"/>
  <c r="T20" i="1"/>
  <c r="U20" i="1"/>
  <c r="V20" i="1"/>
  <c r="T21" i="1"/>
  <c r="U21" i="1"/>
  <c r="V21" i="1"/>
  <c r="T22" i="1"/>
  <c r="U22" i="1"/>
  <c r="V22" i="1"/>
  <c r="T14" i="1"/>
  <c r="U14" i="1"/>
  <c r="V14" i="1"/>
  <c r="T15" i="1"/>
  <c r="U15" i="1"/>
  <c r="V15" i="1"/>
  <c r="T5" i="1"/>
  <c r="U5" i="1"/>
  <c r="V5" i="1"/>
  <c r="T6" i="1"/>
  <c r="U6" i="1"/>
  <c r="V6" i="1"/>
  <c r="T7" i="1"/>
  <c r="U7" i="1"/>
  <c r="V7" i="1"/>
  <c r="T8" i="1"/>
  <c r="U8" i="1"/>
  <c r="V8" i="1"/>
  <c r="T9" i="1"/>
  <c r="U9" i="1"/>
  <c r="V9" i="1"/>
  <c r="T10" i="1"/>
  <c r="U10" i="1"/>
  <c r="V10" i="1"/>
  <c r="T11" i="1"/>
  <c r="U11" i="1"/>
  <c r="V11" i="1"/>
  <c r="T12" i="1"/>
  <c r="U12" i="1"/>
  <c r="V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<sst xmlns="http://schemas.openxmlformats.org/spreadsheetml/2006/main" count="655" uniqueCount="265">
  <si>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</si>
  <si>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</si>
  <si>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</si>
  <si>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</si>
  <si>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</si>
  <si>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</si>
  <si>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</si>
  <si>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</si>
  <si>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</si>
  <si>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</si>
  <si>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</si>
  <si>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</si>
  <si>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</si>
  <si>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</si>
  <si>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</si>
  <si>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</si>
  <si>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</si>
  <si>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</si>
  <si>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</si>
  <si>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</si>
  <si>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</si>
  <si>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</si>
  <si>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</si>
  <si>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</si>
  <si>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</si>
  <si>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</si>
  <si>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</si>
  <si>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</si>
  <si>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</si>
  <si>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</si>
  <si>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</si>
  <si>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</si>
  <si>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</si>
  <si>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</si>
  <si>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</si>
  <si>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</si>
  <si>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</si>
  <si>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</si>
  <si>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</si>
  <si>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</si>
  <si>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</si>
  <si>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</si>
  <si>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</si>
  <si>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</si>
  <si>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</si>
  <si>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</si>
  <si>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</si>
  <si>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</si>
  <si>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</si>
  <si>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</si>
  <si>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</si>
  <si>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</si>
  <si>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</si>
  <si>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</si>
  <si>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</si>
  <si>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</si>
  <si>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</si>
  <si>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</si>
  <si>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</si>
  <si>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</si>
  <si>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</si>
  <si>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</si>
  <si>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</si>
  <si>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</si>
  <si>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</si>
  <si>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</si>
  <si>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</si>
  <si>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</si>
  <si>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</si>
  <si>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</si>
  <si>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</si>
  <si>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</si>
  <si>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</si>
  <si>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</si>
  <si>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</si>
  <si>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</si>
  <si>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</si>
  <si>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</si>
  <si>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</si>
  <si>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</si>
  <si>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</si>
  <si>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</si>
  <si>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</si>
  <si>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</si>
  <si>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</si>
  <si>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</si>
  <si>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</si>
  <si>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</si>
  <si>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</si>
  <si>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</si>
  <si>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</si>
  <si>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</si>
  <si>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</si>
  <si>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</si>
  <si>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</si>
  <si>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</si>
  <si>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</si>
  <si>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</si>
  <si>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</si>
  <si>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</si>
  <si>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</si>
  <si>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</si>
  <si>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</si>
  <si>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</si>
  <si>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</si>
  <si>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</si>
  <si>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</si>
  <si>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</si>
  <si>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</si>
  <si>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</si>
  <si>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</si>
  <si>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</si>
  <si>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</si>
  <si>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</si>
  <si>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</si>
  <si>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</si>
  <si>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</si>
  <si>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</si>
  <si>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</si>
  <si>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</si>
  <si>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</si>
  <si>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</si>
  <si>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</si>
  <si>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</si>
  <si>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</si>
  <si>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</si>
  <si>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</si>
  <si>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</si>
  <si>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</si>
  <si>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</si>
  <si>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</si>
  <si>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</si>
  <si>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</si>
  <si>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</si>
  <si>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</si>
  <si>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</si>
  <si>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</si>
  <si>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</si>
  <si>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</si>
  <si>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</si>
  <si>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</si>
  <si>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</si>
  <si>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</si>
  <si>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</si>
  <si>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</si>
  <si>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</si>
  <si>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</si>
  <si>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</si>
  <si>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</si>
  <si>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</si>
  <si>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</si>
  <si>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</si>
  <si>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</si>
  <si>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</si>
  <si>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</si>
  <si>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</si>
  <si>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</si>
  <si>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</si>
  <si>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</si>
  <si>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</si>
  <si>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</si>
  <si>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</si>
  <si>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</si>
  <si>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</si>
  <si>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</si>
  <si>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</si>
  <si>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</si>
  <si>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</si>
  <si>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</si>
  <si>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</si>
  <si>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</si>
  <si>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</si>
  <si>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</si>
  <si>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</si>
  <si>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</si>
  <si>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</si>
  <si>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</si>
  <si>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</si>
  <si>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</si>
  <si>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</si>
  <si>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</si>
  <si>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</si>
  <si>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</si>
  <si>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</si>
  <si>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</si>
  <si>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</si>
  <si>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</si>
  <si>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</si>
  <si>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</si>
  <si>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</si>
  <si>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</si>
  <si>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</si>
  <si>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</si>
  <si>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</si>
  <si>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</si>
  <si>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</si>
  <si>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</si>
  <si>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</si>
  <si>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</si>
  <si>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</si>
  <si>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</si>
  <si>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</si>
  <si>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</si>
  <si>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</si>
  <si>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</si>
  <si>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</si>
  <si>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</si>
  <si>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</si>
  <si>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</si>
  <si>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</si>
  <si>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</si>
  <si>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</si>
  <si>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</si>
  <si>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</si>
  <si>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</si>
  <si>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</si>
  <si>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</si>
  <si>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</si>
  <si>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</si>
  <si>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</si>
  <si>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</si>
  <si>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</si>
  <si>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</si>
  <si>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</si>
  <si>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</si>
  <si>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</si>
  <si>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</si>
  <si>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</si>
  <si>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</si>
  <si>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</si>
  <si>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</si>
  <si>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</si>
  <si>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</si>
  <si>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</si>
  <si>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</si>
  <si>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</si>
  <si>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</si>
  <si>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</si>
  <si>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</si>
  <si>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</si>
  <si>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</si>
  <si>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</si>
  <si>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</si>
  <si>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</si>
  <si>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</si>
  <si>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</si>
  <si>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</si>
  <si>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</si>
  <si>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</si>
  <si>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</si>
  <si>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</si>
  <si>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</si>
  <si>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</si>
  <si>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</si>
  <si>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</si>
  <si>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</si>
  <si>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</si>
  <si>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</si>
  <si>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</si>
  <si>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</si>
  <si>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</si>
  <si>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</si>
  <si>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February 2024</t>
  </si>
  <si>
    <t xml:space="preserve">Note 6. The total values of building permits were updated to reflect the data revision provided by Business Planning &amp; Performance Measurement, The City of Calgary as of March 4, 2024. </t>
  </si>
  <si>
    <t>Updated by Corporate Economics on March 19,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</si>
</sst>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6">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W59"/>
  <sheetViews>
    <sheetView tabSelected="1" topLeftCell="E1" zoomScale="85" zoomScaleNormal="85" workbookViewId="0">
      <selection activeCell="U6" sqref="U6"/>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2" width="7.85546875" style="110" customWidth="1"/>
    <col min="23" max="60" width="9.140625" style="13" customWidth="1"/>
    <col min="61" max="16384" width="9.140625" style="13"/>
  </cols>
  <sheetData>
    <row r="1" spans="1:23" ht="27" customHeight="1" x14ac:dyDescent="0.3">
      <c r="A1" s="1"/>
      <c r="B1" s="2"/>
      <c r="C1" s="3"/>
      <c r="D1" s="3"/>
      <c r="E1" s="170" t="s">
        <v>262</v>
      </c>
      <c r="F1" s="95"/>
      <c r="G1" s="95"/>
      <c r="H1" s="95"/>
      <c r="I1" s="95"/>
      <c r="J1" s="95"/>
      <c r="K1" s="95"/>
      <c r="L1" s="95"/>
      <c r="M1" s="95"/>
      <c r="N1" s="95"/>
      <c r="O1" s="95"/>
      <c r="P1" s="95"/>
      <c r="Q1" s="95"/>
      <c r="R1" s="95"/>
      <c r="S1" s="95"/>
      <c r="T1" s="95"/>
      <c r="U1" s="95"/>
      <c r="V1" s="95"/>
      <c r="W1" s="8"/>
    </row>
    <row r="2" spans="1:23" ht="33.75" customHeight="1" thickBot="1" x14ac:dyDescent="0.25">
      <c r="A2" s="1"/>
      <c r="B2" s="2"/>
      <c r="C2" s="3"/>
      <c r="D2" s="3"/>
      <c r="E2" s="53" t="s">
        <v>0</v>
      </c>
      <c r="F2" s="95"/>
      <c r="G2" s="96"/>
      <c r="H2" s="96"/>
      <c r="I2" s="153"/>
      <c r="J2" s="153"/>
      <c r="K2" s="153"/>
      <c r="L2" s="153"/>
      <c r="M2" s="153"/>
      <c r="N2" s="153"/>
      <c r="O2" s="153"/>
      <c r="P2" s="153"/>
      <c r="Q2" s="153"/>
      <c r="R2" s="153"/>
      <c r="S2" s="153"/>
      <c r="T2" s="153"/>
      <c r="U2" s="153"/>
      <c r="V2" s="153" t="s">
        <v>264</v>
      </c>
      <c r="W2" s="8"/>
    </row>
    <row r="3" spans="1:23" s="219" customFormat="1" ht="23.25" thickBot="1" x14ac:dyDescent="0.3">
      <c r="A3" s="4"/>
      <c r="B3" s="5" t="s">
        <v>1</v>
      </c>
      <c r="C3" s="6" t="s">
        <v>2</v>
      </c>
      <c r="D3" s="7" t="s">
        <v>3</v>
      </c>
      <c r="E3" s="55" t="s">
        <v>4</v>
      </c>
      <c r="F3" s="171">
        <v>2021</v>
      </c>
      <c r="G3" s="149">
        <v>2022</v>
      </c>
      <c r="H3" s="150">
        <v>2023</v>
      </c>
      <c r="I3" s="151">
        <v>44927</v>
      </c>
      <c r="J3" s="152">
        <v>44958</v>
      </c>
      <c r="K3" s="152">
        <v>44986</v>
      </c>
      <c r="L3" s="152">
        <v>45017</v>
      </c>
      <c r="M3" s="152">
        <v>45047</v>
      </c>
      <c r="N3" s="152">
        <v>45078</v>
      </c>
      <c r="O3" s="152">
        <v>45108</v>
      </c>
      <c r="P3" s="152">
        <v>45139</v>
      </c>
      <c r="Q3" s="152">
        <v>45170</v>
      </c>
      <c r="R3" s="152">
        <v>45200</v>
      </c>
      <c r="S3" s="152">
        <v>45231</v>
      </c>
      <c r="T3" s="152">
        <v>45261</v>
      </c>
      <c r="U3" s="151">
        <v>45292</v>
      </c>
      <c r="V3" s="232">
        <v>45323</v>
      </c>
      <c r="W3" s="54"/>
    </row>
    <row r="4" spans="1:23" s="220" customFormat="1" ht="13.5" customHeight="1" thickBot="1" x14ac:dyDescent="0.25">
      <c r="A4" s="56"/>
      <c r="B4" s="57" t="s">
        <v>5</v>
      </c>
      <c r="C4" s="58"/>
      <c r="D4" s="59"/>
      <c r="E4" s="250" t="s">
        <v>5</v>
      </c>
      <c r="F4" s="251"/>
      <c r="G4" s="251"/>
      <c r="H4" s="252"/>
      <c r="I4" s="253"/>
      <c r="J4" s="253"/>
      <c r="K4" s="253"/>
      <c r="L4" s="253"/>
      <c r="M4" s="253"/>
      <c r="N4" s="253"/>
      <c r="O4" s="253"/>
      <c r="P4" s="253"/>
      <c r="Q4" s="253"/>
      <c r="R4" s="253"/>
      <c r="S4" s="253"/>
      <c r="T4" s="253"/>
      <c r="U4" s="253"/>
      <c r="V4" s="254"/>
      <c r="W4" s="60"/>
    </row>
    <row r="5" spans="1:23" s="220" customFormat="1" ht="16.5" customHeight="1" x14ac:dyDescent="0.2">
      <c r="A5" s="111">
        <v>1</v>
      </c>
      <c r="B5" s="112" t="s">
        <v>6</v>
      </c>
      <c r="C5" s="113" t="s">
        <v>7</v>
      </c>
      <c r="D5" s="114"/>
      <c r="E5" s="123" t="s">
        <v>230</v>
      </c>
      <c r="F5" s="115">
        <f>'dXdata - Annual'!G16/100</f>
        <v>0.09</v>
      </c>
      <c r="G5" s="115">
        <f>'dXdata - Annual'!H16/100</f>
        <v>0.06</v>
      </c>
      <c r="H5" s="218">
        <f>'dXdata - Annual'!I16/100</f>
        <v>0.06</v>
      </c>
      <c r="I5" s="116">
        <f>'dXdata - Monthly'!BZ16/100</f>
        <v>6.4000000000000001E-2</v>
      </c>
      <c r="J5" s="117">
        <f>'dXdata - Monthly'!CA16/100</f>
        <v>6.7000000000000004E-2</v>
      </c>
      <c r="K5" s="117">
        <f>'dXdata - Monthly'!CB16/100</f>
        <v>7.0000000000000007E-2</v>
      </c>
      <c r="L5" s="117">
        <f>'dXdata - Monthly'!CC16/100</f>
        <v>6.4000000000000001E-2</v>
      </c>
      <c r="M5" s="117">
        <f>'dXdata - Monthly'!CD16/100</f>
        <v>0.06</v>
      </c>
      <c r="N5" s="117">
        <f>'dXdata - Monthly'!CE16/100</f>
        <v>5.7999999999999996E-2</v>
      </c>
      <c r="O5" s="117">
        <f>'dXdata - Monthly'!CF16/100</f>
        <v>6.0999999999999999E-2</v>
      </c>
      <c r="P5" s="117">
        <f>'dXdata - Monthly'!CG16/100</f>
        <v>0.06</v>
      </c>
      <c r="Q5" s="117">
        <f>'dXdata - Monthly'!CH16/100</f>
        <v>0.06</v>
      </c>
      <c r="R5" s="117">
        <f>'dXdata - Monthly'!CI16/100</f>
        <v>5.5E-2</v>
      </c>
      <c r="S5" s="117">
        <f>'dXdata - Monthly'!CJ16/100</f>
        <v>5.4000000000000006E-2</v>
      </c>
      <c r="T5" s="117">
        <f>'dXdata - Monthly'!CK16/100</f>
        <v>5.2000000000000005E-2</v>
      </c>
      <c r="U5" s="116">
        <f>'dXdata - Monthly'!CL16/100</f>
        <v>5.7000000000000002E-2</v>
      </c>
      <c r="V5" s="226">
        <f>'dXdata - Monthly'!CM16/100</f>
        <v>6.3E-2</v>
      </c>
      <c r="W5" s="60"/>
    </row>
    <row r="6" spans="1:23" s="220" customFormat="1" ht="16.5" customHeight="1" x14ac:dyDescent="0.2">
      <c r="A6" s="62">
        <v>2</v>
      </c>
      <c r="B6" s="63" t="s">
        <v>8</v>
      </c>
      <c r="C6" s="64" t="s">
        <v>9</v>
      </c>
      <c r="D6" s="65"/>
      <c r="E6" s="77" t="s">
        <v>248</v>
      </c>
      <c r="F6" s="98">
        <f>'dXdata - Annual'!G17/100</f>
        <v>7.4999999999999997E-2</v>
      </c>
      <c r="G6" s="98">
        <f>'dXdata - Annual'!H17/100</f>
        <v>5.2999999999999999E-2</v>
      </c>
      <c r="H6" s="98">
        <f>'dXdata - Annual'!I17/100</f>
        <v>5.4000000000000006E-2</v>
      </c>
      <c r="I6" s="99">
        <f>'dXdata - Monthly'!BZ17/100</f>
        <v>4.9000000000000002E-2</v>
      </c>
      <c r="J6" s="100">
        <f>'dXdata - Monthly'!CA17/100</f>
        <v>5.0999999999999997E-2</v>
      </c>
      <c r="K6" s="100">
        <f>'dXdata - Monthly'!CB17/100</f>
        <v>5.4000000000000006E-2</v>
      </c>
      <c r="L6" s="100">
        <f>'dXdata - Monthly'!CC17/100</f>
        <v>5.2999999999999999E-2</v>
      </c>
      <c r="M6" s="100">
        <f>'dXdata - Monthly'!CD17/100</f>
        <v>5.2999999999999999E-2</v>
      </c>
      <c r="N6" s="100">
        <f>'dXdata - Monthly'!CE17/100</f>
        <v>5.2000000000000005E-2</v>
      </c>
      <c r="O6" s="100">
        <f>'dXdata - Monthly'!CF17/100</f>
        <v>5.4000000000000006E-2</v>
      </c>
      <c r="P6" s="100">
        <f>'dXdata - Monthly'!CG17/100</f>
        <v>5.7999999999999996E-2</v>
      </c>
      <c r="Q6" s="100">
        <f>'dXdata - Monthly'!CH17/100</f>
        <v>5.7999999999999996E-2</v>
      </c>
      <c r="R6" s="100">
        <f>'dXdata - Monthly'!CI17/100</f>
        <v>5.5999999999999994E-2</v>
      </c>
      <c r="S6" s="100">
        <f>'dXdata - Monthly'!CJ17/100</f>
        <v>5.2999999999999999E-2</v>
      </c>
      <c r="T6" s="100">
        <f>'dXdata - Monthly'!CK17/100</f>
        <v>5.2999999999999999E-2</v>
      </c>
      <c r="U6" s="99">
        <f>'dXdata - Monthly'!CL17/100</f>
        <v>5.5999999999999994E-2</v>
      </c>
      <c r="V6" s="227">
        <f>'dXdata - Monthly'!CM17/100</f>
        <v>5.7999999999999996E-2</v>
      </c>
      <c r="W6" s="60"/>
    </row>
    <row r="7" spans="1:23" s="220" customFormat="1" ht="16.5" customHeight="1" x14ac:dyDescent="0.2">
      <c r="A7" s="111">
        <v>3</v>
      </c>
      <c r="B7" s="112" t="s">
        <v>10</v>
      </c>
      <c r="C7" s="113" t="s">
        <v>11</v>
      </c>
      <c r="D7" s="114"/>
      <c r="E7" s="123" t="s">
        <v>231</v>
      </c>
      <c r="F7" s="118">
        <f>'dXdata - Annual'!G18</f>
        <v>870.1</v>
      </c>
      <c r="G7" s="118">
        <f>'dXdata - Annual'!H18</f>
        <v>933.9</v>
      </c>
      <c r="H7" s="118">
        <f>'dXdata - Annual'!I18</f>
        <v>957.7</v>
      </c>
      <c r="I7" s="118">
        <f>'dXdata - Monthly'!BZ18</f>
        <v>923.5</v>
      </c>
      <c r="J7" s="217">
        <f>'dXdata - Monthly'!CA18</f>
        <v>914.3</v>
      </c>
      <c r="K7" s="217">
        <f>'dXdata - Monthly'!CB18</f>
        <v>916.3</v>
      </c>
      <c r="L7" s="217">
        <f>'dXdata - Monthly'!CC18</f>
        <v>931.9</v>
      </c>
      <c r="M7" s="217">
        <f>'dXdata - Monthly'!CD18</f>
        <v>946.9</v>
      </c>
      <c r="N7" s="217">
        <f>'dXdata - Monthly'!CE18</f>
        <v>966</v>
      </c>
      <c r="O7" s="217">
        <f>'dXdata - Monthly'!CF18</f>
        <v>977.5</v>
      </c>
      <c r="P7" s="217">
        <f>'dXdata - Monthly'!CG18</f>
        <v>990.7</v>
      </c>
      <c r="Q7" s="217">
        <f>'dXdata - Monthly'!CH18</f>
        <v>983.4</v>
      </c>
      <c r="R7" s="217">
        <f>'dXdata - Monthly'!CI18</f>
        <v>975.6</v>
      </c>
      <c r="S7" s="217">
        <f>'dXdata - Monthly'!CJ18</f>
        <v>965.2</v>
      </c>
      <c r="T7" s="217">
        <f>'dXdata - Monthly'!CK18</f>
        <v>965</v>
      </c>
      <c r="U7" s="118">
        <f>'dXdata - Monthly'!CL18</f>
        <v>968.5</v>
      </c>
      <c r="V7" s="228">
        <f>'dXdata - Monthly'!CM18</f>
        <v>963.6</v>
      </c>
      <c r="W7" s="60"/>
    </row>
    <row r="8" spans="1:23" s="221" customFormat="1" ht="31.5" customHeight="1" x14ac:dyDescent="0.2">
      <c r="A8" s="62">
        <v>4</v>
      </c>
      <c r="B8" s="66" t="s">
        <v>12</v>
      </c>
      <c r="C8" s="66" t="s">
        <v>13</v>
      </c>
      <c r="D8" s="67"/>
      <c r="E8" s="77" t="s">
        <v>232</v>
      </c>
      <c r="F8" s="101">
        <f>'dXdata - Annual'!G19</f>
        <v>163443.33333333334</v>
      </c>
      <c r="G8" s="101">
        <f>'dXdata - Annual'!H19</f>
        <v>52986.666666666664</v>
      </c>
      <c r="H8" s="101">
        <f>'dXdata - Annual'!I19</f>
        <v>45134.166666666664</v>
      </c>
      <c r="I8" s="203">
        <f>'dXdata - Monthly'!BZ19</f>
        <v>42280</v>
      </c>
      <c r="J8" s="204">
        <f>'dXdata - Monthly'!CA19</f>
        <v>41010</v>
      </c>
      <c r="K8" s="204">
        <f>'dXdata - Monthly'!CB19</f>
        <v>40540</v>
      </c>
      <c r="L8" s="204">
        <f>'dXdata - Monthly'!CC19</f>
        <v>40510</v>
      </c>
      <c r="M8" s="204">
        <f>'dXdata - Monthly'!CD19</f>
        <v>41630</v>
      </c>
      <c r="N8" s="204">
        <f>'dXdata - Monthly'!CE19</f>
        <v>44790</v>
      </c>
      <c r="O8" s="204">
        <f>'dXdata - Monthly'!CF19</f>
        <v>45230</v>
      </c>
      <c r="P8" s="204">
        <f>'dXdata - Monthly'!CG19</f>
        <v>47430</v>
      </c>
      <c r="Q8" s="204">
        <f>'dXdata - Monthly'!CH19</f>
        <v>47840</v>
      </c>
      <c r="R8" s="204">
        <f>'dXdata - Monthly'!CI19</f>
        <v>48430</v>
      </c>
      <c r="S8" s="204">
        <f>'dXdata - Monthly'!CJ19</f>
        <v>50190</v>
      </c>
      <c r="T8" s="204">
        <f>'dXdata - Monthly'!CK19</f>
        <v>51730</v>
      </c>
      <c r="U8" s="203" t="e">
        <f>'dXdata - Monthly'!CL19</f>
        <v>#N/A</v>
      </c>
      <c r="V8" s="229" t="e">
        <f>'dXdata - Monthly'!CM19</f>
        <v>#N/A</v>
      </c>
      <c r="W8" s="68"/>
    </row>
    <row r="9" spans="1:23" s="220" customFormat="1" ht="16.5" customHeight="1" x14ac:dyDescent="0.2">
      <c r="A9" s="111">
        <v>5</v>
      </c>
      <c r="B9" s="112" t="s">
        <v>14</v>
      </c>
      <c r="C9" s="113" t="s">
        <v>15</v>
      </c>
      <c r="D9" s="114"/>
      <c r="E9" s="123" t="s">
        <v>233</v>
      </c>
      <c r="F9" s="115">
        <f>'dXdata - Annual'!G20/100</f>
        <v>1.0177566536012264</v>
      </c>
      <c r="G9" s="115">
        <f>'dXdata - Annual'!H20/100</f>
        <v>-0.67581016866192156</v>
      </c>
      <c r="H9" s="115">
        <f>'dXdata - Annual'!I20/100</f>
        <v>-0.14819765978862609</v>
      </c>
      <c r="I9" s="205">
        <f>'dXdata - Monthly'!BZ20/100</f>
        <v>-0.38448100160139753</v>
      </c>
      <c r="J9" s="206">
        <f>'dXdata - Monthly'!CA20/100</f>
        <v>-0.35427491733585259</v>
      </c>
      <c r="K9" s="206">
        <f>'dXdata - Monthly'!CB20/100</f>
        <v>-0.30936967632027257</v>
      </c>
      <c r="L9" s="206">
        <f>'dXdata - Monthly'!CC20/100</f>
        <v>-0.26890452986825486</v>
      </c>
      <c r="M9" s="206">
        <f>'dXdata - Monthly'!CD20/100</f>
        <v>-0.21185157137447941</v>
      </c>
      <c r="N9" s="206">
        <f>'dXdata - Monthly'!CE20/100</f>
        <v>-0.14392201834862384</v>
      </c>
      <c r="O9" s="206">
        <f>'dXdata - Monthly'!CF20/100</f>
        <v>-0.10630310215372452</v>
      </c>
      <c r="P9" s="206">
        <f>'dXdata - Monthly'!CG20/100</f>
        <v>-5.7619709914563888E-2</v>
      </c>
      <c r="Q9" s="206">
        <f>'dXdata - Monthly'!CH20/100</f>
        <v>6.274837900019925E-4</v>
      </c>
      <c r="R9" s="206">
        <f>'dXdata - Monthly'!CI20/100</f>
        <v>3.7267080745341685E-2</v>
      </c>
      <c r="S9" s="206">
        <f>'dXdata - Monthly'!CJ20/100</f>
        <v>0.1163256227758007</v>
      </c>
      <c r="T9" s="206">
        <f>'dXdata - Monthly'!CK20/100</f>
        <v>0.17594907933621287</v>
      </c>
      <c r="U9" s="205" t="e">
        <f>'dXdata - Monthly'!CL20/100</f>
        <v>#N/A</v>
      </c>
      <c r="V9" s="230" t="e">
        <f>'dXdata - Monthly'!CM20/100</f>
        <v>#N/A</v>
      </c>
      <c r="W9" s="60"/>
    </row>
    <row r="10" spans="1:23" s="220" customFormat="1" ht="31.5" customHeight="1" x14ac:dyDescent="0.2">
      <c r="A10" s="62">
        <v>6</v>
      </c>
      <c r="B10" s="63" t="s">
        <v>16</v>
      </c>
      <c r="C10" s="64" t="s">
        <v>13</v>
      </c>
      <c r="D10" s="65"/>
      <c r="E10" s="77" t="s">
        <v>234</v>
      </c>
      <c r="F10" s="101">
        <f>'dXdata - Annual'!G21</f>
        <v>56817.5</v>
      </c>
      <c r="G10" s="101">
        <f>'dXdata - Annual'!H21</f>
        <v>16504.166666666668</v>
      </c>
      <c r="H10" s="101">
        <f>'dXdata - Annual'!I21</f>
        <v>14210</v>
      </c>
      <c r="I10" s="203">
        <f>'dXdata - Monthly'!BZ21</f>
        <v>13090</v>
      </c>
      <c r="J10" s="204">
        <f>'dXdata - Monthly'!CA21</f>
        <v>12870</v>
      </c>
      <c r="K10" s="204">
        <f>'dXdata - Monthly'!CB21</f>
        <v>12750</v>
      </c>
      <c r="L10" s="204">
        <f>'dXdata - Monthly'!CC21</f>
        <v>12770</v>
      </c>
      <c r="M10" s="204">
        <f>'dXdata - Monthly'!CD21</f>
        <v>13180</v>
      </c>
      <c r="N10" s="204">
        <f>'dXdata - Monthly'!CE21</f>
        <v>13190</v>
      </c>
      <c r="O10" s="204">
        <f>'dXdata - Monthly'!CF21</f>
        <v>14120</v>
      </c>
      <c r="P10" s="204">
        <f>'dXdata - Monthly'!CG21</f>
        <v>14700</v>
      </c>
      <c r="Q10" s="204">
        <f>'dXdata - Monthly'!CH21</f>
        <v>15430</v>
      </c>
      <c r="R10" s="204">
        <f>'dXdata - Monthly'!CI21</f>
        <v>16040</v>
      </c>
      <c r="S10" s="204">
        <f>'dXdata - Monthly'!CJ21</f>
        <v>15990</v>
      </c>
      <c r="T10" s="204">
        <f>'dXdata - Monthly'!CK21</f>
        <v>16390</v>
      </c>
      <c r="U10" s="203" t="e">
        <f>'dXdata - Monthly'!CL21</f>
        <v>#N/A</v>
      </c>
      <c r="V10" s="229" t="e">
        <f>'dXdata - Monthly'!CM21</f>
        <v>#N/A</v>
      </c>
      <c r="W10" s="60"/>
    </row>
    <row r="11" spans="1:23" s="222" customFormat="1" ht="16.5" customHeight="1" x14ac:dyDescent="0.2">
      <c r="A11" s="111">
        <v>7</v>
      </c>
      <c r="B11" s="112" t="s">
        <v>17</v>
      </c>
      <c r="C11" s="113" t="s">
        <v>15</v>
      </c>
      <c r="D11" s="114"/>
      <c r="E11" s="123" t="s">
        <v>233</v>
      </c>
      <c r="F11" s="115">
        <f>'dXdata - Annual'!G22/100</f>
        <v>1.072811844465388</v>
      </c>
      <c r="G11" s="115">
        <f>'dXdata - Annual'!H22/100</f>
        <v>-0.70952318094483802</v>
      </c>
      <c r="H11" s="115">
        <f>'dXdata - Annual'!I22/100</f>
        <v>-0.13900530169149206</v>
      </c>
      <c r="I11" s="205">
        <f>'dXdata - Monthly'!BZ22/100</f>
        <v>-0.41614629794826052</v>
      </c>
      <c r="J11" s="206">
        <f>'dXdata - Monthly'!CA22/100</f>
        <v>-0.34470468431771889</v>
      </c>
      <c r="K11" s="206">
        <f>'dXdata - Monthly'!CB22/100</f>
        <v>-0.29867986798679869</v>
      </c>
      <c r="L11" s="206">
        <f>'dXdata - Monthly'!CC22/100</f>
        <v>-0.23715651135005977</v>
      </c>
      <c r="M11" s="206">
        <f>'dXdata - Monthly'!CD22/100</f>
        <v>-0.20983213429256597</v>
      </c>
      <c r="N11" s="206">
        <f>'dXdata - Monthly'!CE22/100</f>
        <v>-0.17768079800498746</v>
      </c>
      <c r="O11" s="206">
        <f>'dXdata - Monthly'!CF22/100</f>
        <v>-8.7855297157622747E-2</v>
      </c>
      <c r="P11" s="206">
        <f>'dXdata - Monthly'!CG22/100</f>
        <v>-3.0343007915567322E-2</v>
      </c>
      <c r="Q11" s="206">
        <f>'dXdata - Monthly'!CH22/100</f>
        <v>4.397834912043308E-2</v>
      </c>
      <c r="R11" s="206">
        <f>'dXdata - Monthly'!CI22/100</f>
        <v>0.10392291810048171</v>
      </c>
      <c r="S11" s="206">
        <f>'dXdata - Monthly'!CJ22/100</f>
        <v>0.11974789915966388</v>
      </c>
      <c r="T11" s="206">
        <f>'dXdata - Monthly'!CK22/100</f>
        <v>0.16076487252124649</v>
      </c>
      <c r="U11" s="205" t="e">
        <f>'dXdata - Monthly'!CL22/100</f>
        <v>#N/A</v>
      </c>
      <c r="V11" s="230" t="e">
        <f>'dXdata - Monthly'!CM22/100</f>
        <v>#N/A</v>
      </c>
      <c r="W11" s="69"/>
    </row>
    <row r="12" spans="1:23" s="220" customFormat="1" ht="16.5" customHeight="1" thickBot="1" x14ac:dyDescent="0.25">
      <c r="A12" s="62">
        <v>8</v>
      </c>
      <c r="B12" s="70" t="s">
        <v>18</v>
      </c>
      <c r="C12" s="71" t="s">
        <v>11</v>
      </c>
      <c r="D12" s="72"/>
      <c r="E12" s="198" t="s">
        <v>235</v>
      </c>
      <c r="F12" s="102">
        <f>'dXdata - Annual'!G29</f>
        <v>1321.6</v>
      </c>
      <c r="G12" s="102">
        <f>'dXdata - Annual'!H29</f>
        <v>1348.6</v>
      </c>
      <c r="H12" s="102">
        <f>'dXdata - Annual'!I29</f>
        <v>1389.2</v>
      </c>
      <c r="I12" s="207">
        <f>'dXdata - Monthly'!BZ29</f>
        <v>1379.05</v>
      </c>
      <c r="J12" s="208">
        <f>'dXdata - Monthly'!CA29</f>
        <v>1382.4333333333332</v>
      </c>
      <c r="K12" s="208">
        <f>'dXdata - Monthly'!CB29</f>
        <v>1385.8166666666668</v>
      </c>
      <c r="L12" s="208">
        <f>'dXdata - Monthly'!CC29</f>
        <v>1389.2</v>
      </c>
      <c r="M12" s="208">
        <f>'dXdata - Monthly'!CD29</f>
        <v>1394.8613681006327</v>
      </c>
      <c r="N12" s="208">
        <f>'dXdata - Monthly'!CE29</f>
        <v>1400.3468160680457</v>
      </c>
      <c r="O12" s="208">
        <f>'dXdata - Monthly'!CF29</f>
        <v>1407.7345794163741</v>
      </c>
      <c r="P12" s="208">
        <f>'dXdata - Monthly'!CG29</f>
        <v>1413.9730328919927</v>
      </c>
      <c r="Q12" s="208">
        <f>'dXdata - Monthly'!CH29</f>
        <v>1420.2634486260933</v>
      </c>
      <c r="R12" s="208">
        <f>'dXdata - Monthly'!CI29</f>
        <v>1425.5848027060188</v>
      </c>
      <c r="S12" s="208">
        <f>'dXdata - Monthly'!CJ29</f>
        <v>1430.8577519836188</v>
      </c>
      <c r="T12" s="208">
        <f>'dXdata - Monthly'!CK29</f>
        <v>1436.8707066790346</v>
      </c>
      <c r="U12" s="207">
        <f>'dXdata - Monthly'!CL29</f>
        <v>1442.4711905109375</v>
      </c>
      <c r="V12" s="231">
        <f>'dXdata - Monthly'!CM29</f>
        <v>1448.7478926643419</v>
      </c>
      <c r="W12" s="60"/>
    </row>
    <row r="13" spans="1:23" s="220" customFormat="1" ht="16.5" customHeight="1" thickBot="1" x14ac:dyDescent="0.25">
      <c r="A13" s="61"/>
      <c r="B13" s="57" t="s">
        <v>19</v>
      </c>
      <c r="C13" s="58"/>
      <c r="D13" s="59"/>
      <c r="E13" s="255" t="s">
        <v>19</v>
      </c>
      <c r="F13" s="256"/>
      <c r="G13" s="256"/>
      <c r="H13" s="257"/>
      <c r="I13" s="258"/>
      <c r="J13" s="258"/>
      <c r="K13" s="258"/>
      <c r="L13" s="258"/>
      <c r="M13" s="258"/>
      <c r="N13" s="258"/>
      <c r="O13" s="258"/>
      <c r="P13" s="258"/>
      <c r="Q13" s="258"/>
      <c r="R13" s="258"/>
      <c r="S13" s="258"/>
      <c r="T13" s="258"/>
      <c r="U13" s="258"/>
      <c r="V13" s="259"/>
      <c r="W13" s="60"/>
    </row>
    <row r="14" spans="1:23" s="220" customFormat="1" ht="16.5" customHeight="1" x14ac:dyDescent="0.2">
      <c r="A14" s="111">
        <v>10</v>
      </c>
      <c r="B14" s="121" t="s">
        <v>20</v>
      </c>
      <c r="C14" s="113" t="s">
        <v>21</v>
      </c>
      <c r="D14" s="114"/>
      <c r="E14" s="123" t="s">
        <v>22</v>
      </c>
      <c r="F14" s="200">
        <f>'dXdata - Annual'!G27</f>
        <v>67.987499999999997</v>
      </c>
      <c r="G14" s="200">
        <f>'dXdata - Annual'!H27</f>
        <v>94.786666666666676</v>
      </c>
      <c r="H14" s="200">
        <f>'dXdata - Annual'!I27</f>
        <v>77.635833333333309</v>
      </c>
      <c r="I14" s="176">
        <f>'dXdata - Monthly'!BZ27</f>
        <v>78.12</v>
      </c>
      <c r="J14" s="209">
        <f>'dXdata - Monthly'!CA27</f>
        <v>76.83</v>
      </c>
      <c r="K14" s="209">
        <f>'dXdata - Monthly'!CB27</f>
        <v>73.28</v>
      </c>
      <c r="L14" s="209">
        <f>'dXdata - Monthly'!CC27</f>
        <v>79.45</v>
      </c>
      <c r="M14" s="209">
        <f>'dXdata - Monthly'!CD27</f>
        <v>71.58</v>
      </c>
      <c r="N14" s="209">
        <f>'dXdata - Monthly'!CE27</f>
        <v>70.25</v>
      </c>
      <c r="O14" s="209">
        <f>'dXdata - Monthly'!CF27</f>
        <v>76.069999999999993</v>
      </c>
      <c r="P14" s="209">
        <f>'dXdata - Monthly'!CG27</f>
        <v>81.39</v>
      </c>
      <c r="Q14" s="209">
        <f>'dXdata - Monthly'!CH27</f>
        <v>89.43</v>
      </c>
      <c r="R14" s="209">
        <f>'dXdata - Monthly'!CI27</f>
        <v>85.64</v>
      </c>
      <c r="S14" s="209">
        <f>'dXdata - Monthly'!CJ27</f>
        <v>77.69</v>
      </c>
      <c r="T14" s="209">
        <f>'dXdata - Monthly'!CK27</f>
        <v>71.900000000000006</v>
      </c>
      <c r="U14" s="176">
        <f>'dXdata - Monthly'!CL27</f>
        <v>74.150000000000006</v>
      </c>
      <c r="V14" s="233">
        <f>'dXdata - Monthly'!CM27</f>
        <v>77.25</v>
      </c>
      <c r="W14" s="60"/>
    </row>
    <row r="15" spans="1:23" s="223" customFormat="1" ht="16.5" customHeight="1" thickBot="1" x14ac:dyDescent="0.25">
      <c r="A15" s="62">
        <v>12</v>
      </c>
      <c r="B15" s="73" t="s">
        <v>23</v>
      </c>
      <c r="C15" s="71" t="s">
        <v>21</v>
      </c>
      <c r="D15" s="74"/>
      <c r="E15" s="77" t="s">
        <v>224</v>
      </c>
      <c r="F15" s="201">
        <f>'dXdata - Annual'!G28</f>
        <v>3.3620073760000002</v>
      </c>
      <c r="G15" s="201">
        <f>'dXdata - Annual'!H28</f>
        <v>5.0895984319999998</v>
      </c>
      <c r="H15" s="201">
        <f>'dXdata - Annual'!I28</f>
        <v>2.7254886250000001</v>
      </c>
      <c r="I15" s="177">
        <f>'dXdata - Monthly'!BZ28</f>
        <v>4.8849</v>
      </c>
      <c r="J15" s="210">
        <f>'dXdata - Monthly'!CA28</f>
        <v>3.5417999999999998</v>
      </c>
      <c r="K15" s="210">
        <f>'dXdata - Monthly'!CB28</f>
        <v>3.0135999999999998</v>
      </c>
      <c r="L15" s="210">
        <f>'dXdata - Monthly'!CC28</f>
        <v>2.5186999999999999</v>
      </c>
      <c r="M15" s="210">
        <f>'dXdata - Monthly'!CD28</f>
        <v>2.2677999999999998</v>
      </c>
      <c r="N15" s="210">
        <f>'dXdata - Monthly'!CE28</f>
        <v>2.2038000000000002</v>
      </c>
      <c r="O15" s="210">
        <f>'dXdata - Monthly'!CF28</f>
        <v>2.1972999999999998</v>
      </c>
      <c r="P15" s="210">
        <f>'dXdata - Monthly'!CG28</f>
        <v>2.5137</v>
      </c>
      <c r="Q15" s="210">
        <f>'dXdata - Monthly'!CH28</f>
        <v>2.5160999999999998</v>
      </c>
      <c r="R15" s="210">
        <f>'dXdata - Monthly'!CI28</f>
        <v>2.3439999999999999</v>
      </c>
      <c r="S15" s="210">
        <f>'dXdata - Monthly'!CJ28</f>
        <v>2.5798000000000001</v>
      </c>
      <c r="T15" s="210">
        <f>'dXdata - Monthly'!CK28</f>
        <v>2.3090000000000002</v>
      </c>
      <c r="U15" s="177">
        <f>'dXdata - Monthly'!CL28</f>
        <v>2.9460000000000002</v>
      </c>
      <c r="V15" s="234">
        <f>'dXdata - Monthly'!CM28</f>
        <v>2.0139999999999998</v>
      </c>
      <c r="W15" s="75"/>
    </row>
    <row r="16" spans="1:23" s="220" customFormat="1" ht="16.5" customHeight="1" thickBot="1" x14ac:dyDescent="0.25">
      <c r="A16" s="61"/>
      <c r="B16" s="57" t="s">
        <v>24</v>
      </c>
      <c r="C16" s="58"/>
      <c r="D16" s="59"/>
      <c r="E16" s="255" t="s">
        <v>24</v>
      </c>
      <c r="F16" s="256"/>
      <c r="G16" s="256"/>
      <c r="H16" s="256"/>
      <c r="I16" s="258"/>
      <c r="J16" s="258"/>
      <c r="K16" s="258"/>
      <c r="L16" s="258"/>
      <c r="M16" s="258"/>
      <c r="N16" s="258"/>
      <c r="O16" s="258"/>
      <c r="P16" s="258"/>
      <c r="Q16" s="258"/>
      <c r="R16" s="258"/>
      <c r="S16" s="258"/>
      <c r="T16" s="258"/>
      <c r="U16" s="258"/>
      <c r="V16" s="259"/>
      <c r="W16" s="60"/>
    </row>
    <row r="17" spans="1:23" s="220" customFormat="1" ht="16.5" customHeight="1" x14ac:dyDescent="0.2">
      <c r="A17" s="111">
        <v>14</v>
      </c>
      <c r="B17" s="122" t="s">
        <v>25</v>
      </c>
      <c r="C17" s="113" t="s">
        <v>26</v>
      </c>
      <c r="D17" s="114"/>
      <c r="E17" s="173" t="s">
        <v>237</v>
      </c>
      <c r="F17" s="124">
        <f>'dXdata - Annual'!G14/100</f>
        <v>3.1789910158949608E-2</v>
      </c>
      <c r="G17" s="124">
        <f>'dXdata - Annual'!H14/100</f>
        <v>7.233757535164087E-2</v>
      </c>
      <c r="H17" s="124">
        <f>'dXdata - Annual'!I14/100</f>
        <v>3.8101186758276118E-2</v>
      </c>
      <c r="I17" s="116">
        <f>'dXdata - Monthly'!BZ14/100</f>
        <v>5.5374592833876246E-2</v>
      </c>
      <c r="J17" s="117">
        <f>'dXdata - Monthly'!CA14/100</f>
        <v>3.9253539253539138E-2</v>
      </c>
      <c r="K17" s="117">
        <f>'dXdata - Monthly'!CB14/100</f>
        <v>3.6872218690400471E-2</v>
      </c>
      <c r="L17" s="117">
        <f>'dXdata - Monthly'!CC14/100</f>
        <v>4.8765041165294454E-2</v>
      </c>
      <c r="M17" s="117">
        <f>'dXdata - Monthly'!CD14/100</f>
        <v>3.4934497816593746E-2</v>
      </c>
      <c r="N17" s="117">
        <f>'dXdata - Monthly'!CE14/100</f>
        <v>2.0270270270270174E-2</v>
      </c>
      <c r="O17" s="117">
        <f>'dXdata - Monthly'!CF14/100</f>
        <v>3.3783783783783772E-2</v>
      </c>
      <c r="P17" s="117">
        <f>'dXdata - Monthly'!CG14/100</f>
        <v>4.8327137546468224E-2</v>
      </c>
      <c r="Q17" s="117">
        <f>'dXdata - Monthly'!CH14/100</f>
        <v>4.3990086741016121E-2</v>
      </c>
      <c r="R17" s="117">
        <f>'dXdata - Monthly'!CI14/100</f>
        <v>2.7607361963190247E-2</v>
      </c>
      <c r="S17" s="117">
        <f>'dXdata - Monthly'!CJ14/100</f>
        <v>2.9429797670140978E-2</v>
      </c>
      <c r="T17" s="117">
        <f>'dXdata - Monthly'!CK14/100</f>
        <v>3.8817005545286332E-2</v>
      </c>
      <c r="U17" s="116">
        <f>'dXdata - Monthly'!CL14/100</f>
        <v>4.1358024691357853E-2</v>
      </c>
      <c r="V17" s="226">
        <f>'dXdata - Monthly'!CM14/100</f>
        <v>5.139318885448918E-2</v>
      </c>
      <c r="W17" s="60"/>
    </row>
    <row r="18" spans="1:23" s="220" customFormat="1" ht="16.5" customHeight="1" x14ac:dyDescent="0.2">
      <c r="A18" s="62">
        <v>15</v>
      </c>
      <c r="B18" s="63" t="s">
        <v>27</v>
      </c>
      <c r="C18" s="64" t="s">
        <v>15</v>
      </c>
      <c r="D18" s="65"/>
      <c r="E18" s="172" t="s">
        <v>236</v>
      </c>
      <c r="F18" s="103">
        <f>'dXdata - Annual'!G15/100</f>
        <v>3.3576642335766405E-2</v>
      </c>
      <c r="G18" s="103">
        <f>'dXdata - Annual'!H15/100</f>
        <v>6.7796610169491567E-2</v>
      </c>
      <c r="H18" s="103">
        <f>'dXdata - Annual'!I15/100</f>
        <v>3.9021164021163957E-2</v>
      </c>
      <c r="I18" s="99">
        <f>'dXdata - Monthly'!BZ15/100</f>
        <v>5.9187887130075723E-2</v>
      </c>
      <c r="J18" s="100">
        <f>'dXdata - Monthly'!CA15/100</f>
        <v>5.2452316076294192E-2</v>
      </c>
      <c r="K18" s="100">
        <f>'dXdata - Monthly'!CB15/100</f>
        <v>4.2981867024848963E-2</v>
      </c>
      <c r="L18" s="100">
        <f>'dXdata - Monthly'!CC15/100</f>
        <v>4.4058744993324295E-2</v>
      </c>
      <c r="M18" s="100">
        <f>'dXdata - Monthly'!CD15/100</f>
        <v>3.3574720210664877E-2</v>
      </c>
      <c r="N18" s="100">
        <f>'dXdata - Monthly'!CE15/100</f>
        <v>2.8122956180510084E-2</v>
      </c>
      <c r="O18" s="100">
        <f>'dXdata - Monthly'!CF15/100</f>
        <v>3.2658393207054104E-2</v>
      </c>
      <c r="P18" s="100">
        <f>'dXdata - Monthly'!CG15/100</f>
        <v>3.997378768020976E-2</v>
      </c>
      <c r="Q18" s="100">
        <f>'dXdata - Monthly'!CH15/100</f>
        <v>3.7982973149967236E-2</v>
      </c>
      <c r="R18" s="100">
        <f>'dXdata - Monthly'!CI15/100</f>
        <v>3.1209362808842567E-2</v>
      </c>
      <c r="S18" s="100">
        <f>'dXdata - Monthly'!CJ15/100</f>
        <v>3.1168831168831179E-2</v>
      </c>
      <c r="T18" s="100">
        <f>'dXdata - Monthly'!CK15/100</f>
        <v>3.3964728935336419E-2</v>
      </c>
      <c r="U18" s="99">
        <f>'dXdata - Monthly'!CL15/100</f>
        <v>2.8589993502274202E-2</v>
      </c>
      <c r="V18" s="227">
        <f>'dXdata - Monthly'!CM15/100</f>
        <v>2.7831715210355989E-2</v>
      </c>
      <c r="W18" s="60"/>
    </row>
    <row r="19" spans="1:23" s="220" customFormat="1" ht="16.5" customHeight="1" x14ac:dyDescent="0.2">
      <c r="A19" s="111">
        <v>16</v>
      </c>
      <c r="B19" s="122" t="s">
        <v>28</v>
      </c>
      <c r="C19" s="113" t="s">
        <v>15</v>
      </c>
      <c r="D19" s="114"/>
      <c r="E19" s="173" t="s">
        <v>29</v>
      </c>
      <c r="F19" s="124">
        <f>'dXdata - Annual'!G23/100</f>
        <v>-1.0610013666293994E-2</v>
      </c>
      <c r="G19" s="124">
        <f>'dXdata - Annual'!H23/100</f>
        <v>1.2506906424230468E-2</v>
      </c>
      <c r="H19" s="124">
        <f>'dXdata - Annual'!I23/100</f>
        <v>3.948804444885412E-2</v>
      </c>
      <c r="I19" s="119">
        <f>'dXdata - Monthly'!BZ23/100</f>
        <v>2.6537997587454898E-2</v>
      </c>
      <c r="J19" s="120">
        <f>'dXdata - Monthly'!CA23/100</f>
        <v>4.4330518697225818E-2</v>
      </c>
      <c r="K19" s="120">
        <f>'dXdata - Monthly'!CB23/100</f>
        <v>2.5282569898869678E-2</v>
      </c>
      <c r="L19" s="120">
        <f>'dXdata - Monthly'!CC23/100</f>
        <v>3.0918727915194344E-2</v>
      </c>
      <c r="M19" s="120">
        <f>'dXdata - Monthly'!CD23/100</f>
        <v>2.9123328380386448E-2</v>
      </c>
      <c r="N19" s="120">
        <f>'dXdata - Monthly'!CE23/100</f>
        <v>3.8277511961722466E-2</v>
      </c>
      <c r="O19" s="120">
        <f>'dXdata - Monthly'!CF23/100</f>
        <v>6.0476481368356705E-2</v>
      </c>
      <c r="P19" s="120">
        <f>'dXdata - Monthly'!CG23/100</f>
        <v>4.5590881823635243E-2</v>
      </c>
      <c r="Q19" s="120">
        <f>'dXdata - Monthly'!CH23/100</f>
        <v>5.7304038004750479E-2</v>
      </c>
      <c r="R19" s="120">
        <f>'dXdata - Monthly'!CI23/100</f>
        <v>2.8177282066333964E-2</v>
      </c>
      <c r="S19" s="120">
        <f>'dXdata - Monthly'!CJ23/100</f>
        <v>4.1739638061879747E-2</v>
      </c>
      <c r="T19" s="120">
        <f>'dXdata - Monthly'!CK23/100</f>
        <v>4.6654929577464976E-2</v>
      </c>
      <c r="U19" s="119">
        <f>'dXdata - Monthly'!CL23/100</f>
        <v>4.1128084606345539E-2</v>
      </c>
      <c r="V19" s="235">
        <f>'dXdata - Monthly'!CM23/100</f>
        <v>3.6673404562517886E-2</v>
      </c>
      <c r="W19" s="60"/>
    </row>
    <row r="20" spans="1:23" s="220" customFormat="1" ht="17.25" customHeight="1" x14ac:dyDescent="0.2">
      <c r="A20" s="62">
        <v>17</v>
      </c>
      <c r="B20" s="66" t="s">
        <v>30</v>
      </c>
      <c r="C20" s="64" t="s">
        <v>15</v>
      </c>
      <c r="D20" s="65"/>
      <c r="E20" s="172" t="s">
        <v>31</v>
      </c>
      <c r="F20" s="103">
        <f>'dXdata - Annual'!G24/100</f>
        <v>1.4366312590434749E-2</v>
      </c>
      <c r="G20" s="103">
        <f>'dXdata - Annual'!H24/100</f>
        <v>2.0066788908761124E-2</v>
      </c>
      <c r="H20" s="103">
        <f>'dXdata - Annual'!I24/100</f>
        <v>2.308138459179454E-2</v>
      </c>
      <c r="I20" s="99">
        <f>'dXdata - Monthly'!BZ24/100</f>
        <v>1.9285037503466551E-2</v>
      </c>
      <c r="J20" s="100">
        <f>'dXdata - Monthly'!CA24/100</f>
        <v>1.5724470715354322E-2</v>
      </c>
      <c r="K20" s="100">
        <f>'dXdata - Monthly'!CB24/100</f>
        <v>1.7082807463389305E-2</v>
      </c>
      <c r="L20" s="100">
        <f>'dXdata - Monthly'!CC24/100</f>
        <v>3.4181104831087827E-2</v>
      </c>
      <c r="M20" s="100">
        <f>'dXdata - Monthly'!CD24/100</f>
        <v>3.5233752614203029E-2</v>
      </c>
      <c r="N20" s="100">
        <f>'dXdata - Monthly'!CE24/100</f>
        <v>2.3858576054743175E-2</v>
      </c>
      <c r="O20" s="100">
        <f>'dXdata - Monthly'!CF24/100</f>
        <v>4.2872073248358955E-2</v>
      </c>
      <c r="P20" s="100">
        <f>'dXdata - Monthly'!CG24/100</f>
        <v>8.3646663243501784E-3</v>
      </c>
      <c r="Q20" s="100">
        <f>'dXdata - Monthly'!CH24/100</f>
        <v>2.8786129102442048E-2</v>
      </c>
      <c r="R20" s="100">
        <f>'dXdata - Monthly'!CI24/100</f>
        <v>2.5379146777327222E-2</v>
      </c>
      <c r="S20" s="100">
        <f>'dXdata - Monthly'!CJ24/100</f>
        <v>1.1659006654550552E-2</v>
      </c>
      <c r="T20" s="100">
        <f>'dXdata - Monthly'!CK24/100</f>
        <v>1.5494007908433582E-2</v>
      </c>
      <c r="U20" s="99" t="e">
        <f>'dXdata - Monthly'!CL24/100</f>
        <v>#N/A</v>
      </c>
      <c r="V20" s="227" t="e">
        <f>'dXdata - Monthly'!CM24/100</f>
        <v>#N/A</v>
      </c>
      <c r="W20" s="60"/>
    </row>
    <row r="21" spans="1:23" s="220" customFormat="1" ht="16.5" customHeight="1" x14ac:dyDescent="0.2">
      <c r="A21" s="111">
        <v>18</v>
      </c>
      <c r="B21" s="121" t="s">
        <v>32</v>
      </c>
      <c r="C21" s="113"/>
      <c r="D21" s="114"/>
      <c r="E21" s="173" t="s">
        <v>33</v>
      </c>
      <c r="F21" s="124">
        <f>'dXdata - Annual'!G25/100</f>
        <v>-2.3992322456815041E-3</v>
      </c>
      <c r="G21" s="124">
        <f>'dXdata - Annual'!H25/100</f>
        <v>3.5113035113035096E-2</v>
      </c>
      <c r="H21" s="124">
        <f>'dXdata - Annual'!I25/100</f>
        <v>1.7890334572490785E-2</v>
      </c>
      <c r="I21" s="119">
        <f>'dXdata - Monthly'!BZ25/100</f>
        <v>4.5454545454545192E-2</v>
      </c>
      <c r="J21" s="120">
        <f>'dXdata - Monthly'!CA25/100</f>
        <v>3.9886039886039892E-2</v>
      </c>
      <c r="K21" s="120">
        <f>'dXdata - Monthly'!CB25/100</f>
        <v>2.5495750708215414E-2</v>
      </c>
      <c r="L21" s="120">
        <f>'dXdata - Monthly'!CC25/100</f>
        <v>1.9662921348314377E-2</v>
      </c>
      <c r="M21" s="120">
        <f>'dXdata - Monthly'!CD25/100</f>
        <v>0</v>
      </c>
      <c r="N21" s="120">
        <f>'dXdata - Monthly'!CE25/100</f>
        <v>2.7855153203342198E-3</v>
      </c>
      <c r="O21" s="120">
        <f>'dXdata - Monthly'!CF25/100</f>
        <v>5.6338028169014009E-3</v>
      </c>
      <c r="P21" s="120">
        <f>'dXdata - Monthly'!CG25/100</f>
        <v>1.9774011299435124E-2</v>
      </c>
      <c r="Q21" s="120">
        <f>'dXdata - Monthly'!CH25/100</f>
        <v>2.7932960893854775E-2</v>
      </c>
      <c r="R21" s="120">
        <f>'dXdata - Monthly'!CI25/100</f>
        <v>2.1917808219177992E-2</v>
      </c>
      <c r="S21" s="120">
        <f>'dXdata - Monthly'!CJ25/100</f>
        <v>1.3550135501354976E-2</v>
      </c>
      <c r="T21" s="120">
        <f>'dXdata - Monthly'!CK25/100</f>
        <v>-5.3908355795149188E-3</v>
      </c>
      <c r="U21" s="119">
        <f>'dXdata - Monthly'!CL25/100</f>
        <v>2.7173913043478937E-3</v>
      </c>
      <c r="V21" s="235">
        <f>'dXdata - Monthly'!CM25/100</f>
        <v>1.3698630136986356E-2</v>
      </c>
      <c r="W21" s="60"/>
    </row>
    <row r="22" spans="1:23" s="220" customFormat="1" ht="16.5" customHeight="1" thickBot="1" x14ac:dyDescent="0.25">
      <c r="A22" s="62">
        <v>19</v>
      </c>
      <c r="B22" s="76" t="s">
        <v>34</v>
      </c>
      <c r="C22" s="71"/>
      <c r="D22" s="74"/>
      <c r="E22" s="174" t="s">
        <v>35</v>
      </c>
      <c r="F22" s="104">
        <f>'dXdata - Annual'!G26/100</f>
        <v>-7.545472074040882E-3</v>
      </c>
      <c r="G22" s="104">
        <f>'dXdata - Annual'!H26/100</f>
        <v>4.2424360169930564E-2</v>
      </c>
      <c r="H22" s="104">
        <f>'dXdata - Annual'!I26/100</f>
        <v>1.8419924580814762E-2</v>
      </c>
      <c r="I22" s="106">
        <f>'dXdata - Monthly'!BZ26/100</f>
        <v>5.5679287305122394E-2</v>
      </c>
      <c r="J22" s="105">
        <f>'dXdata - Monthly'!CA26/100</f>
        <v>4.7097818546211423E-2</v>
      </c>
      <c r="K22" s="105">
        <f>'dXdata - Monthly'!CB26/100</f>
        <v>2.9332719035552568E-2</v>
      </c>
      <c r="L22" s="105">
        <f>'dXdata - Monthly'!CC26/100</f>
        <v>2.4908869987849247E-2</v>
      </c>
      <c r="M22" s="105">
        <f>'dXdata - Monthly'!CD26/100</f>
        <v>3.123373243102634E-3</v>
      </c>
      <c r="N22" s="105">
        <f>'dXdata - Monthly'!CE26/100</f>
        <v>1.1340744609415809E-2</v>
      </c>
      <c r="O22" s="105">
        <f>'dXdata - Monthly'!CF26/100</f>
        <v>4.0268456375840422E-3</v>
      </c>
      <c r="P22" s="105">
        <f>'dXdata - Monthly'!CG26/100</f>
        <v>1.5612161051766549E-2</v>
      </c>
      <c r="Q22" s="105">
        <f>'dXdata - Monthly'!CH26/100</f>
        <v>1.7471433837080719E-2</v>
      </c>
      <c r="R22" s="105">
        <f>'dXdata - Monthly'!CI26/100</f>
        <v>1.5460550192349487E-2</v>
      </c>
      <c r="S22" s="105">
        <f>'dXdata - Monthly'!CJ26/100</f>
        <v>7.5675675675674903E-3</v>
      </c>
      <c r="T22" s="105">
        <f>'dXdata - Monthly'!CK26/100</f>
        <v>-6.6819945394452906E-3</v>
      </c>
      <c r="U22" s="106">
        <f>'dXdata - Monthly'!CL26/100</f>
        <v>1.7459624618070269E-3</v>
      </c>
      <c r="V22" s="236">
        <f>'dXdata - Monthly'!CM26/100</f>
        <v>1.3913427561837333E-2</v>
      </c>
      <c r="W22" s="60"/>
    </row>
    <row r="23" spans="1:23" s="220" customFormat="1" ht="16.5" customHeight="1" thickBot="1" x14ac:dyDescent="0.25">
      <c r="A23" s="61"/>
      <c r="B23" s="57" t="s">
        <v>36</v>
      </c>
      <c r="C23" s="58"/>
      <c r="D23" s="59"/>
      <c r="E23" s="255" t="s">
        <v>36</v>
      </c>
      <c r="F23" s="256"/>
      <c r="G23" s="256"/>
      <c r="H23" s="256"/>
      <c r="I23" s="258"/>
      <c r="J23" s="258"/>
      <c r="K23" s="258"/>
      <c r="L23" s="258"/>
      <c r="M23" s="258"/>
      <c r="N23" s="258"/>
      <c r="O23" s="258"/>
      <c r="P23" s="258"/>
      <c r="Q23" s="258"/>
      <c r="R23" s="258"/>
      <c r="S23" s="258"/>
      <c r="T23" s="258"/>
      <c r="U23" s="258"/>
      <c r="V23" s="259"/>
      <c r="W23" s="60"/>
    </row>
    <row r="24" spans="1:23" s="223" customFormat="1" ht="16.5" customHeight="1" x14ac:dyDescent="0.2">
      <c r="A24" s="111">
        <v>21</v>
      </c>
      <c r="B24" s="122" t="s">
        <v>37</v>
      </c>
      <c r="C24" s="113" t="s">
        <v>15</v>
      </c>
      <c r="D24" s="114"/>
      <c r="E24" s="123" t="s">
        <v>216</v>
      </c>
      <c r="F24" s="115">
        <f>'dXdata - Annual'!G30/100</f>
        <v>5.3251048055909633E-2</v>
      </c>
      <c r="G24" s="115">
        <f>'dXdata - Annual'!H30/100</f>
        <v>3.8700068144515987E-2</v>
      </c>
      <c r="H24" s="124">
        <f>'dXdata - Annual'!I30/100</f>
        <v>1.2439505253350136E-2</v>
      </c>
      <c r="I24" s="116">
        <f>'dXdata - Monthly'!BZ30/100</f>
        <v>2.7328685416392995E-2</v>
      </c>
      <c r="J24" s="117">
        <f>'dXdata - Monthly'!CA30/100</f>
        <v>2.1575107708458718E-2</v>
      </c>
      <c r="K24" s="117">
        <f>'dXdata - Monthly'!CB30/100</f>
        <v>1.5213638574098853E-2</v>
      </c>
      <c r="L24" s="117">
        <f>'dXdata - Monthly'!CC30/100</f>
        <v>1.5234703832431196E-2</v>
      </c>
      <c r="M24" s="117">
        <f>'dXdata - Monthly'!CD30/100</f>
        <v>1.5323435721103618E-2</v>
      </c>
      <c r="N24" s="117">
        <f>'dXdata - Monthly'!CE30/100</f>
        <v>1.0761031410813748E-2</v>
      </c>
      <c r="O24" s="117">
        <f>'dXdata - Monthly'!CF30/100</f>
        <v>9.0113346661042648E-3</v>
      </c>
      <c r="P24" s="117">
        <f>'dXdata - Monthly'!CG30/100</f>
        <v>6.2264451112805652E-3</v>
      </c>
      <c r="Q24" s="117">
        <f>'dXdata - Monthly'!CH30/100</f>
        <v>3.986317763865932E-3</v>
      </c>
      <c r="R24" s="117">
        <f>'dXdata - Monthly'!CI30/100</f>
        <v>6.3212974245854259E-3</v>
      </c>
      <c r="S24" s="117">
        <f>'dXdata - Monthly'!CJ30/100</f>
        <v>8.0983965001253377E-3</v>
      </c>
      <c r="T24" s="117">
        <f>'dXdata - Monthly'!CK30/100</f>
        <v>1.0727553150774671E-2</v>
      </c>
      <c r="U24" s="116" t="e">
        <f>'dXdata - Monthly'!CL30/100</f>
        <v>#N/A</v>
      </c>
      <c r="V24" s="226" t="e">
        <f>'dXdata - Monthly'!CM30/100</f>
        <v>#N/A</v>
      </c>
      <c r="W24" s="75"/>
    </row>
    <row r="25" spans="1:23" s="220" customFormat="1" ht="16.5" customHeight="1" x14ac:dyDescent="0.2">
      <c r="A25" s="62">
        <v>22</v>
      </c>
      <c r="B25" s="76" t="s">
        <v>38</v>
      </c>
      <c r="C25" s="71" t="s">
        <v>15</v>
      </c>
      <c r="D25" s="74"/>
      <c r="E25" s="77" t="s">
        <v>39</v>
      </c>
      <c r="F25" s="165">
        <f>'dXdata - Annual'!G31/100</f>
        <v>2.4499999999999997E-2</v>
      </c>
      <c r="G25" s="165">
        <f>'dXdata - Annual'!H31/100</f>
        <v>4.2000000000000003E-2</v>
      </c>
      <c r="H25" s="166">
        <f>'dXdata - Annual'!I31/100</f>
        <v>6.950000000000002E-2</v>
      </c>
      <c r="I25" s="168">
        <f>'dXdata - Monthly'!BZ31/100</f>
        <v>6.4500000000000002E-2</v>
      </c>
      <c r="J25" s="167">
        <f>'dXdata - Monthly'!CA31/100</f>
        <v>6.7000000000000004E-2</v>
      </c>
      <c r="K25" s="167">
        <f>'dXdata - Monthly'!CB31/100</f>
        <v>6.7000000000000004E-2</v>
      </c>
      <c r="L25" s="167">
        <f>'dXdata - Monthly'!CC31/100</f>
        <v>6.7000000000000004E-2</v>
      </c>
      <c r="M25" s="167">
        <f>'dXdata - Monthly'!CD31/100</f>
        <v>6.7000000000000004E-2</v>
      </c>
      <c r="N25" s="167">
        <f>'dXdata - Monthly'!CE31/100</f>
        <v>6.9500000000000006E-2</v>
      </c>
      <c r="O25" s="167">
        <f>'dXdata - Monthly'!CF31/100</f>
        <v>7.2000000000000008E-2</v>
      </c>
      <c r="P25" s="167">
        <f>'dXdata - Monthly'!CG31/100</f>
        <v>7.2000000000000008E-2</v>
      </c>
      <c r="Q25" s="167">
        <f>'dXdata - Monthly'!CH31/100</f>
        <v>7.2000000000000008E-2</v>
      </c>
      <c r="R25" s="167">
        <f>'dXdata - Monthly'!CI31/100</f>
        <v>7.2000000000000008E-2</v>
      </c>
      <c r="S25" s="167">
        <f>'dXdata - Monthly'!CJ31/100</f>
        <v>7.2000000000000008E-2</v>
      </c>
      <c r="T25" s="167">
        <f>'dXdata - Monthly'!CK31/100</f>
        <v>7.2000000000000008E-2</v>
      </c>
      <c r="U25" s="168">
        <f>'dXdata - Monthly'!CL31/100</f>
        <v>7.2000000000000008E-2</v>
      </c>
      <c r="V25" s="237">
        <f>'dXdata - Monthly'!CM31/100</f>
        <v>7.2000000000000008E-2</v>
      </c>
      <c r="W25" s="60"/>
    </row>
    <row r="26" spans="1:23" s="220" customFormat="1" ht="16.5" customHeight="1" thickBot="1" x14ac:dyDescent="0.25">
      <c r="A26" s="111">
        <v>23</v>
      </c>
      <c r="B26" s="125" t="s">
        <v>40</v>
      </c>
      <c r="C26" s="126"/>
      <c r="D26" s="127"/>
      <c r="E26" s="128" t="s">
        <v>41</v>
      </c>
      <c r="F26" s="137">
        <f>'dXdata - Annual'!G32/100</f>
        <v>5.0000000000000001E-3</v>
      </c>
      <c r="G26" s="137">
        <f>'dXdata - Annual'!H32/100</f>
        <v>2.2499999999999999E-2</v>
      </c>
      <c r="H26" s="138">
        <f>'dXdata - Annual'!I32/100</f>
        <v>0.05</v>
      </c>
      <c r="I26" s="130">
        <f>'dXdata - Monthly'!BZ32/100</f>
        <v>4.4999999999999998E-2</v>
      </c>
      <c r="J26" s="129">
        <f>'dXdata - Monthly'!CA32/100</f>
        <v>4.7500000000000001E-2</v>
      </c>
      <c r="K26" s="129">
        <f>'dXdata - Monthly'!CB32/100</f>
        <v>4.7500000000000001E-2</v>
      </c>
      <c r="L26" s="129">
        <f>'dXdata - Monthly'!CC32/100</f>
        <v>4.7500000000000001E-2</v>
      </c>
      <c r="M26" s="129">
        <f>'dXdata - Monthly'!CD32/100</f>
        <v>4.7500000000000001E-2</v>
      </c>
      <c r="N26" s="129">
        <f>'dXdata - Monthly'!CE32/100</f>
        <v>0.05</v>
      </c>
      <c r="O26" s="129">
        <f>'dXdata - Monthly'!CF32/100</f>
        <v>5.2499999999999998E-2</v>
      </c>
      <c r="P26" s="129">
        <f>'dXdata - Monthly'!CG32/100</f>
        <v>5.2499999999999998E-2</v>
      </c>
      <c r="Q26" s="129">
        <f>'dXdata - Monthly'!CH32/100</f>
        <v>5.2499999999999998E-2</v>
      </c>
      <c r="R26" s="129">
        <f>'dXdata - Monthly'!CI32/100</f>
        <v>5.2499999999999998E-2</v>
      </c>
      <c r="S26" s="129">
        <f>'dXdata - Monthly'!CJ32/100</f>
        <v>5.2499999999999998E-2</v>
      </c>
      <c r="T26" s="129">
        <f>'dXdata - Monthly'!CK32/100</f>
        <v>5.2499999999999998E-2</v>
      </c>
      <c r="U26" s="130">
        <f>'dXdata - Monthly'!CL32/100</f>
        <v>5.2499999999999998E-2</v>
      </c>
      <c r="V26" s="238">
        <f>'dXdata - Monthly'!CM32/100</f>
        <v>5.2499999999999998E-2</v>
      </c>
      <c r="W26" s="60"/>
    </row>
    <row r="27" spans="1:23" s="220" customFormat="1" ht="16.5" customHeight="1" thickBot="1" x14ac:dyDescent="0.25">
      <c r="A27" s="61"/>
      <c r="B27" s="57" t="s">
        <v>42</v>
      </c>
      <c r="C27" s="58"/>
      <c r="D27" s="59"/>
      <c r="E27" s="255" t="s">
        <v>42</v>
      </c>
      <c r="F27" s="256"/>
      <c r="G27" s="256"/>
      <c r="H27" s="256"/>
      <c r="I27" s="258"/>
      <c r="J27" s="258"/>
      <c r="K27" s="258"/>
      <c r="L27" s="258"/>
      <c r="M27" s="258"/>
      <c r="N27" s="258"/>
      <c r="O27" s="258"/>
      <c r="P27" s="258"/>
      <c r="Q27" s="258"/>
      <c r="R27" s="258"/>
      <c r="S27" s="258"/>
      <c r="T27" s="258"/>
      <c r="U27" s="258"/>
      <c r="V27" s="259"/>
      <c r="W27" s="60"/>
    </row>
    <row r="28" spans="1:23" s="220" customFormat="1" ht="16.5" customHeight="1" x14ac:dyDescent="0.2">
      <c r="A28" s="111">
        <v>25</v>
      </c>
      <c r="B28" s="122" t="s">
        <v>43</v>
      </c>
      <c r="C28" s="113" t="s">
        <v>44</v>
      </c>
      <c r="D28" s="114"/>
      <c r="E28" s="123" t="s">
        <v>251</v>
      </c>
      <c r="F28" s="118">
        <f>'dXdata - Annual'!G33</f>
        <v>91.533650999999992</v>
      </c>
      <c r="G28" s="118">
        <f>'dXdata - Annual'!H33</f>
        <v>97.807406</v>
      </c>
      <c r="H28" s="202">
        <f>'dXdata - Annual'!I33</f>
        <v>102.12284099999999</v>
      </c>
      <c r="I28" s="175">
        <f>'dXdata - Monthly'!BZ33</f>
        <v>8.6639130000000009</v>
      </c>
      <c r="J28" s="211">
        <f>'dXdata - Monthly'!CA33</f>
        <v>8.4881630000000001</v>
      </c>
      <c r="K28" s="211">
        <f>'dXdata - Monthly'!CB33</f>
        <v>8.3840500000000002</v>
      </c>
      <c r="L28" s="211">
        <f>'dXdata - Monthly'!CC33</f>
        <v>8.4422289999999993</v>
      </c>
      <c r="M28" s="211">
        <f>'dXdata - Monthly'!CD33</f>
        <v>8.5706670000000003</v>
      </c>
      <c r="N28" s="211">
        <f>'dXdata - Monthly'!CE33</f>
        <v>8.4469550000000009</v>
      </c>
      <c r="O28" s="211">
        <f>'dXdata - Monthly'!CF33</f>
        <v>8.4147449999999999</v>
      </c>
      <c r="P28" s="211">
        <f>'dXdata - Monthly'!CG33</f>
        <v>8.4731360000000002</v>
      </c>
      <c r="Q28" s="211">
        <f>'dXdata - Monthly'!CH33</f>
        <v>8.5323720000000005</v>
      </c>
      <c r="R28" s="211">
        <f>'dXdata - Monthly'!CI33</f>
        <v>8.5112330000000007</v>
      </c>
      <c r="S28" s="211">
        <f>'dXdata - Monthly'!CJ33</f>
        <v>8.5579979999999995</v>
      </c>
      <c r="T28" s="211">
        <f>'dXdata - Monthly'!CK33</f>
        <v>8.6373800000000003</v>
      </c>
      <c r="U28" s="175" t="e">
        <f>'dXdata - Monthly'!CL33</f>
        <v>#N/A</v>
      </c>
      <c r="V28" s="239" t="e">
        <f>'dXdata - Monthly'!CM33</f>
        <v>#N/A</v>
      </c>
      <c r="W28" s="60"/>
    </row>
    <row r="29" spans="1:23" s="220" customFormat="1" ht="16.5" customHeight="1" x14ac:dyDescent="0.2">
      <c r="A29" s="62">
        <v>26</v>
      </c>
      <c r="B29" s="78" t="s">
        <v>45</v>
      </c>
      <c r="C29" s="64" t="s">
        <v>46</v>
      </c>
      <c r="D29" s="65"/>
      <c r="E29" s="77" t="s">
        <v>252</v>
      </c>
      <c r="F29" s="107">
        <f>'dXdata - Annual'!G34</f>
        <v>36.891369254362417</v>
      </c>
      <c r="G29" s="107">
        <f>'dXdata - Annual'!H34</f>
        <v>41.035511692937064</v>
      </c>
      <c r="H29" s="108">
        <f>'dXdata - Annual'!I34</f>
        <v>41.536012317567646</v>
      </c>
      <c r="I29" s="180">
        <f>'dXdata - Monthly'!BZ34</f>
        <v>3.6185840910941054</v>
      </c>
      <c r="J29" s="181">
        <f>'dXdata - Monthly'!CA34</f>
        <v>3.4187922051680957</v>
      </c>
      <c r="K29" s="181">
        <f>'dXdata - Monthly'!CB34</f>
        <v>3.3588130375711951</v>
      </c>
      <c r="L29" s="181">
        <f>'dXdata - Monthly'!CC34</f>
        <v>3.3809412972360726</v>
      </c>
      <c r="M29" s="181">
        <f>'dXdata - Monthly'!CD34</f>
        <v>3.4661013211092202</v>
      </c>
      <c r="N29" s="181">
        <f>'dXdata - Monthly'!CE34</f>
        <v>3.4310309099994898</v>
      </c>
      <c r="O29" s="181">
        <f>'dXdata - Monthly'!CF34</f>
        <v>3.3951194891920076</v>
      </c>
      <c r="P29" s="181">
        <f>'dXdata - Monthly'!CG34</f>
        <v>3.4753646250905357</v>
      </c>
      <c r="Q29" s="181">
        <f>'dXdata - Monthly'!CH34</f>
        <v>3.4814038883747793</v>
      </c>
      <c r="R29" s="181">
        <f>'dXdata - Monthly'!CI34</f>
        <v>3.5511457975722216</v>
      </c>
      <c r="S29" s="181">
        <f>'dXdata - Monthly'!CJ34</f>
        <v>3.4898787216936031</v>
      </c>
      <c r="T29" s="181">
        <f>'dXdata - Monthly'!CK34</f>
        <v>3.4688369334663247</v>
      </c>
      <c r="U29" s="180" t="e">
        <f>'dXdata - Monthly'!CL34</f>
        <v>#N/A</v>
      </c>
      <c r="V29" s="240" t="e">
        <f>'dXdata - Monthly'!CM34</f>
        <v>#N/A</v>
      </c>
      <c r="W29" s="60"/>
    </row>
    <row r="30" spans="1:23" s="224" customFormat="1" ht="16.5" customHeight="1" x14ac:dyDescent="0.2">
      <c r="A30" s="111">
        <v>28</v>
      </c>
      <c r="B30" s="122" t="s">
        <v>47</v>
      </c>
      <c r="C30" s="113" t="s">
        <v>48</v>
      </c>
      <c r="D30" s="114"/>
      <c r="E30" s="191" t="s">
        <v>49</v>
      </c>
      <c r="F30" s="133">
        <f>'dXdata - Annual'!G36</f>
        <v>15017</v>
      </c>
      <c r="G30" s="133">
        <f>'dXdata - Annual'!H36</f>
        <v>17306</v>
      </c>
      <c r="H30" s="134">
        <f>'dXdata - Annual'!I36</f>
        <v>19579</v>
      </c>
      <c r="I30" s="189">
        <f>'dXdata - Monthly'!BZ36</f>
        <v>1295</v>
      </c>
      <c r="J30" s="190">
        <f>'dXdata - Monthly'!CA36</f>
        <v>1238</v>
      </c>
      <c r="K30" s="190">
        <f>'dXdata - Monthly'!CB36</f>
        <v>1094</v>
      </c>
      <c r="L30" s="190">
        <f>'dXdata - Monthly'!CC36</f>
        <v>1164</v>
      </c>
      <c r="M30" s="190">
        <f>'dXdata - Monthly'!CD36</f>
        <v>2076</v>
      </c>
      <c r="N30" s="190">
        <f>'dXdata - Monthly'!CE36</f>
        <v>1239</v>
      </c>
      <c r="O30" s="190">
        <f>'dXdata - Monthly'!CF36</f>
        <v>1621</v>
      </c>
      <c r="P30" s="190">
        <f>'dXdata - Monthly'!CG36</f>
        <v>1680</v>
      </c>
      <c r="Q30" s="190">
        <f>'dXdata - Monthly'!CH36</f>
        <v>2734</v>
      </c>
      <c r="R30" s="190">
        <f>'dXdata - Monthly'!CI36</f>
        <v>2137</v>
      </c>
      <c r="S30" s="190">
        <f>'dXdata - Monthly'!CJ36</f>
        <v>1808</v>
      </c>
      <c r="T30" s="190">
        <f>'dXdata - Monthly'!CK36</f>
        <v>1493</v>
      </c>
      <c r="U30" s="189">
        <f>'dXdata - Monthly'!CL36</f>
        <v>1951</v>
      </c>
      <c r="V30" s="241">
        <f>'dXdata - Monthly'!CM36</f>
        <v>1674</v>
      </c>
      <c r="W30" s="192"/>
    </row>
    <row r="31" spans="1:23" s="220" customFormat="1" ht="16.5" customHeight="1" x14ac:dyDescent="0.2">
      <c r="A31" s="62">
        <v>29</v>
      </c>
      <c r="B31" s="78" t="s">
        <v>50</v>
      </c>
      <c r="C31" s="64" t="s">
        <v>51</v>
      </c>
      <c r="D31" s="65"/>
      <c r="E31" s="77" t="s">
        <v>222</v>
      </c>
      <c r="F31" s="101">
        <f>'dXdata - Annual'!G37</f>
        <v>2731</v>
      </c>
      <c r="G31" s="101">
        <f>'dXdata - Annual'!H37</f>
        <v>2374</v>
      </c>
      <c r="H31" s="109">
        <f>'dXdata - Annual'!I37</f>
        <v>2572</v>
      </c>
      <c r="I31" s="178">
        <f>'dXdata - Monthly'!BZ37</f>
        <v>209</v>
      </c>
      <c r="J31" s="179">
        <f>'dXdata - Monthly'!CA37</f>
        <v>202</v>
      </c>
      <c r="K31" s="179">
        <f>'dXdata - Monthly'!CB37</f>
        <v>244</v>
      </c>
      <c r="L31" s="179">
        <f>'dXdata - Monthly'!CC37</f>
        <v>211</v>
      </c>
      <c r="M31" s="179">
        <f>'dXdata - Monthly'!CD37</f>
        <v>256</v>
      </c>
      <c r="N31" s="179">
        <f>'dXdata - Monthly'!CE37</f>
        <v>200</v>
      </c>
      <c r="O31" s="179">
        <f>'dXdata - Monthly'!CF37</f>
        <v>173</v>
      </c>
      <c r="P31" s="179">
        <f>'dXdata - Monthly'!CG37</f>
        <v>220</v>
      </c>
      <c r="Q31" s="179">
        <f>'dXdata - Monthly'!CH37</f>
        <v>234</v>
      </c>
      <c r="R31" s="179">
        <f>'dXdata - Monthly'!CI37</f>
        <v>212</v>
      </c>
      <c r="S31" s="179">
        <f>'dXdata - Monthly'!CJ37</f>
        <v>237</v>
      </c>
      <c r="T31" s="179">
        <f>'dXdata - Monthly'!CK37</f>
        <v>174</v>
      </c>
      <c r="U31" s="178">
        <f>'dXdata - Monthly'!CL37</f>
        <v>192</v>
      </c>
      <c r="V31" s="242" t="e">
        <f>'dXdata - Monthly'!CM37</f>
        <v>#N/A</v>
      </c>
      <c r="W31" s="60"/>
    </row>
    <row r="32" spans="1:23" s="220" customFormat="1" ht="16.5" customHeight="1" x14ac:dyDescent="0.2">
      <c r="A32" s="111">
        <v>31</v>
      </c>
      <c r="B32" s="122" t="s">
        <v>53</v>
      </c>
      <c r="C32" s="113" t="s">
        <v>52</v>
      </c>
      <c r="D32" s="114"/>
      <c r="E32" s="123" t="s">
        <v>254</v>
      </c>
      <c r="F32" s="133">
        <f>'dXdata - Annual'!G38</f>
        <v>27684</v>
      </c>
      <c r="G32" s="133">
        <f>'dXdata - Annual'!H38</f>
        <v>29659</v>
      </c>
      <c r="H32" s="134">
        <f>'dXdata - Annual'!I38</f>
        <v>27416</v>
      </c>
      <c r="I32" s="189">
        <f>'dXdata - Monthly'!BZ38</f>
        <v>1198</v>
      </c>
      <c r="J32" s="190">
        <f>'dXdata - Monthly'!CA38</f>
        <v>1738</v>
      </c>
      <c r="K32" s="190">
        <f>'dXdata - Monthly'!CB38</f>
        <v>2424</v>
      </c>
      <c r="L32" s="190">
        <f>'dXdata - Monthly'!CC38</f>
        <v>2686</v>
      </c>
      <c r="M32" s="190">
        <f>'dXdata - Monthly'!CD38</f>
        <v>3117</v>
      </c>
      <c r="N32" s="190">
        <f>'dXdata - Monthly'!CE38</f>
        <v>3140</v>
      </c>
      <c r="O32" s="190">
        <f>'dXdata - Monthly'!CF38</f>
        <v>2644</v>
      </c>
      <c r="P32" s="190">
        <f>'dXdata - Monthly'!CG38</f>
        <v>2717</v>
      </c>
      <c r="Q32" s="190">
        <f>'dXdata - Monthly'!CH38</f>
        <v>2432</v>
      </c>
      <c r="R32" s="190">
        <f>'dXdata - Monthly'!CI38</f>
        <v>2169</v>
      </c>
      <c r="S32" s="190">
        <f>'dXdata - Monthly'!CJ38</f>
        <v>1785</v>
      </c>
      <c r="T32" s="190">
        <f>'dXdata - Monthly'!CK38</f>
        <v>1366</v>
      </c>
      <c r="U32" s="189">
        <f>'dXdata - Monthly'!CL38</f>
        <v>1650</v>
      </c>
      <c r="V32" s="241">
        <f>'dXdata - Monthly'!CM38</f>
        <v>2135</v>
      </c>
      <c r="W32" s="60"/>
    </row>
    <row r="33" spans="1:23" s="220" customFormat="1" ht="16.5" customHeight="1" x14ac:dyDescent="0.2">
      <c r="A33" s="62">
        <v>32</v>
      </c>
      <c r="B33" s="78" t="s">
        <v>54</v>
      </c>
      <c r="C33" s="64" t="s">
        <v>51</v>
      </c>
      <c r="D33" s="65"/>
      <c r="E33" s="77" t="s">
        <v>253</v>
      </c>
      <c r="F33" s="194">
        <f>'dXdata - Annual'!G40</f>
        <v>73.496694719515759</v>
      </c>
      <c r="G33" s="194">
        <f>'dXdata - Annual'!H40</f>
        <v>76.273627362736278</v>
      </c>
      <c r="H33" s="195">
        <f>'dXdata - Annual'!I40</f>
        <v>80.637665813700394</v>
      </c>
      <c r="I33" s="197">
        <f>'dXdata - Monthly'!BZ40*100</f>
        <v>64.686825053995676</v>
      </c>
      <c r="J33" s="196">
        <f>'dXdata - Monthly'!CA40*100</f>
        <v>72.841575859178548</v>
      </c>
      <c r="K33" s="196">
        <f>'dXdata - Monthly'!CB40*100</f>
        <v>73.144236572118288</v>
      </c>
      <c r="L33" s="196">
        <f>'dXdata - Monthly'!CC40*100</f>
        <v>85.759897828863345</v>
      </c>
      <c r="M33" s="196">
        <f>'dXdata - Monthly'!CD40*100</f>
        <v>85.397260273972591</v>
      </c>
      <c r="N33" s="196">
        <f>'dXdata - Monthly'!CE40*100</f>
        <v>79.715663874079709</v>
      </c>
      <c r="O33" s="196">
        <f>'dXdata - Monthly'!CF40*100</f>
        <v>81.429011395133969</v>
      </c>
      <c r="P33" s="196">
        <f>'dXdata - Monthly'!CG40*100</f>
        <v>86.832853946947907</v>
      </c>
      <c r="Q33" s="196">
        <f>'dXdata - Monthly'!CH40*100</f>
        <v>76.214352867439672</v>
      </c>
      <c r="R33" s="196">
        <f>'dXdata - Monthly'!CI40*100</f>
        <v>80.812220566318928</v>
      </c>
      <c r="S33" s="196">
        <f>'dXdata - Monthly'!CJ40*100</f>
        <v>80.152671755725194</v>
      </c>
      <c r="T33" s="196">
        <f>'dXdata - Monthly'!CK40*100</f>
        <v>109.45512820512822</v>
      </c>
      <c r="U33" s="197">
        <f>'dXdata - Monthly'!CL40*100</f>
        <v>77.211043518951811</v>
      </c>
      <c r="V33" s="243">
        <f>'dXdata - Monthly'!CM40*100</f>
        <v>78.753227591294731</v>
      </c>
      <c r="W33" s="60"/>
    </row>
    <row r="34" spans="1:23" s="220" customFormat="1" ht="16.5" customHeight="1" thickBot="1" x14ac:dyDescent="0.25">
      <c r="A34" s="111">
        <v>33</v>
      </c>
      <c r="B34" s="125" t="s">
        <v>55</v>
      </c>
      <c r="C34" s="113" t="s">
        <v>44</v>
      </c>
      <c r="D34" s="127"/>
      <c r="E34" s="128" t="s">
        <v>255</v>
      </c>
      <c r="F34" s="154">
        <f>'dXdata - Annual'!G39</f>
        <v>489.97449999999998</v>
      </c>
      <c r="G34" s="154">
        <f>'dXdata - Annual'!H39</f>
        <v>511.47158333333334</v>
      </c>
      <c r="H34" s="155">
        <f>'dXdata - Annual'!I39</f>
        <v>536.80475000000001</v>
      </c>
      <c r="I34" s="157">
        <f>'dXdata - Monthly'!BZ39/1000</f>
        <v>508.51499999999999</v>
      </c>
      <c r="J34" s="156">
        <f>'dXdata - Monthly'!CA39/1000</f>
        <v>506.82299999999998</v>
      </c>
      <c r="K34" s="156">
        <f>'dXdata - Monthly'!CB39/1000</f>
        <v>535.90300000000002</v>
      </c>
      <c r="L34" s="156">
        <f>'dXdata - Monthly'!CC39/1000</f>
        <v>548.58500000000004</v>
      </c>
      <c r="M34" s="156">
        <f>'dXdata - Monthly'!CD39/1000</f>
        <v>552.41200000000003</v>
      </c>
      <c r="N34" s="156">
        <f>'dXdata - Monthly'!CE39/1000</f>
        <v>552.12199999999996</v>
      </c>
      <c r="O34" s="156">
        <f>'dXdata - Monthly'!CF39/1000</f>
        <v>539.73</v>
      </c>
      <c r="P34" s="156">
        <f>'dXdata - Monthly'!CG39/1000</f>
        <v>522.774</v>
      </c>
      <c r="Q34" s="156">
        <f>'dXdata - Monthly'!CH39/1000</f>
        <v>548.46</v>
      </c>
      <c r="R34" s="156">
        <f>'dXdata - Monthly'!CI39/1000</f>
        <v>546.08500000000004</v>
      </c>
      <c r="S34" s="156">
        <f>'dXdata - Monthly'!CJ39/1000</f>
        <v>540.15800000000002</v>
      </c>
      <c r="T34" s="156">
        <f>'dXdata - Monthly'!CK39/1000</f>
        <v>540.09</v>
      </c>
      <c r="U34" s="157">
        <f>'dXdata - Monthly'!CL39/1000</f>
        <v>569.36099999999999</v>
      </c>
      <c r="V34" s="244">
        <f>'dXdata - Monthly'!CM39/1000</f>
        <v>583.16</v>
      </c>
      <c r="W34" s="60"/>
    </row>
    <row r="35" spans="1:23" s="220" customFormat="1" ht="16.5" customHeight="1" thickBot="1" x14ac:dyDescent="0.25">
      <c r="A35" s="111"/>
      <c r="B35" s="158" t="s">
        <v>56</v>
      </c>
      <c r="C35" s="159"/>
      <c r="D35" s="160"/>
      <c r="E35" s="260" t="s">
        <v>56</v>
      </c>
      <c r="F35" s="261"/>
      <c r="G35" s="261"/>
      <c r="H35" s="261"/>
      <c r="I35" s="262"/>
      <c r="J35" s="262"/>
      <c r="K35" s="262"/>
      <c r="L35" s="262"/>
      <c r="M35" s="262"/>
      <c r="N35" s="262"/>
      <c r="O35" s="262"/>
      <c r="P35" s="262"/>
      <c r="Q35" s="262"/>
      <c r="R35" s="262"/>
      <c r="S35" s="262"/>
      <c r="T35" s="262"/>
      <c r="U35" s="262"/>
      <c r="V35" s="263"/>
      <c r="W35" s="60"/>
    </row>
    <row r="36" spans="1:23" s="225" customFormat="1" ht="16.5" customHeight="1" x14ac:dyDescent="0.2">
      <c r="A36" s="80">
        <v>35</v>
      </c>
      <c r="B36" s="163" t="s">
        <v>57</v>
      </c>
      <c r="C36" s="163" t="s">
        <v>46</v>
      </c>
      <c r="D36" s="164"/>
      <c r="E36" s="82" t="s">
        <v>260</v>
      </c>
      <c r="F36" s="194">
        <f>'dXdata - Annual'!G41</f>
        <v>88.929502555535578</v>
      </c>
      <c r="G36" s="194">
        <f>'dXdata - Annual'!H41</f>
        <v>107.20479247926475</v>
      </c>
      <c r="H36" s="195">
        <f>'dXdata - Annual'!I41</f>
        <v>400.50289954208836</v>
      </c>
      <c r="I36" s="184">
        <f>'dXdata - Monthly'!BZ41</f>
        <v>10.123479114528244</v>
      </c>
      <c r="J36" s="212">
        <f>'dXdata - Monthly'!CA41</f>
        <v>10.186011278916425</v>
      </c>
      <c r="K36" s="212">
        <f>'dXdata - Monthly'!CB41</f>
        <v>40.050084406332672</v>
      </c>
      <c r="L36" s="212">
        <f>'dXdata - Monthly'!CC41</f>
        <v>46.333335860045167</v>
      </c>
      <c r="M36" s="212">
        <f>'dXdata - Monthly'!CD41</f>
        <v>38.695339242318141</v>
      </c>
      <c r="N36" s="212">
        <f>'dXdata - Monthly'!CE41</f>
        <v>32.766673515597383</v>
      </c>
      <c r="O36" s="212">
        <f>'dXdata - Monthly'!CF41</f>
        <v>36.139467949985821</v>
      </c>
      <c r="P36" s="212">
        <f>'dXdata - Monthly'!CG41</f>
        <v>39.333881741739937</v>
      </c>
      <c r="Q36" s="212">
        <f>'dXdata - Monthly'!CH41</f>
        <v>39.528530636016448</v>
      </c>
      <c r="R36" s="212">
        <f>'dXdata - Monthly'!CI41</f>
        <v>39.185402916554615</v>
      </c>
      <c r="S36" s="212">
        <f>'dXdata - Monthly'!CJ41</f>
        <v>35.79579129559697</v>
      </c>
      <c r="T36" s="212">
        <f>'dXdata - Monthly'!CK41</f>
        <v>32.364901584456547</v>
      </c>
      <c r="U36" s="184">
        <f>'dXdata - Monthly'!CL41</f>
        <v>33.438447768606331</v>
      </c>
      <c r="V36" s="245" t="e">
        <f>'dXdata - Monthly'!CM41</f>
        <v>#N/A</v>
      </c>
      <c r="W36" s="79"/>
    </row>
    <row r="37" spans="1:23" s="225" customFormat="1" ht="16.5" customHeight="1" x14ac:dyDescent="0.2">
      <c r="A37" s="79">
        <v>36</v>
      </c>
      <c r="B37" s="122" t="s">
        <v>58</v>
      </c>
      <c r="C37" s="122" t="s">
        <v>46</v>
      </c>
      <c r="D37" s="135"/>
      <c r="E37" s="136" t="s">
        <v>217</v>
      </c>
      <c r="F37" s="131">
        <f>'dXdata - Annual'!G42</f>
        <v>86.790747999999994</v>
      </c>
      <c r="G37" s="131">
        <f>'dXdata - Annual'!H42</f>
        <v>108.54391600000002</v>
      </c>
      <c r="H37" s="132">
        <f>'dXdata - Annual'!I42</f>
        <v>104.29317799999998</v>
      </c>
      <c r="I37" s="185">
        <f>'dXdata - Monthly'!BZ42</f>
        <v>9.7279599999999995</v>
      </c>
      <c r="J37" s="186">
        <f>'dXdata - Monthly'!CA42</f>
        <v>8.7417739999999995</v>
      </c>
      <c r="K37" s="186">
        <f>'dXdata - Monthly'!CB42</f>
        <v>9.0854149999999994</v>
      </c>
      <c r="L37" s="186">
        <f>'dXdata - Monthly'!CC42</f>
        <v>8.1608669999999996</v>
      </c>
      <c r="M37" s="186">
        <f>'dXdata - Monthly'!CD42</f>
        <v>8.4667589999999997</v>
      </c>
      <c r="N37" s="186">
        <f>'dXdata - Monthly'!CE42</f>
        <v>7.8825880000000002</v>
      </c>
      <c r="O37" s="186">
        <f>'dXdata - Monthly'!CF42</f>
        <v>8.1974490000000007</v>
      </c>
      <c r="P37" s="186">
        <f>'dXdata - Monthly'!CG42</f>
        <v>8.7108489999999996</v>
      </c>
      <c r="Q37" s="186">
        <f>'dXdata - Monthly'!CH42</f>
        <v>9.1721869999999992</v>
      </c>
      <c r="R37" s="186">
        <f>'dXdata - Monthly'!CI42</f>
        <v>8.6593280000000004</v>
      </c>
      <c r="S37" s="186">
        <f>'dXdata - Monthly'!CJ42</f>
        <v>8.7288700000000006</v>
      </c>
      <c r="T37" s="186">
        <f>'dXdata - Monthly'!CK42</f>
        <v>8.7591319999999993</v>
      </c>
      <c r="U37" s="185">
        <f>'dXdata - Monthly'!CL42</f>
        <v>8.4656939999999992</v>
      </c>
      <c r="V37" s="246" t="e">
        <f>'dXdata - Monthly'!CM42</f>
        <v>#N/A</v>
      </c>
      <c r="W37" s="79"/>
    </row>
    <row r="38" spans="1:23" s="225" customFormat="1" ht="16.5" customHeight="1" x14ac:dyDescent="0.2">
      <c r="A38" s="80">
        <v>39</v>
      </c>
      <c r="B38" s="78" t="s">
        <v>59</v>
      </c>
      <c r="C38" s="78" t="s">
        <v>48</v>
      </c>
      <c r="D38" s="81"/>
      <c r="E38" s="82" t="s">
        <v>218</v>
      </c>
      <c r="F38" s="101">
        <f>'dXdata - Annual'!G45</f>
        <v>88</v>
      </c>
      <c r="G38" s="101">
        <f>'dXdata - Annual'!H45</f>
        <v>133</v>
      </c>
      <c r="H38" s="109">
        <f>'dXdata - Annual'!I45</f>
        <v>142</v>
      </c>
      <c r="I38" s="182">
        <f>'dXdata - Monthly'!BZ45</f>
        <v>9</v>
      </c>
      <c r="J38" s="183">
        <f>'dXdata - Monthly'!CA45</f>
        <v>16</v>
      </c>
      <c r="K38" s="183">
        <f>'dXdata - Monthly'!CB45</f>
        <v>14</v>
      </c>
      <c r="L38" s="183">
        <f>'dXdata - Monthly'!CC45</f>
        <v>10</v>
      </c>
      <c r="M38" s="183">
        <f>'dXdata - Monthly'!CD45</f>
        <v>12</v>
      </c>
      <c r="N38" s="183">
        <f>'dXdata - Monthly'!CE45</f>
        <v>11</v>
      </c>
      <c r="O38" s="183">
        <f>'dXdata - Monthly'!CF45</f>
        <v>12</v>
      </c>
      <c r="P38" s="183">
        <f>'dXdata - Monthly'!CG45</f>
        <v>8</v>
      </c>
      <c r="Q38" s="183">
        <f>'dXdata - Monthly'!CH45</f>
        <v>10</v>
      </c>
      <c r="R38" s="183">
        <f>'dXdata - Monthly'!CI45</f>
        <v>12</v>
      </c>
      <c r="S38" s="183">
        <f>'dXdata - Monthly'!CJ45</f>
        <v>16</v>
      </c>
      <c r="T38" s="183">
        <f>'dXdata - Monthly'!CK45</f>
        <v>12</v>
      </c>
      <c r="U38" s="182">
        <f>'dXdata - Monthly'!CL45</f>
        <v>17</v>
      </c>
      <c r="V38" s="247" t="e">
        <f>'dXdata - Monthly'!CM45</f>
        <v>#N/A</v>
      </c>
      <c r="W38" s="79"/>
    </row>
    <row r="39" spans="1:23" s="225" customFormat="1" ht="16.5" customHeight="1" thickBot="1" x14ac:dyDescent="0.25">
      <c r="A39" s="79">
        <v>41</v>
      </c>
      <c r="B39" s="161" t="s">
        <v>60</v>
      </c>
      <c r="C39" s="161" t="s">
        <v>52</v>
      </c>
      <c r="D39" s="162"/>
      <c r="E39" s="162" t="s">
        <v>261</v>
      </c>
      <c r="F39" s="154">
        <f>'dXdata - Annual'!G46</f>
        <v>5630.7274783699995</v>
      </c>
      <c r="G39" s="154">
        <f>'dXdata - Annual'!H46</f>
        <v>5701.6582542100005</v>
      </c>
      <c r="H39" s="155">
        <f>'dXdata - Annual'!I46</f>
        <v>5946.4189268700011</v>
      </c>
      <c r="I39" s="187">
        <f>'dXdata - Monthly'!BZ46</f>
        <v>324.32084199000002</v>
      </c>
      <c r="J39" s="188">
        <f>'dXdata - Monthly'!CA46</f>
        <v>399.24400833000004</v>
      </c>
      <c r="K39" s="188">
        <f>'dXdata - Monthly'!CB46</f>
        <v>482.65013915999998</v>
      </c>
      <c r="L39" s="188">
        <f>'dXdata - Monthly'!CC46</f>
        <v>522.60897854999996</v>
      </c>
      <c r="M39" s="188">
        <f>'dXdata - Monthly'!CD46</f>
        <v>590.32490079000002</v>
      </c>
      <c r="N39" s="188">
        <f>'dXdata - Monthly'!CE46</f>
        <v>479.79944751999994</v>
      </c>
      <c r="O39" s="188">
        <f>'dXdata - Monthly'!CF46</f>
        <v>456.31844507</v>
      </c>
      <c r="P39" s="188">
        <f>'dXdata - Monthly'!CG46</f>
        <v>773.80298334000008</v>
      </c>
      <c r="Q39" s="188">
        <f>'dXdata - Monthly'!CH46</f>
        <v>529.4040760800001</v>
      </c>
      <c r="R39" s="188">
        <f>'dXdata - Monthly'!CI46</f>
        <v>460.65051361000002</v>
      </c>
      <c r="S39" s="188">
        <f>'dXdata - Monthly'!CJ46</f>
        <v>516.49613969999996</v>
      </c>
      <c r="T39" s="188">
        <f>'dXdata - Monthly'!CK46</f>
        <v>443.17939563000004</v>
      </c>
      <c r="U39" s="187">
        <f>'dXdata - Monthly'!CL46</f>
        <v>446.23236647999994</v>
      </c>
      <c r="V39" s="248">
        <f>'dXdata - Monthly'!CM46</f>
        <v>530.51902467000002</v>
      </c>
      <c r="W39" s="79"/>
    </row>
    <row r="40" spans="1:23" s="219" customFormat="1" ht="27.75" customHeight="1" x14ac:dyDescent="0.2">
      <c r="A40" s="4"/>
      <c r="B40" s="213"/>
      <c r="C40" s="214"/>
      <c r="D40" s="214"/>
      <c r="E40" s="264" t="s">
        <v>250</v>
      </c>
      <c r="F40" s="264"/>
      <c r="G40" s="264"/>
      <c r="H40" s="264"/>
      <c r="I40" s="264"/>
      <c r="J40" s="264"/>
      <c r="K40" s="264"/>
      <c r="L40" s="264"/>
      <c r="M40" s="264"/>
      <c r="N40" s="264"/>
      <c r="O40" s="264"/>
      <c r="P40" s="264"/>
      <c r="Q40" s="264"/>
      <c r="R40" s="264"/>
      <c r="S40" s="264"/>
      <c r="T40" s="264"/>
      <c r="U40" s="264"/>
      <c r="V40" s="264"/>
      <c r="W40" s="54"/>
    </row>
    <row r="41" spans="1:23" s="219" customFormat="1" ht="12.75" customHeight="1" x14ac:dyDescent="0.25">
      <c r="A41" s="4"/>
      <c r="B41" s="213"/>
      <c r="C41" s="214"/>
      <c r="D41" s="214"/>
      <c r="E41" s="54" t="s">
        <v>258</v>
      </c>
      <c r="F41" s="97"/>
      <c r="G41" s="97"/>
      <c r="H41" s="97"/>
      <c r="I41" s="97"/>
      <c r="J41" s="97"/>
      <c r="K41" s="97"/>
      <c r="L41" s="97"/>
      <c r="M41" s="97"/>
      <c r="N41" s="97"/>
      <c r="O41" s="97"/>
      <c r="P41" s="97"/>
      <c r="Q41" s="97"/>
      <c r="R41" s="97"/>
      <c r="S41" s="97"/>
      <c r="T41" s="97"/>
      <c r="U41" s="97"/>
      <c r="V41" s="97"/>
      <c r="W41" s="54"/>
    </row>
    <row r="42" spans="1:23" s="219" customFormat="1" x14ac:dyDescent="0.25">
      <c r="A42" s="4"/>
      <c r="B42" s="213"/>
      <c r="C42" s="214"/>
      <c r="D42" s="214"/>
      <c r="E42" s="54" t="s">
        <v>221</v>
      </c>
      <c r="F42" s="97"/>
      <c r="G42" s="97"/>
      <c r="H42" s="97"/>
      <c r="I42" s="97"/>
      <c r="J42" s="97"/>
      <c r="K42" s="97"/>
      <c r="L42" s="97"/>
      <c r="M42" s="97"/>
      <c r="N42" s="97"/>
      <c r="O42" s="97"/>
      <c r="P42" s="97"/>
      <c r="Q42" s="97"/>
      <c r="R42" s="97"/>
      <c r="S42" s="97"/>
      <c r="T42" s="97"/>
      <c r="U42" s="97"/>
      <c r="V42" s="97"/>
      <c r="W42" s="54"/>
    </row>
    <row r="43" spans="1:23" s="219" customFormat="1" x14ac:dyDescent="0.25">
      <c r="A43" s="4"/>
      <c r="B43" s="213"/>
      <c r="C43" s="214"/>
      <c r="D43" s="214"/>
      <c r="E43" s="54" t="s">
        <v>61</v>
      </c>
      <c r="F43" s="97"/>
      <c r="G43" s="97"/>
      <c r="H43" s="97"/>
      <c r="I43" s="97"/>
      <c r="J43" s="97"/>
      <c r="K43" s="97"/>
      <c r="L43" s="97"/>
      <c r="M43" s="97"/>
      <c r="N43" s="97"/>
      <c r="O43" s="97"/>
      <c r="P43" s="97"/>
      <c r="Q43" s="97"/>
      <c r="R43" s="97"/>
      <c r="S43" s="97"/>
      <c r="T43" s="97"/>
      <c r="U43" s="97"/>
      <c r="V43" s="97"/>
      <c r="W43" s="54"/>
    </row>
    <row r="44" spans="1:23" s="219" customFormat="1" x14ac:dyDescent="0.25">
      <c r="A44" s="4"/>
      <c r="B44" s="213"/>
      <c r="C44" s="214"/>
      <c r="D44" s="214"/>
      <c r="E44" s="215" t="s">
        <v>223</v>
      </c>
      <c r="F44" s="216"/>
      <c r="G44" s="216"/>
      <c r="H44" s="216"/>
      <c r="I44" s="97"/>
      <c r="J44" s="97"/>
      <c r="K44" s="97"/>
      <c r="L44" s="97"/>
      <c r="M44" s="97"/>
      <c r="N44" s="97"/>
      <c r="O44" s="97"/>
      <c r="P44" s="97"/>
      <c r="Q44" s="97"/>
      <c r="R44" s="97"/>
      <c r="S44" s="97"/>
      <c r="T44" s="97"/>
      <c r="U44" s="97"/>
      <c r="V44" s="97"/>
      <c r="W44" s="54"/>
    </row>
    <row r="45" spans="1:23" s="219" customFormat="1" x14ac:dyDescent="0.25">
      <c r="A45" s="4"/>
      <c r="B45" s="213"/>
      <c r="C45" s="214"/>
      <c r="D45" s="214"/>
      <c r="E45" s="215" t="s">
        <v>225</v>
      </c>
      <c r="F45" s="216"/>
      <c r="G45" s="216"/>
      <c r="H45" s="216"/>
      <c r="I45" s="97"/>
      <c r="J45" s="97"/>
      <c r="K45" s="97"/>
      <c r="L45" s="97"/>
      <c r="M45" s="97"/>
      <c r="N45" s="97"/>
      <c r="O45" s="97"/>
      <c r="P45" s="97"/>
      <c r="Q45" s="97"/>
      <c r="R45" s="97"/>
      <c r="S45" s="97"/>
      <c r="T45" s="97"/>
      <c r="U45" s="97"/>
      <c r="V45" s="97"/>
      <c r="W45" s="54"/>
    </row>
    <row r="46" spans="1:23" s="219" customFormat="1" ht="24" customHeight="1" x14ac:dyDescent="0.25">
      <c r="A46" s="4"/>
      <c r="B46" s="213"/>
      <c r="C46" s="214"/>
      <c r="D46" s="214"/>
      <c r="E46" s="249" t="s">
        <v>229</v>
      </c>
      <c r="F46" s="249"/>
      <c r="G46" s="249"/>
      <c r="H46" s="249"/>
      <c r="I46" s="249"/>
      <c r="J46" s="249"/>
      <c r="K46" s="249"/>
      <c r="L46" s="249"/>
      <c r="M46" s="249"/>
      <c r="N46" s="249"/>
      <c r="O46" s="249"/>
      <c r="P46" s="249"/>
      <c r="Q46" s="249"/>
      <c r="R46" s="249"/>
      <c r="S46" s="249"/>
      <c r="T46" s="249"/>
      <c r="U46" s="249"/>
      <c r="V46" s="249"/>
      <c r="W46" s="54"/>
    </row>
    <row r="47" spans="1:23" s="219" customFormat="1" ht="12" customHeight="1" x14ac:dyDescent="0.25">
      <c r="A47" s="4"/>
      <c r="B47" s="213"/>
      <c r="C47" s="214"/>
      <c r="D47" s="214"/>
      <c r="E47" s="249" t="s">
        <v>238</v>
      </c>
      <c r="F47" s="249"/>
      <c r="G47" s="249"/>
      <c r="H47" s="249"/>
      <c r="I47" s="199"/>
      <c r="J47" s="199"/>
      <c r="K47" s="199"/>
      <c r="L47" s="199"/>
      <c r="M47" s="199"/>
      <c r="N47" s="199"/>
      <c r="O47" s="199"/>
      <c r="P47" s="199"/>
      <c r="Q47" s="199"/>
      <c r="R47" s="199"/>
      <c r="S47" s="199"/>
      <c r="T47" s="199"/>
      <c r="U47" s="199"/>
      <c r="V47" s="199"/>
      <c r="W47" s="54"/>
    </row>
    <row r="48" spans="1:23" s="219" customFormat="1" ht="19.5" customHeight="1" x14ac:dyDescent="0.25">
      <c r="A48" s="4"/>
      <c r="B48" s="213"/>
      <c r="C48" s="214"/>
      <c r="D48" s="214"/>
      <c r="E48" s="249" t="s">
        <v>257</v>
      </c>
      <c r="F48" s="249"/>
      <c r="G48" s="249"/>
      <c r="H48" s="249"/>
      <c r="I48" s="249"/>
      <c r="J48" s="249"/>
      <c r="K48" s="249"/>
      <c r="L48" s="249"/>
      <c r="M48" s="249"/>
      <c r="N48" s="249"/>
      <c r="O48" s="249"/>
      <c r="P48" s="249"/>
      <c r="Q48" s="249"/>
      <c r="R48" s="249"/>
      <c r="S48" s="249"/>
      <c r="T48" s="249"/>
      <c r="U48" s="249"/>
      <c r="V48" s="249"/>
      <c r="W48" s="54"/>
    </row>
    <row r="49" spans="1:23" s="219" customFormat="1" x14ac:dyDescent="0.25">
      <c r="A49" s="4"/>
      <c r="B49" s="213"/>
      <c r="C49" s="214"/>
      <c r="D49" s="214"/>
      <c r="E49" s="249" t="s">
        <v>256</v>
      </c>
      <c r="F49" s="249"/>
      <c r="G49" s="249"/>
      <c r="H49" s="249"/>
      <c r="I49" s="199"/>
      <c r="J49" s="199"/>
      <c r="K49" s="199"/>
      <c r="L49" s="199"/>
      <c r="M49" s="199"/>
      <c r="N49" s="199"/>
      <c r="O49" s="199"/>
      <c r="P49" s="199"/>
      <c r="Q49" s="199"/>
      <c r="R49" s="199"/>
      <c r="S49" s="199"/>
      <c r="T49" s="199"/>
      <c r="U49" s="199"/>
      <c r="V49" s="199"/>
      <c r="W49" s="54"/>
    </row>
    <row r="50" spans="1:23" s="219" customFormat="1" x14ac:dyDescent="0.25">
      <c r="A50" s="4"/>
      <c r="B50" s="213"/>
      <c r="C50" s="214"/>
      <c r="D50" s="214"/>
      <c r="E50" s="249" t="s">
        <v>259</v>
      </c>
      <c r="F50" s="249"/>
      <c r="G50" s="249"/>
      <c r="H50" s="249"/>
      <c r="I50" s="249"/>
      <c r="J50" s="249"/>
      <c r="K50" s="249"/>
      <c r="L50" s="249"/>
      <c r="M50" s="249"/>
      <c r="N50" s="249"/>
      <c r="O50" s="249"/>
      <c r="P50" s="249"/>
      <c r="Q50" s="249"/>
      <c r="R50" s="249"/>
      <c r="S50" s="249"/>
      <c r="T50" s="249"/>
      <c r="U50" s="249"/>
      <c r="V50" s="249"/>
      <c r="W50" s="54"/>
    </row>
    <row r="51" spans="1:23" s="219" customFormat="1" x14ac:dyDescent="0.25">
      <c r="A51" s="4"/>
      <c r="B51" s="213"/>
      <c r="C51" s="214"/>
      <c r="D51" s="214"/>
      <c r="E51" s="249" t="s">
        <v>263</v>
      </c>
      <c r="F51" s="249"/>
      <c r="G51" s="249"/>
      <c r="H51" s="249"/>
      <c r="I51" s="249"/>
      <c r="J51" s="249"/>
      <c r="K51" s="249"/>
      <c r="L51" s="249"/>
      <c r="M51" s="249"/>
      <c r="N51" s="249"/>
      <c r="O51" s="249"/>
      <c r="P51" s="249"/>
      <c r="Q51" s="249"/>
      <c r="R51" s="249"/>
      <c r="S51" s="249"/>
      <c r="T51" s="249"/>
      <c r="U51" s="249"/>
      <c r="V51" s="249"/>
      <c r="W51" s="54"/>
    </row>
    <row r="52" spans="1:23" s="219" customFormat="1" x14ac:dyDescent="0.25">
      <c r="A52" s="4"/>
      <c r="B52" s="213"/>
      <c r="C52" s="214"/>
      <c r="D52" s="214"/>
      <c r="E52" s="54" t="s">
        <v>247</v>
      </c>
      <c r="F52" s="97"/>
      <c r="G52" s="97"/>
      <c r="H52" s="97"/>
      <c r="I52" s="97"/>
      <c r="J52" s="97"/>
      <c r="K52" s="97"/>
      <c r="L52" s="97"/>
      <c r="M52" s="97"/>
      <c r="N52" s="97"/>
      <c r="O52" s="97"/>
      <c r="P52" s="97"/>
      <c r="Q52" s="97"/>
      <c r="R52" s="97"/>
      <c r="S52" s="97"/>
      <c r="T52" s="97"/>
      <c r="U52" s="97"/>
      <c r="V52" s="97"/>
      <c r="W52" s="54"/>
    </row>
    <row r="59" spans="1:23" x14ac:dyDescent="0.2">
      <c r="E59" s="13"/>
    </row>
  </sheetData>
  <sheetProtection algorithmName="SHA-512" hashValue="DgGvyHXjlSPWyFRS0mlvRTqmqCSiad610qeSeUgeA2OEeHTtdfeuCHdKEppS3mjW8NnlAcqWRfqUzGvEFPdZSA==" saltValue="o4/+LhnR4zrIZ1AKIGqJWg==" spinCount="100000" sheet="1" objects="1" scenarios="1"/>
  <mergeCells count="13">
    <mergeCell ref="E51:V51"/>
    <mergeCell ref="E49:H49"/>
    <mergeCell ref="E4:V4"/>
    <mergeCell ref="E13:V13"/>
    <mergeCell ref="E16:V16"/>
    <mergeCell ref="E23:V23"/>
    <mergeCell ref="E27:V27"/>
    <mergeCell ref="E35:V35"/>
    <mergeCell ref="E40:V40"/>
    <mergeCell ref="E46:V46"/>
    <mergeCell ref="E47:H47"/>
    <mergeCell ref="E48:V48"/>
    <mergeCell ref="E50:V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65" t="str">
        <f ca="1">TEXT(TODAY()-30,"MMMM yyyy")</f>
        <v>February 2024</v>
      </c>
      <c r="B1" s="265"/>
      <c r="C1" s="265"/>
      <c r="D1" s="265"/>
      <c r="E1" s="265"/>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v>45231</v>
      </c>
      <c r="CK12" s="89">
        <v>45261</v>
      </c>
      <c r="CL12" s="89">
        <v>45292</v>
      </c>
      <c r="CM12" s="89">
        <v>45323</v>
      </c>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45370</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45370</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45359</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45359</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45359</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45344</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48430</v>
      </c>
      <c r="CJ19" s="45">
        <v>50190</v>
      </c>
      <c r="CK19" s="45">
        <v>51730</v>
      </c>
      <c r="CL19" s="45" t="e">
        <v>#N/A</v>
      </c>
      <c r="CM19" s="45" t="e">
        <v>#N/A</v>
      </c>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45344</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3.7267080745341685</v>
      </c>
      <c r="CJ20" s="44">
        <v>11.632562277580071</v>
      </c>
      <c r="CK20" s="44">
        <v>17.594907933621286</v>
      </c>
      <c r="CL20" s="44" t="e">
        <v>#N/A</v>
      </c>
      <c r="CM20" s="44" t="e">
        <v>#N/A</v>
      </c>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45344</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16040</v>
      </c>
      <c r="CJ21" s="45">
        <v>15990</v>
      </c>
      <c r="CK21" s="45">
        <v>16390</v>
      </c>
      <c r="CL21" s="45" t="e">
        <v>#N/A</v>
      </c>
      <c r="CM21" s="45" t="e">
        <v>#N/A</v>
      </c>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45344</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10.392291810048171</v>
      </c>
      <c r="CJ22" s="44">
        <v>11.974789915966388</v>
      </c>
      <c r="CK22" s="44">
        <v>16.07648725212465</v>
      </c>
      <c r="CL22" s="44" t="e">
        <v>#N/A</v>
      </c>
      <c r="CM22" s="44" t="e">
        <v>#N/A</v>
      </c>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45359</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45359</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2.8786129102442048</v>
      </c>
      <c r="CI24" s="44">
        <v>2.5379146777327222</v>
      </c>
      <c r="CJ24" s="44">
        <v>1.1659006654550552</v>
      </c>
      <c r="CK24" s="44">
        <v>1.5494007908433582</v>
      </c>
      <c r="CL24" s="44" t="e">
        <v>#N/A</v>
      </c>
      <c r="CM24" s="44" t="e">
        <v>#N/A</v>
      </c>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45359</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45359</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45359</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45359</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45359</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4">
        <v>1442.4711905109375</v>
      </c>
      <c r="CM29" s="44">
        <v>1448.7478926643419</v>
      </c>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45359</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2.7328685416392995</v>
      </c>
      <c r="CA30" s="44">
        <v>2.1575107708458718</v>
      </c>
      <c r="CB30" s="44">
        <v>1.5213638574098853</v>
      </c>
      <c r="CC30" s="44">
        <v>1.5234703832431196</v>
      </c>
      <c r="CD30" s="44">
        <v>1.5323435721103618</v>
      </c>
      <c r="CE30" s="44">
        <v>1.0761031410813748</v>
      </c>
      <c r="CF30" s="44">
        <v>0.90113346661042648</v>
      </c>
      <c r="CG30" s="44">
        <v>0.62264451112805652</v>
      </c>
      <c r="CH30" s="44">
        <v>0.3986317763865932</v>
      </c>
      <c r="CI30" s="44">
        <v>0.63212974245854259</v>
      </c>
      <c r="CJ30" s="44">
        <v>0.80983965001253377</v>
      </c>
      <c r="CK30" s="44">
        <v>1.0727553150774671</v>
      </c>
      <c r="CL30" s="44" t="e">
        <v>#N/A</v>
      </c>
      <c r="CM30" s="44" t="e">
        <v>#N/A</v>
      </c>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45359</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45359</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45344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8.4147449999999999</v>
      </c>
      <c r="CG33" s="44">
        <v>8.4731360000000002</v>
      </c>
      <c r="CH33" s="44">
        <v>8.5323720000000005</v>
      </c>
      <c r="CI33" s="44">
        <v>8.5112330000000007</v>
      </c>
      <c r="CJ33" s="44">
        <v>8.5579979999999995</v>
      </c>
      <c r="CK33" s="44">
        <v>8.6373800000000003</v>
      </c>
      <c r="CL33" s="44" t="e">
        <v>#N/A</v>
      </c>
      <c r="CM33" s="44" t="e">
        <v>#N/A</v>
      </c>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45344</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3.3951194891920076</v>
      </c>
      <c r="CG34" s="50">
        <v>3.4753646250905357</v>
      </c>
      <c r="CH34" s="50">
        <v>3.4814038883747793</v>
      </c>
      <c r="CI34" s="50">
        <v>3.5511457975722216</v>
      </c>
      <c r="CJ34" s="50">
        <v>3.4898787216936031</v>
      </c>
      <c r="CK34" s="50">
        <v>3.4688369334663247</v>
      </c>
      <c r="CL34" s="50" t="e">
        <v>#N/A</v>
      </c>
      <c r="CM34" s="50" t="e">
        <v>#N/A</v>
      </c>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45366</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45359</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t="e">
        <v>#N/A</v>
      </c>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45359</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2717</v>
      </c>
      <c r="CH38" s="51">
        <v>2432</v>
      </c>
      <c r="CI38" s="51">
        <v>2169</v>
      </c>
      <c r="CJ38" s="51">
        <v>1785</v>
      </c>
      <c r="CK38" s="51">
        <v>1366</v>
      </c>
      <c r="CL38" s="51">
        <v>1650</v>
      </c>
      <c r="CM38" s="51">
        <v>2135</v>
      </c>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45359</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522774</v>
      </c>
      <c r="CH39" s="51">
        <v>548460</v>
      </c>
      <c r="CI39" s="51">
        <v>546085</v>
      </c>
      <c r="CJ39" s="51">
        <v>540158</v>
      </c>
      <c r="CK39" s="51">
        <v>540090</v>
      </c>
      <c r="CL39" s="51">
        <v>569361</v>
      </c>
      <c r="CM39" s="51">
        <v>583160</v>
      </c>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45359</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0.86832853946947908</v>
      </c>
      <c r="CH40" s="51">
        <v>0.76214352867439672</v>
      </c>
      <c r="CI40" s="51">
        <v>0.80812220566318926</v>
      </c>
      <c r="CJ40" s="51">
        <v>0.80152671755725191</v>
      </c>
      <c r="CK40" s="51">
        <v>1.0945512820512822</v>
      </c>
      <c r="CL40" s="51">
        <v>0.77211043518951816</v>
      </c>
      <c r="CM40" s="51">
        <v>0.78753227591294728</v>
      </c>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45370</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35.79579129559697</v>
      </c>
      <c r="CK41" s="44">
        <v>32.364901584456547</v>
      </c>
      <c r="CL41" s="44">
        <v>33.438447768606331</v>
      </c>
      <c r="CM41" s="44" t="e">
        <v>#N/A</v>
      </c>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45370</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8.6593280000000004</v>
      </c>
      <c r="CJ42" s="44">
        <v>8.7288700000000006</v>
      </c>
      <c r="CK42" s="44">
        <v>8.7591319999999993</v>
      </c>
      <c r="CL42" s="44">
        <v>8.4656939999999992</v>
      </c>
      <c r="CM42" s="44" t="e">
        <v>#N/A</v>
      </c>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45359</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t="e">
        <v>#N/A</v>
      </c>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45359</v>
      </c>
      <c r="F46" s="169">
        <v>211.71463941000002</v>
      </c>
      <c r="G46" s="169">
        <v>203.25591274999999</v>
      </c>
      <c r="H46" s="169">
        <v>377.28521883999997</v>
      </c>
      <c r="I46" s="169">
        <v>262.26815905999996</v>
      </c>
      <c r="J46" s="169">
        <v>377.82733134999995</v>
      </c>
      <c r="K46" s="169">
        <v>328.10005632999997</v>
      </c>
      <c r="L46" s="169">
        <v>291.66943687999998</v>
      </c>
      <c r="M46" s="169">
        <v>338.38902560000002</v>
      </c>
      <c r="N46" s="169">
        <v>1160.66917592</v>
      </c>
      <c r="O46" s="169">
        <v>337.90144084000002</v>
      </c>
      <c r="P46" s="169">
        <v>377.48615973</v>
      </c>
      <c r="Q46" s="169">
        <v>296.04393754</v>
      </c>
      <c r="R46" s="169">
        <v>192.50134502</v>
      </c>
      <c r="S46" s="169">
        <v>339.76638167999999</v>
      </c>
      <c r="T46" s="169">
        <v>440.72041249999978</v>
      </c>
      <c r="U46" s="169">
        <v>438.01505121000002</v>
      </c>
      <c r="V46" s="169">
        <v>717.83330911999997</v>
      </c>
      <c r="W46" s="169">
        <v>394.67880638999998</v>
      </c>
      <c r="X46" s="169">
        <v>443.75838563999997</v>
      </c>
      <c r="Y46" s="169">
        <v>350.65400500000004</v>
      </c>
      <c r="Z46" s="169">
        <v>269.08082389000015</v>
      </c>
      <c r="AA46" s="169">
        <v>331.88516802000004</v>
      </c>
      <c r="AB46" s="169">
        <v>380.14598493</v>
      </c>
      <c r="AC46" s="169">
        <v>235.75597334</v>
      </c>
      <c r="AD46" s="169">
        <v>258.26002690000001</v>
      </c>
      <c r="AE46" s="169">
        <v>356.93944166999995</v>
      </c>
      <c r="AF46" s="169">
        <v>342.73177867000004</v>
      </c>
      <c r="AG46" s="169">
        <v>375.70581040000002</v>
      </c>
      <c r="AH46" s="169">
        <v>331.36629359000011</v>
      </c>
      <c r="AI46" s="169">
        <v>365.97490530999994</v>
      </c>
      <c r="AJ46" s="169">
        <v>339.88532200000009</v>
      </c>
      <c r="AK46" s="169">
        <v>349.23542468000005</v>
      </c>
      <c r="AL46" s="169">
        <v>400.27509522999998</v>
      </c>
      <c r="AM46" s="169">
        <v>464.35814388999989</v>
      </c>
      <c r="AN46" s="169">
        <v>1121.19836865</v>
      </c>
      <c r="AO46" s="169">
        <v>296.52734249999997</v>
      </c>
      <c r="AP46" s="169">
        <v>208.99793284999998</v>
      </c>
      <c r="AQ46" s="169">
        <v>334.10810939999999</v>
      </c>
      <c r="AR46" s="169">
        <v>210.52395752999999</v>
      </c>
      <c r="AS46" s="169">
        <v>296.56930002999997</v>
      </c>
      <c r="AT46" s="169">
        <v>233.45572200999999</v>
      </c>
      <c r="AU46" s="169">
        <v>272.82168249000006</v>
      </c>
      <c r="AV46" s="169">
        <v>324.99921692999999</v>
      </c>
      <c r="AW46" s="169">
        <v>332.14780741999994</v>
      </c>
      <c r="AX46" s="169">
        <v>321.1621955</v>
      </c>
      <c r="AY46" s="169">
        <v>325.86868011999996</v>
      </c>
      <c r="AZ46" s="169">
        <v>284.78955287999997</v>
      </c>
      <c r="BA46" s="169">
        <v>273.03934064999999</v>
      </c>
      <c r="BB46" s="169">
        <v>294.95900553000001</v>
      </c>
      <c r="BC46" s="169">
        <v>668.3938728899999</v>
      </c>
      <c r="BD46" s="169">
        <v>424.23190285999999</v>
      </c>
      <c r="BE46" s="169">
        <v>408.52839591999992</v>
      </c>
      <c r="BF46" s="169">
        <v>455.87384696000004</v>
      </c>
      <c r="BG46" s="169">
        <v>1063.1278954700001</v>
      </c>
      <c r="BH46" s="169">
        <v>443.16093736000005</v>
      </c>
      <c r="BI46" s="169">
        <v>346.75995097000003</v>
      </c>
      <c r="BJ46" s="169">
        <v>359.17085253000005</v>
      </c>
      <c r="BK46" s="169">
        <v>384.12000499999999</v>
      </c>
      <c r="BL46" s="169">
        <v>397.38793312999996</v>
      </c>
      <c r="BM46" s="169">
        <v>383.33929650999994</v>
      </c>
      <c r="BN46" s="169">
        <v>369.76595496000004</v>
      </c>
      <c r="BO46" s="169">
        <v>373.81628661999997</v>
      </c>
      <c r="BP46" s="169">
        <v>600.55489434999993</v>
      </c>
      <c r="BQ46" s="169">
        <v>492.47682238000004</v>
      </c>
      <c r="BR46" s="169">
        <v>485.64661728999999</v>
      </c>
      <c r="BS46" s="169">
        <v>641.0997033000001</v>
      </c>
      <c r="BT46" s="169">
        <v>428.01140924999987</v>
      </c>
      <c r="BU46" s="169">
        <v>627.63243900999998</v>
      </c>
      <c r="BV46" s="169">
        <v>540.18284176999987</v>
      </c>
      <c r="BW46" s="169">
        <v>415.84805431999996</v>
      </c>
      <c r="BX46" s="169">
        <v>379.4400416200001</v>
      </c>
      <c r="BY46" s="169">
        <v>346.20141651000006</v>
      </c>
      <c r="BZ46" s="169">
        <v>324.32084199000002</v>
      </c>
      <c r="CA46" s="169">
        <v>399.24400833000004</v>
      </c>
      <c r="CB46" s="169">
        <v>482.65013915999998</v>
      </c>
      <c r="CC46" s="169">
        <v>522.60897854999996</v>
      </c>
      <c r="CD46" s="169">
        <v>590.32490079000002</v>
      </c>
      <c r="CE46" s="169">
        <v>479.79944751999994</v>
      </c>
      <c r="CF46" s="169">
        <v>456.31844507</v>
      </c>
      <c r="CG46" s="169">
        <v>773.80298334000008</v>
      </c>
      <c r="CH46" s="169">
        <v>529.4040760800001</v>
      </c>
      <c r="CI46" s="169">
        <v>460.65051361000002</v>
      </c>
      <c r="CJ46" s="169">
        <v>516.49613969999996</v>
      </c>
      <c r="CK46" s="169">
        <v>443.17939563000004</v>
      </c>
      <c r="CL46" s="169">
        <v>446.23236647999994</v>
      </c>
      <c r="CM46" s="169">
        <v>530.51902467000002</v>
      </c>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43831</v>
      </c>
      <c r="G12" s="94">
        <v>44197</v>
      </c>
      <c r="H12" s="94">
        <v>44562</v>
      </c>
      <c r="I12" s="94">
        <v>44927</v>
      </c>
      <c r="J12" s="94"/>
    </row>
    <row r="13" spans="1:34" x14ac:dyDescent="0.2">
      <c r="E13" s="86"/>
    </row>
    <row r="14" spans="1:34" x14ac:dyDescent="0.2">
      <c r="A14" s="41" t="s">
        <v>169</v>
      </c>
      <c r="C14" s="41" t="s">
        <v>15</v>
      </c>
      <c r="D14" s="87" t="s">
        <v>170</v>
      </c>
      <c r="E14" s="86">
        <v>45307</v>
      </c>
      <c r="F14" s="50">
        <v>1.1180992313067684</v>
      </c>
      <c r="G14" s="50">
        <v>3.1789910158949608</v>
      </c>
      <c r="H14" s="50">
        <v>7.233757535164087</v>
      </c>
      <c r="I14" s="50">
        <v>3.8101186758276118</v>
      </c>
      <c r="J14" s="44"/>
    </row>
    <row r="15" spans="1:34" x14ac:dyDescent="0.2">
      <c r="A15" s="41" t="s">
        <v>171</v>
      </c>
      <c r="C15" s="41" t="s">
        <v>15</v>
      </c>
      <c r="D15" s="87" t="s">
        <v>170</v>
      </c>
      <c r="E15" s="86">
        <v>45307</v>
      </c>
      <c r="F15" s="44">
        <v>0.73529411764705621</v>
      </c>
      <c r="G15" s="44">
        <v>3.3576642335766405</v>
      </c>
      <c r="H15" s="44">
        <v>6.7796610169491567</v>
      </c>
      <c r="I15" s="44">
        <v>3.9021164021163957</v>
      </c>
      <c r="J15" s="44"/>
    </row>
    <row r="16" spans="1:34" x14ac:dyDescent="0.2">
      <c r="A16" s="41" t="s">
        <v>219</v>
      </c>
      <c r="C16" s="41" t="s">
        <v>7</v>
      </c>
      <c r="D16" s="87" t="s">
        <v>170</v>
      </c>
      <c r="E16" s="86">
        <v>45296</v>
      </c>
      <c r="F16" s="44">
        <v>11.6</v>
      </c>
      <c r="G16" s="44">
        <v>9</v>
      </c>
      <c r="H16" s="44">
        <v>6</v>
      </c>
      <c r="I16" s="44">
        <v>6</v>
      </c>
      <c r="J16" s="44"/>
    </row>
    <row r="17" spans="1:10" x14ac:dyDescent="0.2">
      <c r="A17" s="41" t="s">
        <v>172</v>
      </c>
      <c r="C17" s="41" t="s">
        <v>44</v>
      </c>
      <c r="D17" s="87" t="s">
        <v>170</v>
      </c>
      <c r="E17" s="86">
        <v>45296</v>
      </c>
      <c r="F17" s="44">
        <v>9.6999999999999993</v>
      </c>
      <c r="G17" s="44">
        <v>7.5</v>
      </c>
      <c r="H17" s="44">
        <v>5.3</v>
      </c>
      <c r="I17" s="44">
        <v>5.4</v>
      </c>
      <c r="J17" s="44"/>
    </row>
    <row r="18" spans="1:10" x14ac:dyDescent="0.2">
      <c r="A18" s="41" t="s">
        <v>173</v>
      </c>
      <c r="D18" s="87" t="s">
        <v>170</v>
      </c>
      <c r="E18" s="86">
        <v>45296</v>
      </c>
      <c r="F18" s="45">
        <v>835.6</v>
      </c>
      <c r="G18" s="45">
        <v>870.1</v>
      </c>
      <c r="H18" s="45">
        <v>933.9</v>
      </c>
      <c r="I18" s="45">
        <v>957.7</v>
      </c>
      <c r="J18" s="45"/>
    </row>
    <row r="19" spans="1:10" x14ac:dyDescent="0.2">
      <c r="A19" s="41" t="s">
        <v>174</v>
      </c>
      <c r="C19" s="41" t="s">
        <v>13</v>
      </c>
      <c r="D19" s="87" t="s">
        <v>170</v>
      </c>
      <c r="E19" s="86">
        <v>45344</v>
      </c>
      <c r="F19" s="45">
        <v>81002.5</v>
      </c>
      <c r="G19" s="45">
        <v>163443.33333333334</v>
      </c>
      <c r="H19" s="45">
        <v>52986.666666666664</v>
      </c>
      <c r="I19" s="45">
        <v>45134.166666666664</v>
      </c>
      <c r="J19" s="45"/>
    </row>
    <row r="20" spans="1:10" x14ac:dyDescent="0.2">
      <c r="A20" s="41" t="s">
        <v>175</v>
      </c>
      <c r="C20" s="41" t="s">
        <v>15</v>
      </c>
      <c r="D20" s="87" t="s">
        <v>170</v>
      </c>
      <c r="E20" s="86">
        <v>45344</v>
      </c>
      <c r="F20" s="50">
        <v>59.260412229249269</v>
      </c>
      <c r="G20" s="50">
        <v>101.77566536012263</v>
      </c>
      <c r="H20" s="50">
        <v>-67.581016866192158</v>
      </c>
      <c r="I20" s="50">
        <v>-14.819765978862609</v>
      </c>
      <c r="J20" s="50"/>
    </row>
    <row r="21" spans="1:10" x14ac:dyDescent="0.2">
      <c r="A21" s="41" t="s">
        <v>176</v>
      </c>
      <c r="C21" s="41" t="s">
        <v>13</v>
      </c>
      <c r="D21" s="87" t="s">
        <v>170</v>
      </c>
      <c r="E21" s="86">
        <v>45344</v>
      </c>
      <c r="F21" s="45">
        <v>27410.833333333332</v>
      </c>
      <c r="G21" s="45">
        <v>56817.5</v>
      </c>
      <c r="H21" s="45">
        <v>16504.166666666668</v>
      </c>
      <c r="I21" s="45">
        <v>14210</v>
      </c>
      <c r="J21" s="45"/>
    </row>
    <row r="22" spans="1:10" x14ac:dyDescent="0.2">
      <c r="A22" s="41" t="s">
        <v>177</v>
      </c>
      <c r="C22" s="41" t="s">
        <v>15</v>
      </c>
      <c r="D22" s="87" t="s">
        <v>170</v>
      </c>
      <c r="E22" s="86">
        <v>45344</v>
      </c>
      <c r="F22" s="50">
        <v>70.306513409961681</v>
      </c>
      <c r="G22" s="50">
        <v>107.2811844465388</v>
      </c>
      <c r="H22" s="50">
        <v>-70.9523180944838</v>
      </c>
      <c r="I22" s="50">
        <v>-13.900530169149206</v>
      </c>
      <c r="J22" s="50"/>
    </row>
    <row r="23" spans="1:10" x14ac:dyDescent="0.2">
      <c r="A23" s="41" t="s">
        <v>178</v>
      </c>
      <c r="C23" s="41" t="s">
        <v>15</v>
      </c>
      <c r="D23" s="87" t="s">
        <v>170</v>
      </c>
      <c r="E23" s="86">
        <v>45296</v>
      </c>
      <c r="F23" s="50">
        <v>4.7555833203186015</v>
      </c>
      <c r="G23" s="50">
        <v>-1.0610013666293994</v>
      </c>
      <c r="H23" s="50">
        <v>1.2506906424230468</v>
      </c>
      <c r="I23" s="50">
        <v>3.948804444885412</v>
      </c>
      <c r="J23" s="50"/>
    </row>
    <row r="24" spans="1:10" x14ac:dyDescent="0.2">
      <c r="A24" s="41" t="s">
        <v>179</v>
      </c>
      <c r="C24" s="41" t="s">
        <v>15</v>
      </c>
      <c r="D24" s="87" t="s">
        <v>170</v>
      </c>
      <c r="E24" s="86">
        <v>45359</v>
      </c>
      <c r="F24" s="44">
        <v>4.0868510458327512</v>
      </c>
      <c r="G24" s="44">
        <v>1.4366312590434749</v>
      </c>
      <c r="H24" s="44">
        <v>2.0066788908761124</v>
      </c>
      <c r="I24" s="44">
        <v>2.308138459179454</v>
      </c>
      <c r="J24" s="44"/>
    </row>
    <row r="25" spans="1:10" x14ac:dyDescent="0.2">
      <c r="A25" s="41" t="s">
        <v>180</v>
      </c>
      <c r="C25" s="41" t="s">
        <v>15</v>
      </c>
      <c r="D25" s="87" t="s">
        <v>170</v>
      </c>
      <c r="E25" s="86">
        <v>45296</v>
      </c>
      <c r="F25" s="44">
        <v>5.0932929904185409</v>
      </c>
      <c r="G25" s="44">
        <v>-0.23992322456815041</v>
      </c>
      <c r="H25" s="44">
        <v>3.5113035113035096</v>
      </c>
      <c r="I25" s="44">
        <v>1.7890334572490785</v>
      </c>
      <c r="J25" s="44"/>
    </row>
    <row r="26" spans="1:10" x14ac:dyDescent="0.2">
      <c r="A26" s="41" t="s">
        <v>181</v>
      </c>
      <c r="C26" s="41" t="s">
        <v>15</v>
      </c>
      <c r="D26" s="87" t="s">
        <v>170</v>
      </c>
      <c r="E26" s="86">
        <v>45296</v>
      </c>
      <c r="F26" s="50">
        <v>5.5570254886396775</v>
      </c>
      <c r="G26" s="50">
        <v>-0.7545472074040882</v>
      </c>
      <c r="H26" s="50">
        <v>4.2424360169930564</v>
      </c>
      <c r="I26" s="50">
        <v>1.8419924580814762</v>
      </c>
      <c r="J26" s="50"/>
    </row>
    <row r="27" spans="1:10" x14ac:dyDescent="0.2">
      <c r="A27" s="41" t="s">
        <v>182</v>
      </c>
      <c r="C27" s="41" t="s">
        <v>123</v>
      </c>
      <c r="D27" s="87" t="s">
        <v>170</v>
      </c>
      <c r="E27" s="86">
        <v>45296</v>
      </c>
      <c r="F27" s="44">
        <v>39.227499999999999</v>
      </c>
      <c r="G27" s="44">
        <v>67.987499999999997</v>
      </c>
      <c r="H27" s="44">
        <v>94.786666666666676</v>
      </c>
      <c r="I27" s="44">
        <v>77.635833333333309</v>
      </c>
      <c r="J27" s="44"/>
    </row>
    <row r="28" spans="1:10" x14ac:dyDescent="0.2">
      <c r="A28" s="41" t="s">
        <v>228</v>
      </c>
      <c r="C28" s="41" t="s">
        <v>227</v>
      </c>
      <c r="D28" s="87" t="s">
        <v>170</v>
      </c>
      <c r="E28" s="86">
        <v>45296</v>
      </c>
      <c r="F28" s="44">
        <v>2.099217066</v>
      </c>
      <c r="G28" s="44">
        <v>3.3620073760000002</v>
      </c>
      <c r="H28" s="44">
        <v>5.0895984319999998</v>
      </c>
      <c r="I28" s="44">
        <v>2.7254886250000001</v>
      </c>
      <c r="J28" s="44"/>
    </row>
    <row r="29" spans="1:10" x14ac:dyDescent="0.2">
      <c r="A29" s="41" t="s">
        <v>183</v>
      </c>
      <c r="D29" s="87" t="s">
        <v>170</v>
      </c>
      <c r="E29" s="86">
        <v>45296</v>
      </c>
      <c r="F29" s="45">
        <v>1307</v>
      </c>
      <c r="G29" s="45">
        <v>1321.6</v>
      </c>
      <c r="H29" s="45">
        <v>1348.6</v>
      </c>
      <c r="I29" s="45">
        <v>1389.2</v>
      </c>
      <c r="J29" s="45"/>
    </row>
    <row r="30" spans="1:10" x14ac:dyDescent="0.2">
      <c r="A30" s="41" t="s">
        <v>200</v>
      </c>
      <c r="C30" s="41" t="s">
        <v>15</v>
      </c>
      <c r="D30" s="87" t="s">
        <v>170</v>
      </c>
      <c r="E30" s="86">
        <v>45359</v>
      </c>
      <c r="F30" s="44">
        <v>-4.8702100295120783</v>
      </c>
      <c r="G30" s="44">
        <v>5.3251048055909633</v>
      </c>
      <c r="H30" s="44">
        <v>3.8700068144515987</v>
      </c>
      <c r="I30" s="44">
        <v>1.2439505253350136</v>
      </c>
      <c r="J30" s="44"/>
    </row>
    <row r="31" spans="1:10" x14ac:dyDescent="0.2">
      <c r="A31" s="41" t="s">
        <v>201</v>
      </c>
      <c r="C31" s="41" t="s">
        <v>44</v>
      </c>
      <c r="D31" s="87" t="s">
        <v>170</v>
      </c>
      <c r="E31" s="86">
        <v>45296</v>
      </c>
      <c r="F31" s="44">
        <v>2.7416666666666667</v>
      </c>
      <c r="G31" s="44">
        <v>2.4499999999999997</v>
      </c>
      <c r="H31" s="44">
        <v>4.2</v>
      </c>
      <c r="I31" s="44">
        <v>6.950000000000002</v>
      </c>
      <c r="J31" s="44"/>
    </row>
    <row r="32" spans="1:10" x14ac:dyDescent="0.2">
      <c r="A32" s="41" t="s">
        <v>128</v>
      </c>
      <c r="C32" s="41" t="s">
        <v>44</v>
      </c>
      <c r="D32" s="87" t="s">
        <v>170</v>
      </c>
      <c r="E32" s="86">
        <v>45296</v>
      </c>
      <c r="F32" s="51">
        <v>0.79166666666666663</v>
      </c>
      <c r="G32" s="51">
        <v>0.5</v>
      </c>
      <c r="H32" s="51">
        <v>2.25</v>
      </c>
      <c r="I32" s="51">
        <v>5</v>
      </c>
      <c r="J32" s="51"/>
    </row>
    <row r="33" spans="1:10" x14ac:dyDescent="0.2">
      <c r="A33" s="41" t="s">
        <v>202</v>
      </c>
      <c r="C33" s="41" t="s">
        <v>130</v>
      </c>
      <c r="D33" s="87" t="s">
        <v>170</v>
      </c>
      <c r="E33" s="86">
        <v>45344</v>
      </c>
      <c r="F33" s="44">
        <v>81.97402799999999</v>
      </c>
      <c r="G33" s="44">
        <v>91.533650999999992</v>
      </c>
      <c r="H33" s="44">
        <v>97.807406</v>
      </c>
      <c r="I33" s="44">
        <v>102.12284099999999</v>
      </c>
      <c r="J33" s="44"/>
    </row>
    <row r="34" spans="1:10" x14ac:dyDescent="0.2">
      <c r="A34" s="41" t="s">
        <v>203</v>
      </c>
      <c r="D34" s="87" t="s">
        <v>170</v>
      </c>
      <c r="E34" s="86">
        <v>45344</v>
      </c>
      <c r="F34" s="169">
        <v>33.095008866532126</v>
      </c>
      <c r="G34" s="169">
        <v>36.891369254362417</v>
      </c>
      <c r="H34" s="169">
        <v>41.035511692937064</v>
      </c>
      <c r="I34" s="169">
        <v>41.536012317567646</v>
      </c>
      <c r="J34" s="169"/>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45307</v>
      </c>
      <c r="F36" s="45">
        <v>9235</v>
      </c>
      <c r="G36" s="45">
        <v>15017</v>
      </c>
      <c r="H36" s="45">
        <v>17306</v>
      </c>
      <c r="I36" s="45">
        <v>19579</v>
      </c>
      <c r="J36" s="45"/>
    </row>
    <row r="37" spans="1:10" x14ac:dyDescent="0.2">
      <c r="A37" s="41" t="s">
        <v>206</v>
      </c>
      <c r="C37" s="41" t="s">
        <v>136</v>
      </c>
      <c r="D37" s="87" t="s">
        <v>170</v>
      </c>
      <c r="E37" s="86">
        <v>45328</v>
      </c>
      <c r="F37" s="45">
        <v>3602</v>
      </c>
      <c r="G37" s="45">
        <v>2731</v>
      </c>
      <c r="H37" s="45">
        <v>2374</v>
      </c>
      <c r="I37" s="45">
        <v>2572</v>
      </c>
      <c r="J37" s="45"/>
    </row>
    <row r="38" spans="1:10" x14ac:dyDescent="0.2">
      <c r="A38" s="41" t="s">
        <v>239</v>
      </c>
      <c r="C38" s="41" t="s">
        <v>51</v>
      </c>
      <c r="D38" s="87" t="s">
        <v>170</v>
      </c>
      <c r="E38" s="86">
        <v>45296</v>
      </c>
      <c r="F38" s="45">
        <v>16149</v>
      </c>
      <c r="G38" s="45">
        <v>27684</v>
      </c>
      <c r="H38" s="45">
        <v>29659</v>
      </c>
      <c r="I38" s="45">
        <v>27416</v>
      </c>
      <c r="J38" s="45"/>
    </row>
    <row r="39" spans="1:10" x14ac:dyDescent="0.2">
      <c r="A39" s="41" t="s">
        <v>240</v>
      </c>
      <c r="C39" s="193">
        <v>0</v>
      </c>
      <c r="D39" s="87" t="s">
        <v>170</v>
      </c>
      <c r="E39" s="86">
        <v>45296</v>
      </c>
      <c r="F39" s="44">
        <v>454.20774999999998</v>
      </c>
      <c r="G39" s="44">
        <v>489.97449999999998</v>
      </c>
      <c r="H39" s="44">
        <v>511.47158333333334</v>
      </c>
      <c r="I39" s="44">
        <v>536.80475000000001</v>
      </c>
      <c r="J39" s="44"/>
    </row>
    <row r="40" spans="1:10" x14ac:dyDescent="0.2">
      <c r="A40" s="41" t="s">
        <v>241</v>
      </c>
      <c r="C40" s="41" t="s">
        <v>207</v>
      </c>
      <c r="D40" s="87" t="s">
        <v>170</v>
      </c>
      <c r="E40" s="86">
        <v>45296</v>
      </c>
      <c r="F40" s="50">
        <v>57.337120539676903</v>
      </c>
      <c r="G40" s="50">
        <v>73.496694719515759</v>
      </c>
      <c r="H40" s="50">
        <v>76.273627362736278</v>
      </c>
      <c r="I40" s="50">
        <v>80.637665813700394</v>
      </c>
      <c r="J40" s="50"/>
    </row>
    <row r="41" spans="1:10" x14ac:dyDescent="0.2">
      <c r="A41" s="41" t="s">
        <v>208</v>
      </c>
      <c r="C41" s="41" t="s">
        <v>130</v>
      </c>
      <c r="D41" s="87" t="s">
        <v>170</v>
      </c>
      <c r="E41" s="86">
        <v>45370</v>
      </c>
      <c r="F41" s="44">
        <v>77.515426974015313</v>
      </c>
      <c r="G41" s="44">
        <v>88.929502555535578</v>
      </c>
      <c r="H41" s="44">
        <v>107.20479247926475</v>
      </c>
      <c r="I41" s="44">
        <v>400.50289954208836</v>
      </c>
      <c r="J41" s="44"/>
    </row>
    <row r="42" spans="1:10" x14ac:dyDescent="0.2">
      <c r="A42" s="41" t="s">
        <v>209</v>
      </c>
      <c r="C42" s="41" t="s">
        <v>130</v>
      </c>
      <c r="D42" s="87" t="s">
        <v>170</v>
      </c>
      <c r="E42" s="86">
        <v>45370</v>
      </c>
      <c r="F42" s="44">
        <v>64.532858000000004</v>
      </c>
      <c r="G42" s="44">
        <v>86.790747999999994</v>
      </c>
      <c r="H42" s="44">
        <v>108.54391600000002</v>
      </c>
      <c r="I42" s="44">
        <v>104.29317799999998</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45328</v>
      </c>
      <c r="F45" s="45">
        <v>122</v>
      </c>
      <c r="G45" s="45">
        <v>88</v>
      </c>
      <c r="H45" s="45">
        <v>133</v>
      </c>
      <c r="I45" s="45">
        <v>142</v>
      </c>
      <c r="J45" s="45"/>
    </row>
    <row r="46" spans="1:10" x14ac:dyDescent="0.2">
      <c r="A46" s="41" t="s">
        <v>213</v>
      </c>
      <c r="C46" s="41" t="s">
        <v>146</v>
      </c>
      <c r="D46" s="87" t="s">
        <v>170</v>
      </c>
      <c r="E46" s="86">
        <v>45299</v>
      </c>
      <c r="F46" s="169">
        <v>3418.63185901</v>
      </c>
      <c r="G46" s="169">
        <v>5630.7274783699995</v>
      </c>
      <c r="H46" s="169">
        <v>5701.6582542100005</v>
      </c>
      <c r="I46" s="169">
        <v>5946.4189268700011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3.4111075212930775</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4.2269888126508892</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3.9775265687402639</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3.3196558597889059</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2.9796692148358117</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2.9770961697147769</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3.0464789806658787</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3.145708709909778</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3.1327822924175797</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1"/>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45370</v>
      </c>
      <c r="C15" s="40">
        <v>45370</v>
      </c>
      <c r="D15" s="40">
        <v>45359</v>
      </c>
      <c r="E15" s="40">
        <v>45359</v>
      </c>
      <c r="F15" s="40">
        <v>45359</v>
      </c>
      <c r="G15" s="40">
        <v>45344</v>
      </c>
      <c r="H15" s="40">
        <v>45344</v>
      </c>
      <c r="I15" s="40">
        <v>45344</v>
      </c>
      <c r="J15" s="40">
        <v>45344</v>
      </c>
      <c r="K15" s="40">
        <v>45359</v>
      </c>
      <c r="L15" s="40">
        <v>45359</v>
      </c>
      <c r="M15" s="40">
        <v>45359</v>
      </c>
      <c r="N15" s="40">
        <v>45359</v>
      </c>
      <c r="O15" s="40">
        <v>45359</v>
      </c>
      <c r="P15" s="40">
        <v>45359</v>
      </c>
      <c r="Q15" s="40">
        <v>45359</v>
      </c>
      <c r="R15" s="40">
        <v>45359</v>
      </c>
      <c r="S15" s="40">
        <v>45359</v>
      </c>
      <c r="T15" s="40">
        <v>45359</v>
      </c>
      <c r="U15" s="40">
        <v>45344</v>
      </c>
      <c r="V15" s="40">
        <v>45344</v>
      </c>
      <c r="W15" s="40">
        <v>43188</v>
      </c>
      <c r="X15" s="40">
        <v>45366</v>
      </c>
      <c r="Y15" s="40">
        <v>45359</v>
      </c>
      <c r="Z15" s="40">
        <v>45359</v>
      </c>
      <c r="AA15" s="40">
        <v>45359</v>
      </c>
      <c r="AB15" s="40">
        <v>45359</v>
      </c>
      <c r="AC15" s="40">
        <v>45370</v>
      </c>
      <c r="AD15" s="40">
        <v>45370</v>
      </c>
      <c r="AE15" s="40">
        <v>43714</v>
      </c>
      <c r="AF15" s="40">
        <v>43714</v>
      </c>
      <c r="AG15" s="40">
        <v>45359</v>
      </c>
      <c r="AH15" s="40">
        <v>45359</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9">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9">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9">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9">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9">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9">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9">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9">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9">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9">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9">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9">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9">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9">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9">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9">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9">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9">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9">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9">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9">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9">
        <v>331.88516802000004</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9">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9">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9">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9">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9">
        <v>342.73177867000004</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9">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9">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9">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9">
        <v>339.88532200000009</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9">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9">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9">
        <v>464.35814388999989</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9">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9">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9">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9">
        <v>334.10810939999999</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9">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9">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9">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9">
        <v>272.82168249000006</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9">
        <v>324.99921692999999</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9">
        <v>332.14780741999994</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9">
        <v>321.1621955</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9">
        <v>325.86868011999996</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9">
        <v>284.78955287999997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9">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9">
        <v>294.95900553000001</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9">
        <v>668.3938728899999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9">
        <v>424.23190285999999</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9">
        <v>408.52839591999992</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9">
        <v>455.87384696000004</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9">
        <v>1063.1278954700001</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9">
        <v>443.16093736000005</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9">
        <v>346.75995097000003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9">
        <v>359.17085253000005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69">
        <v>384.12000499999999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9">
        <v>397.38793312999996</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9">
        <v>383.33929650999994</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9">
        <v>369.76595496000004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69">
        <v>373.81628661999997</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9">
        <v>600.55489434999993</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9">
        <v>492.47682238000004</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9">
        <v>485.64661728999999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9">
        <v>641.0997033000001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9">
        <v>428.01140924999987</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9">
        <v>627.63243900999998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9">
        <v>540.18284176999987</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9">
        <v>415.84805431999996</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9">
        <v>379.4400416200001</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9">
        <v>346.20141651000006</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2.7328685416392995</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9">
        <v>324.32084199000002</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2.1575107708458718</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9">
        <v>399.24400833000004</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1.5213638574098853</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9">
        <v>482.65013915999998</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1.5234703832431196</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9">
        <v>522.60897854999996</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1.5323435721103618</v>
      </c>
      <c r="S92" s="50">
        <v>6.7</v>
      </c>
      <c r="T92" s="50">
        <v>4.75</v>
      </c>
      <c r="U92" s="44">
        <v>8.5706670000000003</v>
      </c>
      <c r="V92" s="50">
        <v>3.4661013211092202</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9">
        <v>590.32490079000002</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1.0761031410813748</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9">
        <v>479.79944751999994</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0.90113346661042648</v>
      </c>
      <c r="S94" s="50">
        <v>7.2</v>
      </c>
      <c r="T94" s="50">
        <v>5.25</v>
      </c>
      <c r="U94" s="44">
        <v>8.4147449999999999</v>
      </c>
      <c r="V94" s="50">
        <v>3.3951194891920076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9">
        <v>456.31844507</v>
      </c>
    </row>
    <row r="95" spans="1:34" x14ac:dyDescent="0.2">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0.83646663243501784</v>
      </c>
      <c r="M95" s="44">
        <v>1.9774011299435124</v>
      </c>
      <c r="N95" s="44">
        <v>1.5612161051766549</v>
      </c>
      <c r="O95" s="50">
        <v>81.39</v>
      </c>
      <c r="P95" s="51">
        <v>2.5137</v>
      </c>
      <c r="Q95" s="44">
        <v>1413.9730328919927</v>
      </c>
      <c r="R95" s="44">
        <v>0.62264451112805652</v>
      </c>
      <c r="S95" s="50">
        <v>7.2</v>
      </c>
      <c r="T95" s="50">
        <v>5.25</v>
      </c>
      <c r="U95" s="44">
        <v>8.4731360000000002</v>
      </c>
      <c r="V95" s="50">
        <v>3.4753646250905357</v>
      </c>
      <c r="W95" s="51" t="e">
        <v>#N/A</v>
      </c>
      <c r="X95" s="45">
        <v>1680</v>
      </c>
      <c r="Y95" s="45">
        <v>220</v>
      </c>
      <c r="Z95" s="51">
        <v>2717</v>
      </c>
      <c r="AA95" s="51">
        <v>522774</v>
      </c>
      <c r="AB95" s="51">
        <v>0.86832853946947908</v>
      </c>
      <c r="AC95" s="44">
        <v>39.333881741739937</v>
      </c>
      <c r="AD95" s="44">
        <v>8.7108489999999996</v>
      </c>
      <c r="AE95" s="45" t="e">
        <v>#N/A</v>
      </c>
      <c r="AF95" s="45" t="e">
        <v>#N/A</v>
      </c>
      <c r="AG95" s="45">
        <v>8</v>
      </c>
      <c r="AH95" s="169">
        <v>773.80298334000008</v>
      </c>
    </row>
    <row r="96" spans="1:34" x14ac:dyDescent="0.2">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2.8786129102442048</v>
      </c>
      <c r="M96" s="44">
        <v>2.7932960893854775</v>
      </c>
      <c r="N96" s="44">
        <v>1.7471433837080719</v>
      </c>
      <c r="O96" s="50">
        <v>89.43</v>
      </c>
      <c r="P96" s="51">
        <v>2.5160999999999998</v>
      </c>
      <c r="Q96" s="44">
        <v>1420.2634486260933</v>
      </c>
      <c r="R96" s="44">
        <v>0.3986317763865932</v>
      </c>
      <c r="S96" s="50">
        <v>7.2</v>
      </c>
      <c r="T96" s="50">
        <v>5.25</v>
      </c>
      <c r="U96" s="44">
        <v>8.5323720000000005</v>
      </c>
      <c r="V96" s="50">
        <v>3.4814038883747793</v>
      </c>
      <c r="W96" s="51" t="e">
        <v>#N/A</v>
      </c>
      <c r="X96" s="45">
        <v>2734</v>
      </c>
      <c r="Y96" s="45">
        <v>234</v>
      </c>
      <c r="Z96" s="51">
        <v>2432</v>
      </c>
      <c r="AA96" s="51">
        <v>548460</v>
      </c>
      <c r="AB96" s="51">
        <v>0.76214352867439672</v>
      </c>
      <c r="AC96" s="44">
        <v>39.528530636016448</v>
      </c>
      <c r="AD96" s="44">
        <v>9.1721869999999992</v>
      </c>
      <c r="AE96" s="45" t="e">
        <v>#N/A</v>
      </c>
      <c r="AF96" s="45" t="e">
        <v>#N/A</v>
      </c>
      <c r="AG96" s="45">
        <v>10</v>
      </c>
      <c r="AH96" s="169">
        <v>529.4040760800001</v>
      </c>
    </row>
    <row r="97" spans="1:34" x14ac:dyDescent="0.2">
      <c r="A97" s="43">
        <v>45200</v>
      </c>
      <c r="B97" s="50">
        <v>2.7607361963190247</v>
      </c>
      <c r="C97" s="44">
        <v>3.1209362808842567</v>
      </c>
      <c r="D97" s="44">
        <v>5.5</v>
      </c>
      <c r="E97" s="44">
        <v>5.6</v>
      </c>
      <c r="F97" s="44">
        <v>975.6</v>
      </c>
      <c r="G97" s="45">
        <v>48430</v>
      </c>
      <c r="H97" s="44">
        <v>3.7267080745341685</v>
      </c>
      <c r="I97" s="45">
        <v>16040</v>
      </c>
      <c r="J97" s="44">
        <v>10.392291810048171</v>
      </c>
      <c r="K97" s="50">
        <v>2.8177282066333964</v>
      </c>
      <c r="L97" s="44">
        <v>2.5379146777327222</v>
      </c>
      <c r="M97" s="44">
        <v>2.1917808219177992</v>
      </c>
      <c r="N97" s="44">
        <v>1.5460550192349487</v>
      </c>
      <c r="O97" s="50">
        <v>85.64</v>
      </c>
      <c r="P97" s="51">
        <v>2.3439999999999999</v>
      </c>
      <c r="Q97" s="44">
        <v>1425.5848027060188</v>
      </c>
      <c r="R97" s="44">
        <v>0.63212974245854259</v>
      </c>
      <c r="S97" s="50">
        <v>7.2</v>
      </c>
      <c r="T97" s="50">
        <v>5.25</v>
      </c>
      <c r="U97" s="44">
        <v>8.5112330000000007</v>
      </c>
      <c r="V97" s="50">
        <v>3.5511457975722216</v>
      </c>
      <c r="W97" s="51" t="e">
        <v>#N/A</v>
      </c>
      <c r="X97" s="45">
        <v>2137</v>
      </c>
      <c r="Y97" s="45">
        <v>212</v>
      </c>
      <c r="Z97" s="51">
        <v>2169</v>
      </c>
      <c r="AA97" s="51">
        <v>546085</v>
      </c>
      <c r="AB97" s="51">
        <v>0.80812220566318926</v>
      </c>
      <c r="AC97" s="44">
        <v>39.185402916554615</v>
      </c>
      <c r="AD97" s="44">
        <v>8.6593280000000004</v>
      </c>
      <c r="AE97" s="45" t="e">
        <v>#N/A</v>
      </c>
      <c r="AF97" s="45" t="e">
        <v>#N/A</v>
      </c>
      <c r="AG97" s="45">
        <v>12</v>
      </c>
      <c r="AH97" s="169">
        <v>460.65051361000002</v>
      </c>
    </row>
    <row r="98" spans="1:34" x14ac:dyDescent="0.2">
      <c r="A98" s="43">
        <v>45231</v>
      </c>
      <c r="B98" s="50">
        <v>2.9429797670140978</v>
      </c>
      <c r="C98" s="44">
        <v>3.1168831168831179</v>
      </c>
      <c r="D98" s="44">
        <v>5.4</v>
      </c>
      <c r="E98" s="44">
        <v>5.3</v>
      </c>
      <c r="F98" s="44">
        <v>965.2</v>
      </c>
      <c r="G98" s="45">
        <v>50190</v>
      </c>
      <c r="H98" s="44">
        <v>11.632562277580071</v>
      </c>
      <c r="I98" s="45">
        <v>15990</v>
      </c>
      <c r="J98" s="44">
        <v>11.974789915966388</v>
      </c>
      <c r="K98" s="50">
        <v>4.1739638061879747</v>
      </c>
      <c r="L98" s="44">
        <v>1.1659006654550552</v>
      </c>
      <c r="M98" s="44">
        <v>1.3550135501354976</v>
      </c>
      <c r="N98" s="44">
        <v>0.75675675675674903</v>
      </c>
      <c r="O98" s="50">
        <v>77.69</v>
      </c>
      <c r="P98" s="51">
        <v>2.5798000000000001</v>
      </c>
      <c r="Q98" s="44">
        <v>1430.8577519836188</v>
      </c>
      <c r="R98" s="44">
        <v>0.80983965001253377</v>
      </c>
      <c r="S98" s="50">
        <v>7.2</v>
      </c>
      <c r="T98" s="50">
        <v>5.25</v>
      </c>
      <c r="U98" s="44">
        <v>8.5579979999999995</v>
      </c>
      <c r="V98" s="50">
        <v>3.4898787216936031</v>
      </c>
      <c r="W98" s="51" t="e">
        <v>#N/A</v>
      </c>
      <c r="X98" s="45">
        <v>1808</v>
      </c>
      <c r="Y98" s="45">
        <v>237</v>
      </c>
      <c r="Z98" s="51">
        <v>1785</v>
      </c>
      <c r="AA98" s="51">
        <v>540158</v>
      </c>
      <c r="AB98" s="51">
        <v>0.80152671755725191</v>
      </c>
      <c r="AC98" s="44">
        <v>35.79579129559697</v>
      </c>
      <c r="AD98" s="44">
        <v>8.7288700000000006</v>
      </c>
      <c r="AE98" s="45" t="e">
        <v>#N/A</v>
      </c>
      <c r="AF98" s="45" t="e">
        <v>#N/A</v>
      </c>
      <c r="AG98" s="45">
        <v>16</v>
      </c>
      <c r="AH98" s="169">
        <v>516.49613969999996</v>
      </c>
    </row>
    <row r="99" spans="1:34" x14ac:dyDescent="0.2">
      <c r="A99" s="43">
        <v>45261</v>
      </c>
      <c r="B99" s="50">
        <v>3.8817005545286332</v>
      </c>
      <c r="C99" s="44">
        <v>3.3964728935336419</v>
      </c>
      <c r="D99" s="44">
        <v>5.2</v>
      </c>
      <c r="E99" s="44">
        <v>5.3</v>
      </c>
      <c r="F99" s="44">
        <v>965</v>
      </c>
      <c r="G99" s="45">
        <v>51730</v>
      </c>
      <c r="H99" s="44">
        <v>17.594907933621286</v>
      </c>
      <c r="I99" s="45">
        <v>16390</v>
      </c>
      <c r="J99" s="44">
        <v>16.07648725212465</v>
      </c>
      <c r="K99" s="50">
        <v>4.6654929577464976</v>
      </c>
      <c r="L99" s="44">
        <v>1.5494007908433582</v>
      </c>
      <c r="M99" s="44">
        <v>-0.53908355795149188</v>
      </c>
      <c r="N99" s="44">
        <v>-0.66819945394452906</v>
      </c>
      <c r="O99" s="50">
        <v>71.900000000000006</v>
      </c>
      <c r="P99" s="51">
        <v>2.3090000000000002</v>
      </c>
      <c r="Q99" s="44">
        <v>1436.8707066790346</v>
      </c>
      <c r="R99" s="44">
        <v>1.0727553150774671</v>
      </c>
      <c r="S99" s="50">
        <v>7.2</v>
      </c>
      <c r="T99" s="50">
        <v>5.25</v>
      </c>
      <c r="U99" s="44">
        <v>8.6373800000000003</v>
      </c>
      <c r="V99" s="50">
        <v>3.4688369334663247</v>
      </c>
      <c r="W99" s="51" t="e">
        <v>#N/A</v>
      </c>
      <c r="X99" s="45">
        <v>1493</v>
      </c>
      <c r="Y99" s="45">
        <v>174</v>
      </c>
      <c r="Z99" s="51">
        <v>1366</v>
      </c>
      <c r="AA99" s="51">
        <v>540090</v>
      </c>
      <c r="AB99" s="51">
        <v>1.0945512820512822</v>
      </c>
      <c r="AC99" s="44">
        <v>32.364901584456547</v>
      </c>
      <c r="AD99" s="44">
        <v>8.7591319999999993</v>
      </c>
      <c r="AE99" s="45" t="e">
        <v>#N/A</v>
      </c>
      <c r="AF99" s="45" t="e">
        <v>#N/A</v>
      </c>
      <c r="AG99" s="45">
        <v>12</v>
      </c>
      <c r="AH99" s="169">
        <v>443.17939563000004</v>
      </c>
    </row>
    <row r="100" spans="1:34" x14ac:dyDescent="0.2">
      <c r="A100" s="43">
        <v>45292</v>
      </c>
      <c r="B100" s="50">
        <v>4.1358024691357853</v>
      </c>
      <c r="C100" s="44">
        <v>2.8589993502274202</v>
      </c>
      <c r="D100" s="44">
        <v>5.7</v>
      </c>
      <c r="E100" s="44">
        <v>5.6</v>
      </c>
      <c r="F100" s="44">
        <v>968.5</v>
      </c>
      <c r="G100" s="45" t="e">
        <v>#N/A</v>
      </c>
      <c r="H100" s="44" t="e">
        <v>#N/A</v>
      </c>
      <c r="I100" s="45" t="e">
        <v>#N/A</v>
      </c>
      <c r="J100" s="44" t="e">
        <v>#N/A</v>
      </c>
      <c r="K100" s="50">
        <v>4.1128084606345539</v>
      </c>
      <c r="L100" s="44" t="e">
        <v>#N/A</v>
      </c>
      <c r="M100" s="44">
        <v>0.27173913043478937</v>
      </c>
      <c r="N100" s="44">
        <v>0.17459624618070269</v>
      </c>
      <c r="O100" s="50">
        <v>74.150000000000006</v>
      </c>
      <c r="P100" s="51">
        <v>2.9460000000000002</v>
      </c>
      <c r="Q100" s="44">
        <v>1442.4711905109375</v>
      </c>
      <c r="R100" s="44" t="e">
        <v>#N/A</v>
      </c>
      <c r="S100" s="50">
        <v>7.2</v>
      </c>
      <c r="T100" s="50">
        <v>5.25</v>
      </c>
      <c r="U100" s="44" t="e">
        <v>#N/A</v>
      </c>
      <c r="V100" s="50" t="e">
        <v>#N/A</v>
      </c>
      <c r="W100" s="51" t="e">
        <v>#N/A</v>
      </c>
      <c r="X100" s="45">
        <v>1951</v>
      </c>
      <c r="Y100" s="45">
        <v>192</v>
      </c>
      <c r="Z100" s="51">
        <v>1650</v>
      </c>
      <c r="AA100" s="51">
        <v>569361</v>
      </c>
      <c r="AB100" s="51">
        <v>0.77211043518951816</v>
      </c>
      <c r="AC100" s="44">
        <v>33.438447768606331</v>
      </c>
      <c r="AD100" s="44">
        <v>8.4656939999999992</v>
      </c>
      <c r="AE100" s="45" t="e">
        <v>#N/A</v>
      </c>
      <c r="AF100" s="45" t="e">
        <v>#N/A</v>
      </c>
      <c r="AG100" s="45">
        <v>17</v>
      </c>
      <c r="AH100" s="169">
        <v>446.23236647999994</v>
      </c>
    </row>
    <row r="101" spans="1:34" x14ac:dyDescent="0.2">
      <c r="A101" s="43">
        <v>45323</v>
      </c>
      <c r="B101" s="50">
        <v>5.139318885448918</v>
      </c>
      <c r="C101" s="44">
        <v>2.7831715210355989</v>
      </c>
      <c r="D101" s="44">
        <v>6.3</v>
      </c>
      <c r="E101" s="44">
        <v>5.8</v>
      </c>
      <c r="F101" s="44">
        <v>963.6</v>
      </c>
      <c r="G101" s="45" t="e">
        <v>#N/A</v>
      </c>
      <c r="H101" s="44" t="e">
        <v>#N/A</v>
      </c>
      <c r="I101" s="45" t="e">
        <v>#N/A</v>
      </c>
      <c r="J101" s="44" t="e">
        <v>#N/A</v>
      </c>
      <c r="K101" s="50">
        <v>3.6673404562517886</v>
      </c>
      <c r="L101" s="44" t="e">
        <v>#N/A</v>
      </c>
      <c r="M101" s="44">
        <v>1.3698630136986356</v>
      </c>
      <c r="N101" s="44">
        <v>1.3913427561837333</v>
      </c>
      <c r="O101" s="50">
        <v>77.25</v>
      </c>
      <c r="P101" s="51">
        <v>2.0139999999999998</v>
      </c>
      <c r="Q101" s="44">
        <v>1448.7478926643419</v>
      </c>
      <c r="R101" s="44" t="e">
        <v>#N/A</v>
      </c>
      <c r="S101" s="50">
        <v>7.2</v>
      </c>
      <c r="T101" s="50">
        <v>5.25</v>
      </c>
      <c r="U101" s="44" t="e">
        <v>#N/A</v>
      </c>
      <c r="V101" s="50" t="e">
        <v>#N/A</v>
      </c>
      <c r="W101" s="51" t="e">
        <v>#N/A</v>
      </c>
      <c r="X101" s="45">
        <v>1674</v>
      </c>
      <c r="Y101" s="45" t="e">
        <v>#N/A</v>
      </c>
      <c r="Z101" s="51">
        <v>2135</v>
      </c>
      <c r="AA101" s="51">
        <v>583160</v>
      </c>
      <c r="AB101" s="51">
        <v>0.78753227591294728</v>
      </c>
      <c r="AC101" s="44" t="e">
        <v>#N/A</v>
      </c>
      <c r="AD101" s="44" t="e">
        <v>#N/A</v>
      </c>
      <c r="AE101" s="45" t="e">
        <v>#N/A</v>
      </c>
      <c r="AF101" s="45" t="e">
        <v>#N/A</v>
      </c>
      <c r="AG101" s="45" t="e">
        <v>#N/A</v>
      </c>
      <c r="AH101" s="169">
        <v>530.51902467000002</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2024-03-19T19:40:22Z</dcterms:modified>
</cp:coreProperties>
</file>