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2405" windowHeight="10155" activeTab="1"/>
  </bookViews>
  <sheets>
    <sheet name="Übung Bestellpunktverfahren" sheetId="1" r:id="rId1"/>
    <sheet name="Lösung" sheetId="2" r:id="rId2"/>
    <sheet name="Diagrammdaten" sheetId="3" r:id="rId3"/>
    <sheet name="Diagramm" sheetId="4" r:id="rId4"/>
    <sheet name="Grafikinfo" sheetId="5" r:id="rId5"/>
  </sheets>
  <calcPr calcId="145621"/>
</workbook>
</file>

<file path=xl/calcChain.xml><?xml version="1.0" encoding="utf-8"?>
<calcChain xmlns="http://schemas.openxmlformats.org/spreadsheetml/2006/main">
  <c r="C5" i="2" l="1"/>
  <c r="C9" i="2"/>
  <c r="B24" i="2"/>
  <c r="B27" i="2"/>
  <c r="C41" i="2"/>
  <c r="D41" i="2"/>
  <c r="E41" i="2"/>
  <c r="B41" i="2"/>
  <c r="C23" i="2"/>
  <c r="D23" i="2"/>
  <c r="E23" i="2"/>
  <c r="E27" i="2"/>
  <c r="B23" i="2"/>
  <c r="C21" i="2"/>
  <c r="D21" i="2"/>
  <c r="E21" i="2"/>
  <c r="B21" i="2"/>
  <c r="B25" i="2"/>
  <c r="B32" i="2"/>
  <c r="C25" i="2"/>
  <c r="C32" i="2"/>
  <c r="D27" i="2"/>
  <c r="D25" i="2"/>
  <c r="D32" i="2"/>
  <c r="E25" i="2"/>
  <c r="E32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" i="3"/>
  <c r="B5" i="3"/>
  <c r="C30" i="2"/>
  <c r="D30" i="2"/>
  <c r="E30" i="2"/>
  <c r="B30" i="2"/>
  <c r="C20" i="2"/>
  <c r="C27" i="2"/>
  <c r="D20" i="2"/>
  <c r="E20" i="2"/>
  <c r="B20" i="2"/>
  <c r="A26" i="1"/>
  <c r="C24" i="2"/>
  <c r="A27" i="1"/>
  <c r="A28" i="1"/>
  <c r="E24" i="2"/>
  <c r="D24" i="2"/>
  <c r="D31" i="2"/>
  <c r="D34" i="2"/>
  <c r="D37" i="2"/>
  <c r="D40" i="2"/>
  <c r="C31" i="2"/>
  <c r="C34" i="2"/>
  <c r="C37" i="2"/>
  <c r="C40" i="2"/>
  <c r="E31" i="2"/>
  <c r="E34" i="2"/>
  <c r="E37" i="2"/>
  <c r="E40" i="2"/>
  <c r="B31" i="2"/>
  <c r="B34" i="2"/>
  <c r="B37" i="2"/>
  <c r="B40" i="2"/>
  <c r="C42" i="2"/>
  <c r="C43" i="2"/>
  <c r="B47" i="2"/>
  <c r="D342" i="3"/>
  <c r="D176" i="3"/>
  <c r="D12" i="3"/>
  <c r="D112" i="3"/>
  <c r="D30" i="3"/>
  <c r="D201" i="3"/>
  <c r="D131" i="3"/>
  <c r="D244" i="3"/>
  <c r="D163" i="3"/>
  <c r="D192" i="3"/>
  <c r="D6" i="3"/>
  <c r="D314" i="3"/>
  <c r="D33" i="3"/>
  <c r="D110" i="3"/>
  <c r="D188" i="3"/>
  <c r="D23" i="3"/>
  <c r="D195" i="3"/>
  <c r="D351" i="3"/>
  <c r="D38" i="3"/>
  <c r="D254" i="3"/>
  <c r="D126" i="3"/>
  <c r="D255" i="3"/>
  <c r="D187" i="3"/>
  <c r="D365" i="3"/>
  <c r="D177" i="3"/>
  <c r="D68" i="3"/>
  <c r="D301" i="3"/>
  <c r="D153" i="3"/>
  <c r="D134" i="3"/>
  <c r="D307" i="3"/>
  <c r="D41" i="3"/>
  <c r="D158" i="3"/>
  <c r="D298" i="3"/>
  <c r="D34" i="3"/>
  <c r="D186" i="3"/>
  <c r="D55" i="3"/>
  <c r="D97" i="3"/>
  <c r="D109" i="3"/>
  <c r="D50" i="3"/>
  <c r="D168" i="3"/>
  <c r="D362" i="3"/>
  <c r="D312" i="3"/>
  <c r="D83" i="3"/>
  <c r="D317" i="3"/>
  <c r="D220" i="3"/>
  <c r="D343" i="3"/>
  <c r="D337" i="3"/>
  <c r="D223" i="3"/>
  <c r="D271" i="3"/>
  <c r="D261" i="3"/>
  <c r="D246" i="3"/>
  <c r="D229" i="3"/>
  <c r="D333" i="3"/>
  <c r="D37" i="3"/>
  <c r="D93" i="3"/>
  <c r="D237" i="3"/>
  <c r="D36" i="3"/>
  <c r="D169" i="3"/>
  <c r="D286" i="3"/>
  <c r="D99" i="3"/>
  <c r="D338" i="3"/>
  <c r="D119" i="3"/>
  <c r="D175" i="3"/>
  <c r="D75" i="3"/>
  <c r="D321" i="3"/>
  <c r="D80" i="3"/>
  <c r="D226" i="3"/>
  <c r="D138" i="3"/>
  <c r="D31" i="3"/>
  <c r="D363" i="3"/>
  <c r="D184" i="3"/>
  <c r="D178" i="3"/>
  <c r="D196" i="3"/>
  <c r="D205" i="3"/>
  <c r="D284" i="3"/>
  <c r="D142" i="3"/>
  <c r="D136" i="3"/>
  <c r="D204" i="3"/>
  <c r="D92" i="3"/>
  <c r="D202" i="3"/>
  <c r="D332" i="3"/>
  <c r="D174" i="3"/>
  <c r="D213" i="3"/>
  <c r="D247" i="3"/>
  <c r="D118" i="3"/>
  <c r="D324" i="3"/>
  <c r="D40" i="3"/>
  <c r="D72" i="3"/>
  <c r="D69" i="3"/>
  <c r="D27" i="3"/>
  <c r="D303" i="3"/>
  <c r="D96" i="3"/>
  <c r="D302" i="3"/>
  <c r="D44" i="3"/>
  <c r="D228" i="3"/>
  <c r="D219" i="3"/>
  <c r="D100" i="3"/>
  <c r="D224" i="3"/>
  <c r="D108" i="3"/>
  <c r="D73" i="3"/>
  <c r="D278" i="3"/>
  <c r="D306" i="3"/>
  <c r="D179" i="3"/>
  <c r="D65" i="3"/>
  <c r="D218" i="3"/>
  <c r="D267" i="3"/>
  <c r="D113" i="3"/>
  <c r="D199" i="3"/>
  <c r="D64" i="3"/>
  <c r="D143" i="3"/>
  <c r="D166" i="3"/>
  <c r="D35" i="3"/>
  <c r="D45" i="3"/>
  <c r="D124" i="3"/>
  <c r="D42" i="3"/>
  <c r="D104" i="3"/>
  <c r="D20" i="3"/>
  <c r="D130" i="3"/>
  <c r="D222" i="3"/>
  <c r="D193" i="3"/>
  <c r="D76" i="3"/>
  <c r="D227" i="3"/>
  <c r="D352" i="3"/>
  <c r="D330" i="3"/>
  <c r="D11" i="3"/>
  <c r="D171" i="3"/>
  <c r="D236" i="3"/>
  <c r="D78" i="3"/>
  <c r="D84" i="3"/>
  <c r="D139" i="3"/>
  <c r="D270" i="3"/>
  <c r="D253" i="3"/>
  <c r="D95" i="3"/>
  <c r="D279" i="3"/>
  <c r="D206" i="3"/>
  <c r="D252" i="3"/>
  <c r="D197" i="3"/>
  <c r="D70" i="3"/>
  <c r="D349" i="3"/>
  <c r="D87" i="3"/>
  <c r="D164" i="3"/>
  <c r="D250" i="3"/>
  <c r="D60" i="3"/>
  <c r="D7" i="3"/>
  <c r="D308" i="3"/>
  <c r="D274" i="3"/>
  <c r="D299" i="3"/>
  <c r="D190" i="3"/>
  <c r="D162" i="3"/>
  <c r="D71" i="3"/>
  <c r="D305" i="3"/>
  <c r="D155" i="3"/>
  <c r="D203" i="3"/>
  <c r="D56" i="3"/>
  <c r="D48" i="3"/>
  <c r="D149" i="3"/>
  <c r="D289" i="3"/>
  <c r="D151" i="3"/>
  <c r="D242" i="3"/>
  <c r="D21" i="3"/>
  <c r="D111" i="3"/>
  <c r="D53" i="3"/>
  <c r="D315" i="3"/>
  <c r="D291" i="3"/>
  <c r="D209" i="3"/>
  <c r="D194" i="3"/>
  <c r="D340" i="3"/>
  <c r="D63" i="3"/>
  <c r="D148" i="3"/>
  <c r="D290" i="3"/>
  <c r="D14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D311" i="3"/>
  <c r="D369" i="3"/>
  <c r="D367" i="3"/>
  <c r="D344" i="3"/>
  <c r="D9" i="3"/>
  <c r="D62" i="3"/>
  <c r="D157" i="3"/>
  <c r="D5" i="3"/>
  <c r="D266" i="3"/>
  <c r="D170" i="3"/>
  <c r="D243" i="3"/>
  <c r="D353" i="3"/>
  <c r="D210" i="3"/>
  <c r="D123" i="3"/>
  <c r="D127" i="3"/>
  <c r="D98" i="3"/>
  <c r="D328" i="3"/>
  <c r="D269" i="3"/>
  <c r="D364" i="3"/>
  <c r="D293" i="3"/>
  <c r="D43" i="3"/>
  <c r="D262" i="3"/>
  <c r="D354" i="3"/>
  <c r="D88" i="3"/>
  <c r="D29" i="3"/>
  <c r="D231" i="3"/>
  <c r="D129" i="3"/>
  <c r="D39" i="3"/>
  <c r="D358" i="3"/>
  <c r="D339" i="3"/>
  <c r="D121" i="3"/>
  <c r="D309" i="3"/>
  <c r="D300" i="3"/>
  <c r="D263" i="3"/>
  <c r="D313" i="3"/>
  <c r="D180" i="3"/>
  <c r="D370" i="3"/>
  <c r="D235" i="3"/>
  <c r="D320" i="3"/>
  <c r="D355" i="3"/>
  <c r="D318" i="3"/>
  <c r="D156" i="3"/>
  <c r="D103" i="3"/>
  <c r="D181" i="3"/>
  <c r="D32" i="3"/>
  <c r="D10" i="3"/>
  <c r="D277" i="3"/>
  <c r="D105" i="3"/>
  <c r="D268" i="3"/>
  <c r="D18" i="3"/>
  <c r="D81" i="3"/>
  <c r="D114" i="3"/>
  <c r="D67" i="3"/>
  <c r="D101" i="3"/>
  <c r="D125" i="3"/>
  <c r="D182" i="3"/>
  <c r="D198" i="3"/>
  <c r="D240" i="3"/>
  <c r="D150" i="3"/>
  <c r="D295" i="3"/>
  <c r="D288" i="3"/>
  <c r="D58" i="3"/>
  <c r="D22" i="3"/>
  <c r="D232" i="3"/>
  <c r="D292" i="3"/>
  <c r="D141" i="3"/>
  <c r="D264" i="3"/>
  <c r="D145" i="3"/>
  <c r="D79" i="3"/>
  <c r="D326" i="3"/>
  <c r="D102" i="3"/>
  <c r="D86" i="3"/>
  <c r="D154" i="3"/>
  <c r="D304" i="3"/>
  <c r="D357" i="3"/>
  <c r="D172" i="3"/>
  <c r="D319" i="3"/>
  <c r="D297" i="3"/>
  <c r="D133" i="3"/>
  <c r="D57" i="3"/>
  <c r="D137" i="3"/>
  <c r="D248" i="3"/>
  <c r="D225" i="3"/>
  <c r="D361" i="3"/>
  <c r="D310" i="3"/>
  <c r="D47" i="3"/>
  <c r="D336" i="3"/>
  <c r="D276" i="3"/>
  <c r="D167" i="3"/>
  <c r="D146" i="3"/>
  <c r="D14" i="3"/>
  <c r="D122" i="3"/>
  <c r="D294" i="3"/>
  <c r="D281" i="3"/>
  <c r="D106" i="3"/>
  <c r="D90" i="3"/>
  <c r="D256" i="3"/>
  <c r="D160" i="3"/>
  <c r="D132" i="3"/>
  <c r="D159" i="3"/>
  <c r="D275" i="3"/>
  <c r="D135" i="3"/>
  <c r="D327" i="3"/>
  <c r="D117" i="3"/>
  <c r="D13" i="3"/>
  <c r="D348" i="3"/>
  <c r="D359" i="3"/>
  <c r="D347" i="3"/>
  <c r="D265" i="3"/>
  <c r="D217" i="3"/>
  <c r="D15" i="3"/>
  <c r="D173" i="3"/>
  <c r="D26" i="3"/>
  <c r="D185" i="3"/>
  <c r="D245" i="3"/>
  <c r="D329" i="3"/>
  <c r="D214" i="3"/>
  <c r="D183" i="3"/>
  <c r="D296" i="3"/>
  <c r="D285" i="3"/>
  <c r="D120" i="3"/>
  <c r="D74" i="3"/>
  <c r="D239" i="3"/>
  <c r="D54" i="3"/>
  <c r="D234" i="3"/>
  <c r="D346" i="3"/>
  <c r="D116" i="3"/>
  <c r="D51" i="3"/>
  <c r="D272" i="3"/>
  <c r="D61" i="3"/>
  <c r="D85" i="3"/>
  <c r="D341" i="3"/>
  <c r="D147" i="3"/>
  <c r="D211" i="3"/>
  <c r="D208" i="3"/>
  <c r="D356" i="3"/>
  <c r="D216" i="3"/>
  <c r="D191" i="3"/>
  <c r="D207" i="3"/>
  <c r="D258" i="3"/>
  <c r="D259" i="3"/>
  <c r="D322" i="3"/>
  <c r="D233" i="3"/>
  <c r="D221" i="3"/>
  <c r="D331" i="3"/>
  <c r="D368" i="3"/>
  <c r="D77" i="3"/>
  <c r="D350" i="3"/>
  <c r="D66" i="3"/>
  <c r="D89" i="3"/>
  <c r="D215" i="3"/>
  <c r="D323" i="3"/>
  <c r="D128" i="3"/>
  <c r="D19" i="3"/>
  <c r="D325" i="3"/>
  <c r="D59" i="3"/>
  <c r="D152" i="3"/>
  <c r="D82" i="3"/>
  <c r="D115" i="3"/>
  <c r="D212" i="3"/>
  <c r="D345" i="3"/>
  <c r="D16" i="3"/>
  <c r="D249" i="3"/>
  <c r="D107" i="3"/>
  <c r="D8" i="3"/>
  <c r="D200" i="3"/>
  <c r="D257" i="3"/>
  <c r="D334" i="3"/>
  <c r="D260" i="3"/>
  <c r="D238" i="3"/>
  <c r="D283" i="3"/>
  <c r="D189" i="3"/>
  <c r="D316" i="3"/>
  <c r="D282" i="3"/>
  <c r="D91" i="3"/>
  <c r="D366" i="3"/>
  <c r="D52" i="3"/>
  <c r="D49" i="3"/>
  <c r="D140" i="3"/>
  <c r="D230" i="3"/>
  <c r="D251" i="3"/>
  <c r="D280" i="3"/>
  <c r="D335" i="3"/>
  <c r="D287" i="3"/>
  <c r="D24" i="3"/>
  <c r="D17" i="3"/>
  <c r="D46" i="3"/>
  <c r="D28" i="3"/>
  <c r="D241" i="3"/>
  <c r="D273" i="3"/>
  <c r="D94" i="3"/>
  <c r="D161" i="3"/>
  <c r="D360" i="3"/>
  <c r="D165" i="3"/>
  <c r="D25" i="3"/>
</calcChain>
</file>

<file path=xl/sharedStrings.xml><?xml version="1.0" encoding="utf-8"?>
<sst xmlns="http://schemas.openxmlformats.org/spreadsheetml/2006/main" count="87" uniqueCount="76">
  <si>
    <t>Fallsituation:</t>
  </si>
  <si>
    <t>durchschnittliche Tagesabsätze</t>
  </si>
  <si>
    <t>Arbeitstagen</t>
  </si>
  <si>
    <t xml:space="preserve">verkauft worden. </t>
  </si>
  <si>
    <t>(In der folgenden Periode ist mit einer vergleichbaren Absatzlage zu rechnen.)</t>
  </si>
  <si>
    <t>Tage.</t>
  </si>
  <si>
    <t>- Listeneinkaufspreis:</t>
  </si>
  <si>
    <t>- Mengenrabatt:</t>
  </si>
  <si>
    <t xml:space="preserve"> Abnahmemenge:</t>
  </si>
  <si>
    <t>Rabattsatz:</t>
  </si>
  <si>
    <t>- Die gesamten Transportkosten für den Jahresbedarf betragen bei:</t>
  </si>
  <si>
    <t>Bestellvorgängen</t>
  </si>
  <si>
    <t>Bestellvorgang</t>
  </si>
  <si>
    <t>Bestellkosten je Bestellvorgang:</t>
  </si>
  <si>
    <t>des zu den Beschaffungskosten bewerteten</t>
  </si>
  <si>
    <t>durchschnittl. Lagerbestandes</t>
  </si>
  <si>
    <t>Arbeitsaufgaben:</t>
  </si>
  <si>
    <t>1) Berechnen Sie den Mindest- und Meldebestand.</t>
  </si>
  <si>
    <t>2) Ermitteln Sie in tabellarischer Form die optimale Bestellmenge.</t>
  </si>
  <si>
    <t xml:space="preserve">    (Unterstellen Sie einen gleichmäßigen Verbrauch bis zum Mindest-</t>
  </si>
  <si>
    <t xml:space="preserve">    bestand.)</t>
  </si>
  <si>
    <t>3) Legen Sie einen ökonomisch sinnvollen Höchstbestand fest.</t>
  </si>
  <si>
    <t>4) Stellen Sie den Mindest-, Melde- und Höchstbestand und die</t>
  </si>
  <si>
    <t xml:space="preserve">    Bestandsveränderungen im Zeitablauf in einer Grafik dar.</t>
  </si>
  <si>
    <t>=</t>
  </si>
  <si>
    <t>Fall</t>
  </si>
  <si>
    <t xml:space="preserve">Bestellmenge          </t>
  </si>
  <si>
    <t xml:space="preserve">Beschaffungskosten:   </t>
  </si>
  <si>
    <t xml:space="preserve">Listenpreis           </t>
  </si>
  <si>
    <t xml:space="preserve">- Rabatt              </t>
  </si>
  <si>
    <t>-------------------------------</t>
  </si>
  <si>
    <t xml:space="preserve">Bareinkaufspreis      </t>
  </si>
  <si>
    <t xml:space="preserve">+ Transportkosten     </t>
  </si>
  <si>
    <t xml:space="preserve">+ Bestellkosten       </t>
  </si>
  <si>
    <t xml:space="preserve">Beschaffungskosten    </t>
  </si>
  <si>
    <t>Durchschn. LB</t>
  </si>
  <si>
    <t>x Besch.k./Stück</t>
  </si>
  <si>
    <t>Summe d. Beschaffungs-</t>
  </si>
  <si>
    <t xml:space="preserve">Beschaffungs- u.      </t>
  </si>
  <si>
    <t xml:space="preserve">Lagerkosten pro Stück </t>
  </si>
  <si>
    <t>Beschaffungs- und Lagerkostenminimum:</t>
  </si>
  <si>
    <t>Optimale Bestellmenge:</t>
  </si>
  <si>
    <t>Stück</t>
  </si>
  <si>
    <t>Herr Müller hat festgelegt, dass immer</t>
  </si>
  <si>
    <t>€</t>
  </si>
  <si>
    <t>€/Stück</t>
  </si>
  <si>
    <t>Lösungen</t>
  </si>
  <si>
    <t>Lagerhaltungskostensatz:</t>
  </si>
  <si>
    <t xml:space="preserve">Anzahl d. Bestellungen  </t>
  </si>
  <si>
    <t>x Lagerhaltungskostensatz</t>
  </si>
  <si>
    <t>Übungsaufgabe zum Bestellpunktverfahren:</t>
  </si>
  <si>
    <t xml:space="preserve">Im Jahr 2007 sind an </t>
  </si>
  <si>
    <t>des PCs am Lager sein müssen.</t>
  </si>
  <si>
    <t>PCs</t>
  </si>
  <si>
    <t>Die Großhandlung Elektro-Müller GmbH verkauft unter anderem den PC "Triple Core".</t>
  </si>
  <si>
    <t>Die Beschaffungszeit der PCs beträgt</t>
  </si>
  <si>
    <t>Die Einkaufskonditionen des PCs lauten wie folgt:</t>
  </si>
  <si>
    <t>u. Lagerhaltungskosten</t>
  </si>
  <si>
    <t>Lagerhaltungskosten:</t>
  </si>
  <si>
    <t>2)</t>
  </si>
  <si>
    <t>1)</t>
  </si>
  <si>
    <t>Mindestbestand =</t>
  </si>
  <si>
    <t>Meldebestand   =</t>
  </si>
  <si>
    <t>3)</t>
  </si>
  <si>
    <t>Höchstbestand =</t>
  </si>
  <si>
    <t>Diagrammdaten:</t>
  </si>
  <si>
    <t>Mindestbestand</t>
  </si>
  <si>
    <t>Meldebestand</t>
  </si>
  <si>
    <t>Höchstbestand</t>
  </si>
  <si>
    <t>Aktueller Bestand</t>
  </si>
  <si>
    <t>Tag</t>
  </si>
  <si>
    <t>(Annahme: Aktueller Bestand am Beginn = Höchstbestand)</t>
  </si>
  <si>
    <t>Diagramm:</t>
  </si>
  <si>
    <t>Lagerbestand</t>
  </si>
  <si>
    <t>Bestellpunkt</t>
  </si>
  <si>
    <t>Ermitteln Sie alle Werte mit geeigneter Formel!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</si>
</sst>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2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6" fillId="2" borderId="0" xfId="0" applyNumberFormat="1" applyFont="1" applyFill="1" applyBorder="1" applyAlignment="1" applyProtection="1">
      <protection locked="0"/>
    </xf>
    <xf numFmtId="0" fontId="6" fillId="2" borderId="0" xfId="0" applyNumberFormat="1" applyFont="1" applyFill="1" applyBorder="1" applyAlignment="1" applyProtection="1"/>
    <xf numFmtId="4" fontId="6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alignment horizontal="center"/>
    </xf>
    <xf numFmtId="0" fontId="4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NumberFormat="1" applyFont="1" applyFill="1" applyBorder="1" applyAlignment="1" applyProtection="1">
      <protection locked="0"/>
    </xf>
    <xf numFmtId="176" fontId="1" fillId="2" borderId="0" xfId="0" applyNumberFormat="1" applyFont="1" applyFill="1" applyBorder="1" applyAlignment="1" applyProtection="1">
      <alignment horizontal="center"/>
      <protection locked="0"/>
    </xf>
    <xf numFmtId="4" fontId="1" fillId="2" borderId="0" xfId="0" applyNumberFormat="1" applyFont="1" applyFill="1" applyBorder="1" applyAlignment="1" applyProtection="1">
      <protection locked="0"/>
    </xf>
    <xf numFmtId="176" fontId="6" fillId="2" borderId="0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1" fillId="3" borderId="2" xfId="0" applyNumberFormat="1" applyFont="1" applyFill="1" applyBorder="1" applyAlignment="1" applyProtection="1">
      <alignment horizontal="center"/>
    </xf>
    <xf numFmtId="0" fontId="1" fillId="3" borderId="3" xfId="0" applyNumberFormat="1" applyFont="1" applyFill="1" applyBorder="1" applyAlignment="1" applyProtection="1"/>
    <xf numFmtId="0" fontId="1" fillId="3" borderId="4" xfId="0" applyNumberFormat="1" applyFont="1" applyFill="1" applyBorder="1" applyAlignment="1" applyProtection="1"/>
    <xf numFmtId="0" fontId="1" fillId="3" borderId="1" xfId="0" applyNumberFormat="1" applyFont="1" applyFill="1" applyBorder="1" applyAlignment="1" applyProtection="1"/>
    <xf numFmtId="0" fontId="1" fillId="3" borderId="5" xfId="0" applyNumberFormat="1" applyFont="1" applyFill="1" applyBorder="1" applyAlignment="1" applyProtection="1"/>
    <xf numFmtId="0" fontId="1" fillId="3" borderId="6" xfId="0" applyNumberFormat="1" applyFont="1" applyFill="1" applyBorder="1" applyAlignment="1" applyProtection="1"/>
    <xf numFmtId="0" fontId="1" fillId="3" borderId="7" xfId="0" applyNumberFormat="1" applyFont="1" applyFill="1" applyBorder="1" applyAlignment="1" applyProtection="1"/>
    <xf numFmtId="0" fontId="1" fillId="4" borderId="8" xfId="0" applyNumberFormat="1" applyFont="1" applyFill="1" applyBorder="1" applyAlignment="1" applyProtection="1"/>
    <xf numFmtId="0" fontId="1" fillId="4" borderId="2" xfId="0" applyNumberFormat="1" applyFont="1" applyFill="1" applyBorder="1" applyAlignment="1" applyProtection="1"/>
    <xf numFmtId="0" fontId="1" fillId="4" borderId="3" xfId="0" applyNumberFormat="1" applyFont="1" applyFill="1" applyBorder="1" applyAlignment="1" applyProtection="1"/>
    <xf numFmtId="0" fontId="1" fillId="4" borderId="4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0" fontId="1" fillId="4" borderId="5" xfId="0" applyNumberFormat="1" applyFont="1" applyFill="1" applyBorder="1" applyAlignment="1" applyProtection="1"/>
    <xf numFmtId="0" fontId="1" fillId="4" borderId="6" xfId="0" applyNumberFormat="1" applyFont="1" applyFill="1" applyBorder="1" applyAlignment="1" applyProtection="1">
      <alignment horizontal="center"/>
    </xf>
    <xf numFmtId="0" fontId="1" fillId="4" borderId="6" xfId="0" applyNumberFormat="1" applyFont="1" applyFill="1" applyBorder="1" applyAlignment="1" applyProtection="1">
      <alignment horizontal="right"/>
    </xf>
    <xf numFmtId="0" fontId="1" fillId="4" borderId="6" xfId="0" applyNumberFormat="1" applyFont="1" applyFill="1" applyBorder="1" applyAlignment="1" applyProtection="1"/>
    <xf numFmtId="0" fontId="1" fillId="4" borderId="7" xfId="0" applyNumberFormat="1" applyFont="1" applyFill="1" applyBorder="1" applyAlignment="1" applyProtection="1"/>
    <xf numFmtId="0" fontId="1" fillId="2" borderId="9" xfId="0" applyNumberFormat="1" applyFont="1" applyFill="1" applyBorder="1" applyAlignment="1" applyProtection="1"/>
    <xf numFmtId="0" fontId="2" fillId="2" borderId="9" xfId="0" applyNumberFormat="1" applyFont="1" applyFill="1" applyBorder="1" applyAlignment="1" applyProtection="1">
      <alignment horizontal="center"/>
    </xf>
    <xf numFmtId="0" fontId="1" fillId="2" borderId="10" xfId="0" applyNumberFormat="1" applyFont="1" applyFill="1" applyBorder="1" applyAlignment="1" applyProtection="1"/>
    <xf numFmtId="0" fontId="1" fillId="2" borderId="10" xfId="0" applyNumberFormat="1" applyFont="1" applyFill="1" applyBorder="1" applyAlignment="1" applyProtection="1">
      <alignment horizontal="center"/>
    </xf>
    <xf numFmtId="0" fontId="1" fillId="2" borderId="11" xfId="0" applyNumberFormat="1" applyFont="1" applyFill="1" applyBorder="1" applyAlignment="1" applyProtection="1"/>
    <xf numFmtId="0" fontId="1" fillId="2" borderId="11" xfId="0" applyNumberFormat="1" applyFont="1" applyFill="1" applyBorder="1" applyAlignment="1" applyProtection="1">
      <alignment horizontal="center"/>
    </xf>
    <xf numFmtId="0" fontId="2" fillId="2" borderId="10" xfId="0" applyNumberFormat="1" applyFont="1" applyFill="1" applyBorder="1" applyAlignment="1" applyProtection="1"/>
    <xf numFmtId="4" fontId="1" fillId="2" borderId="10" xfId="0" applyNumberFormat="1" applyFont="1" applyFill="1" applyBorder="1" applyAlignment="1" applyProtection="1"/>
    <xf numFmtId="4" fontId="1" fillId="2" borderId="10" xfId="0" applyNumberFormat="1" applyFont="1" applyFill="1" applyBorder="1" applyAlignment="1" applyProtection="1">
      <alignment horizontal="right"/>
    </xf>
    <xf numFmtId="4" fontId="2" fillId="2" borderId="10" xfId="0" applyNumberFormat="1" applyFont="1" applyFill="1" applyBorder="1" applyAlignment="1" applyProtection="1"/>
    <xf numFmtId="176" fontId="1" fillId="2" borderId="10" xfId="0" applyNumberFormat="1" applyFont="1" applyFill="1" applyBorder="1" applyAlignment="1" applyProtection="1"/>
    <xf numFmtId="0" fontId="2" fillId="2" borderId="11" xfId="0" applyNumberFormat="1" applyFont="1" applyFill="1" applyBorder="1" applyAlignment="1" applyProtection="1"/>
    <xf numFmtId="4" fontId="2" fillId="2" borderId="11" xfId="0" applyNumberFormat="1" applyFont="1" applyFill="1" applyBorder="1" applyAlignment="1" applyProtection="1"/>
    <xf numFmtId="0" fontId="1" fillId="2" borderId="12" xfId="0" applyNumberFormat="1" applyFont="1" applyFill="1" applyBorder="1" applyAlignment="1" applyProtection="1"/>
    <xf numFmtId="0" fontId="6" fillId="3" borderId="8" xfId="0" applyNumberFormat="1" applyFont="1" applyFill="1" applyBorder="1" applyAlignment="1" applyProtection="1"/>
    <xf numFmtId="0" fontId="6" fillId="3" borderId="4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0" fontId="2" fillId="2" borderId="9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/>
    <xf numFmtId="0" fontId="5" fillId="0" borderId="0" xfId="0" applyFont="1"/>
    <xf numFmtId="0" fontId="8" fillId="0" borderId="0" xfId="0" applyFont="1"/>
    <xf numFmtId="0" fontId="6" fillId="0" borderId="0" xfId="0" applyFont="1"/>
    <xf numFmtId="0" fontId="6" fillId="3" borderId="9" xfId="0" applyFont="1" applyFill="1" applyBorder="1"/>
    <xf numFmtId="0" fontId="8" fillId="2" borderId="9" xfId="0" applyFont="1" applyFill="1" applyBorder="1"/>
    <xf numFmtId="2" fontId="2" fillId="2" borderId="9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0" fontId="9" fillId="0" borderId="0" xfId="0" applyFont="1"/>
    <xf numFmtId="0" fontId="10" fillId="0" borderId="0" xfId="0" applyFont="1"/>
    <xf numFmtId="0" fontId="8" fillId="5" borderId="9" xfId="0" applyFont="1" applyFill="1" applyBorder="1"/>
    <xf numFmtId="2" fontId="1" fillId="2" borderId="1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Optimale Bestellmenge</a:t>
            </a:r>
          </a:p>
        </c:rich>
      </c:tx>
      <c:layout>
        <c:manualLayout>
          <c:xMode val="edge"/>
          <c:yMode val="edge"/>
          <c:x val="0.38325600927791004"/>
          <c:y val="8.802816901408451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9539489253038"/>
          <c:y val="0.17429592448139414"/>
          <c:w val="0.67534914396309231"/>
          <c:h val="0.64436675111303288"/>
        </c:manualLayout>
      </c:layout>
      <c:scatterChart>
        <c:scatterStyle val="lineMarker"/>
        <c:varyColors val="0"/>
        <c:ser>
          <c:idx val="0"/>
          <c:order val="0"/>
          <c:tx>
            <c:v>Eiserne Reserve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Diagrammdaten!$A$5:$A$370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Diagrammdaten!$B$5:$B$370</c:f>
              <c:numCache>
                <c:formatCode>General</c:formatCode>
                <c:ptCount val="36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Meldemenge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Diagrammdaten!$A$5:$A$370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Diagrammdaten!$C$5:$C$370</c:f>
              <c:numCache>
                <c:formatCode>General</c:formatCode>
                <c:ptCount val="366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</c:numCache>
            </c:numRef>
          </c:yVal>
          <c:smooth val="0"/>
        </c:ser>
        <c:ser>
          <c:idx val="2"/>
          <c:order val="2"/>
          <c:tx>
            <c:v>Höchstbestand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Diagrammdaten!$A$5:$A$370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Diagrammdaten!$D$5:$D$370</c:f>
              <c:numCache>
                <c:formatCode>General</c:formatCode>
                <c:ptCount val="366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220</c:v>
                </c:pt>
                <c:pt idx="27">
                  <c:v>220</c:v>
                </c:pt>
                <c:pt idx="28">
                  <c:v>220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220</c:v>
                </c:pt>
                <c:pt idx="53">
                  <c:v>220</c:v>
                </c:pt>
                <c:pt idx="54">
                  <c:v>220</c:v>
                </c:pt>
                <c:pt idx="55">
                  <c:v>220</c:v>
                </c:pt>
                <c:pt idx="56">
                  <c:v>220</c:v>
                </c:pt>
                <c:pt idx="57">
                  <c:v>220</c:v>
                </c:pt>
                <c:pt idx="58">
                  <c:v>220</c:v>
                </c:pt>
                <c:pt idx="59">
                  <c:v>220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220</c:v>
                </c:pt>
                <c:pt idx="85">
                  <c:v>220</c:v>
                </c:pt>
                <c:pt idx="86">
                  <c:v>220</c:v>
                </c:pt>
                <c:pt idx="87">
                  <c:v>220</c:v>
                </c:pt>
                <c:pt idx="88">
                  <c:v>220</c:v>
                </c:pt>
                <c:pt idx="89">
                  <c:v>220</c:v>
                </c:pt>
                <c:pt idx="90">
                  <c:v>220</c:v>
                </c:pt>
                <c:pt idx="91">
                  <c:v>220</c:v>
                </c:pt>
                <c:pt idx="92">
                  <c:v>220</c:v>
                </c:pt>
                <c:pt idx="93">
                  <c:v>220</c:v>
                </c:pt>
                <c:pt idx="94">
                  <c:v>220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220</c:v>
                </c:pt>
                <c:pt idx="101">
                  <c:v>220</c:v>
                </c:pt>
                <c:pt idx="102">
                  <c:v>220</c:v>
                </c:pt>
                <c:pt idx="103">
                  <c:v>220</c:v>
                </c:pt>
                <c:pt idx="104">
                  <c:v>220</c:v>
                </c:pt>
                <c:pt idx="105">
                  <c:v>220</c:v>
                </c:pt>
                <c:pt idx="106">
                  <c:v>220</c:v>
                </c:pt>
                <c:pt idx="107">
                  <c:v>220</c:v>
                </c:pt>
                <c:pt idx="108">
                  <c:v>220</c:v>
                </c:pt>
                <c:pt idx="109">
                  <c:v>220</c:v>
                </c:pt>
                <c:pt idx="110">
                  <c:v>220</c:v>
                </c:pt>
                <c:pt idx="111">
                  <c:v>220</c:v>
                </c:pt>
                <c:pt idx="112">
                  <c:v>220</c:v>
                </c:pt>
                <c:pt idx="113">
                  <c:v>220</c:v>
                </c:pt>
                <c:pt idx="114">
                  <c:v>220</c:v>
                </c:pt>
                <c:pt idx="115">
                  <c:v>220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220</c:v>
                </c:pt>
                <c:pt idx="126">
                  <c:v>220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220</c:v>
                </c:pt>
                <c:pt idx="131">
                  <c:v>220</c:v>
                </c:pt>
                <c:pt idx="132">
                  <c:v>220</c:v>
                </c:pt>
                <c:pt idx="133">
                  <c:v>220</c:v>
                </c:pt>
                <c:pt idx="134">
                  <c:v>220</c:v>
                </c:pt>
                <c:pt idx="135">
                  <c:v>220</c:v>
                </c:pt>
                <c:pt idx="136">
                  <c:v>220</c:v>
                </c:pt>
                <c:pt idx="137">
                  <c:v>220</c:v>
                </c:pt>
                <c:pt idx="138">
                  <c:v>220</c:v>
                </c:pt>
                <c:pt idx="139">
                  <c:v>220</c:v>
                </c:pt>
                <c:pt idx="140">
                  <c:v>220</c:v>
                </c:pt>
                <c:pt idx="141">
                  <c:v>220</c:v>
                </c:pt>
                <c:pt idx="142">
                  <c:v>220</c:v>
                </c:pt>
                <c:pt idx="143">
                  <c:v>220</c:v>
                </c:pt>
                <c:pt idx="144">
                  <c:v>220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220</c:v>
                </c:pt>
                <c:pt idx="151">
                  <c:v>220</c:v>
                </c:pt>
                <c:pt idx="152">
                  <c:v>220</c:v>
                </c:pt>
                <c:pt idx="153">
                  <c:v>220</c:v>
                </c:pt>
                <c:pt idx="154">
                  <c:v>220</c:v>
                </c:pt>
                <c:pt idx="155">
                  <c:v>220</c:v>
                </c:pt>
                <c:pt idx="156">
                  <c:v>220</c:v>
                </c:pt>
                <c:pt idx="157">
                  <c:v>220</c:v>
                </c:pt>
                <c:pt idx="158">
                  <c:v>220</c:v>
                </c:pt>
                <c:pt idx="159">
                  <c:v>220</c:v>
                </c:pt>
                <c:pt idx="160">
                  <c:v>220</c:v>
                </c:pt>
                <c:pt idx="161">
                  <c:v>220</c:v>
                </c:pt>
                <c:pt idx="162">
                  <c:v>220</c:v>
                </c:pt>
                <c:pt idx="163">
                  <c:v>220</c:v>
                </c:pt>
                <c:pt idx="164">
                  <c:v>220</c:v>
                </c:pt>
                <c:pt idx="165">
                  <c:v>220</c:v>
                </c:pt>
                <c:pt idx="166">
                  <c:v>220</c:v>
                </c:pt>
                <c:pt idx="167">
                  <c:v>220</c:v>
                </c:pt>
                <c:pt idx="168">
                  <c:v>220</c:v>
                </c:pt>
                <c:pt idx="169">
                  <c:v>220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</c:v>
                </c:pt>
                <c:pt idx="178">
                  <c:v>220</c:v>
                </c:pt>
                <c:pt idx="179">
                  <c:v>220</c:v>
                </c:pt>
                <c:pt idx="180">
                  <c:v>220</c:v>
                </c:pt>
                <c:pt idx="181">
                  <c:v>220</c:v>
                </c:pt>
                <c:pt idx="182">
                  <c:v>220</c:v>
                </c:pt>
                <c:pt idx="183">
                  <c:v>220</c:v>
                </c:pt>
                <c:pt idx="184">
                  <c:v>220</c:v>
                </c:pt>
                <c:pt idx="185">
                  <c:v>220</c:v>
                </c:pt>
                <c:pt idx="186">
                  <c:v>220</c:v>
                </c:pt>
                <c:pt idx="187">
                  <c:v>220</c:v>
                </c:pt>
                <c:pt idx="188">
                  <c:v>220</c:v>
                </c:pt>
                <c:pt idx="189">
                  <c:v>220</c:v>
                </c:pt>
                <c:pt idx="190">
                  <c:v>220</c:v>
                </c:pt>
                <c:pt idx="191">
                  <c:v>220</c:v>
                </c:pt>
                <c:pt idx="192">
                  <c:v>220</c:v>
                </c:pt>
                <c:pt idx="193">
                  <c:v>220</c:v>
                </c:pt>
                <c:pt idx="194">
                  <c:v>220</c:v>
                </c:pt>
                <c:pt idx="195">
                  <c:v>220</c:v>
                </c:pt>
                <c:pt idx="196">
                  <c:v>220</c:v>
                </c:pt>
                <c:pt idx="197">
                  <c:v>220</c:v>
                </c:pt>
                <c:pt idx="198">
                  <c:v>220</c:v>
                </c:pt>
                <c:pt idx="199">
                  <c:v>220</c:v>
                </c:pt>
                <c:pt idx="200">
                  <c:v>220</c:v>
                </c:pt>
                <c:pt idx="201">
                  <c:v>220</c:v>
                </c:pt>
                <c:pt idx="202">
                  <c:v>220</c:v>
                </c:pt>
                <c:pt idx="203">
                  <c:v>220</c:v>
                </c:pt>
                <c:pt idx="204">
                  <c:v>220</c:v>
                </c:pt>
                <c:pt idx="205">
                  <c:v>220</c:v>
                </c:pt>
                <c:pt idx="206">
                  <c:v>220</c:v>
                </c:pt>
                <c:pt idx="207">
                  <c:v>220</c:v>
                </c:pt>
                <c:pt idx="208">
                  <c:v>220</c:v>
                </c:pt>
                <c:pt idx="209">
                  <c:v>220</c:v>
                </c:pt>
                <c:pt idx="210">
                  <c:v>220</c:v>
                </c:pt>
                <c:pt idx="211">
                  <c:v>220</c:v>
                </c:pt>
                <c:pt idx="212">
                  <c:v>220</c:v>
                </c:pt>
                <c:pt idx="213">
                  <c:v>220</c:v>
                </c:pt>
                <c:pt idx="214">
                  <c:v>220</c:v>
                </c:pt>
                <c:pt idx="215">
                  <c:v>220</c:v>
                </c:pt>
                <c:pt idx="216">
                  <c:v>220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220</c:v>
                </c:pt>
                <c:pt idx="221">
                  <c:v>220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220</c:v>
                </c:pt>
                <c:pt idx="226">
                  <c:v>220</c:v>
                </c:pt>
                <c:pt idx="227">
                  <c:v>220</c:v>
                </c:pt>
                <c:pt idx="228">
                  <c:v>220</c:v>
                </c:pt>
                <c:pt idx="229">
                  <c:v>220</c:v>
                </c:pt>
                <c:pt idx="230">
                  <c:v>220</c:v>
                </c:pt>
                <c:pt idx="231">
                  <c:v>220</c:v>
                </c:pt>
                <c:pt idx="232">
                  <c:v>220</c:v>
                </c:pt>
                <c:pt idx="233">
                  <c:v>220</c:v>
                </c:pt>
                <c:pt idx="234">
                  <c:v>220</c:v>
                </c:pt>
                <c:pt idx="235">
                  <c:v>220</c:v>
                </c:pt>
                <c:pt idx="236">
                  <c:v>220</c:v>
                </c:pt>
                <c:pt idx="237">
                  <c:v>220</c:v>
                </c:pt>
                <c:pt idx="238">
                  <c:v>220</c:v>
                </c:pt>
                <c:pt idx="239">
                  <c:v>220</c:v>
                </c:pt>
                <c:pt idx="240">
                  <c:v>220</c:v>
                </c:pt>
                <c:pt idx="241">
                  <c:v>220</c:v>
                </c:pt>
                <c:pt idx="242">
                  <c:v>220</c:v>
                </c:pt>
                <c:pt idx="243">
                  <c:v>220</c:v>
                </c:pt>
                <c:pt idx="244">
                  <c:v>220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220</c:v>
                </c:pt>
                <c:pt idx="252">
                  <c:v>220</c:v>
                </c:pt>
                <c:pt idx="253">
                  <c:v>220</c:v>
                </c:pt>
                <c:pt idx="254">
                  <c:v>220</c:v>
                </c:pt>
                <c:pt idx="255">
                  <c:v>220</c:v>
                </c:pt>
                <c:pt idx="256">
                  <c:v>220</c:v>
                </c:pt>
                <c:pt idx="257">
                  <c:v>220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220</c:v>
                </c:pt>
                <c:pt idx="262">
                  <c:v>220</c:v>
                </c:pt>
                <c:pt idx="263">
                  <c:v>220</c:v>
                </c:pt>
                <c:pt idx="264">
                  <c:v>220</c:v>
                </c:pt>
                <c:pt idx="265">
                  <c:v>220</c:v>
                </c:pt>
                <c:pt idx="266">
                  <c:v>220</c:v>
                </c:pt>
                <c:pt idx="267">
                  <c:v>220</c:v>
                </c:pt>
                <c:pt idx="268">
                  <c:v>220</c:v>
                </c:pt>
                <c:pt idx="269">
                  <c:v>220</c:v>
                </c:pt>
                <c:pt idx="270">
                  <c:v>220</c:v>
                </c:pt>
                <c:pt idx="271">
                  <c:v>220</c:v>
                </c:pt>
                <c:pt idx="272">
                  <c:v>220</c:v>
                </c:pt>
                <c:pt idx="273">
                  <c:v>220</c:v>
                </c:pt>
                <c:pt idx="274">
                  <c:v>220</c:v>
                </c:pt>
                <c:pt idx="275">
                  <c:v>220</c:v>
                </c:pt>
                <c:pt idx="276">
                  <c:v>220</c:v>
                </c:pt>
                <c:pt idx="277">
                  <c:v>220</c:v>
                </c:pt>
                <c:pt idx="278">
                  <c:v>220</c:v>
                </c:pt>
                <c:pt idx="279">
                  <c:v>220</c:v>
                </c:pt>
                <c:pt idx="280">
                  <c:v>220</c:v>
                </c:pt>
                <c:pt idx="281">
                  <c:v>220</c:v>
                </c:pt>
                <c:pt idx="282">
                  <c:v>220</c:v>
                </c:pt>
                <c:pt idx="283">
                  <c:v>220</c:v>
                </c:pt>
                <c:pt idx="284">
                  <c:v>220</c:v>
                </c:pt>
                <c:pt idx="285">
                  <c:v>220</c:v>
                </c:pt>
                <c:pt idx="286">
                  <c:v>220</c:v>
                </c:pt>
                <c:pt idx="287">
                  <c:v>220</c:v>
                </c:pt>
                <c:pt idx="288">
                  <c:v>220</c:v>
                </c:pt>
                <c:pt idx="289">
                  <c:v>220</c:v>
                </c:pt>
                <c:pt idx="290">
                  <c:v>220</c:v>
                </c:pt>
                <c:pt idx="291">
                  <c:v>220</c:v>
                </c:pt>
                <c:pt idx="292">
                  <c:v>220</c:v>
                </c:pt>
                <c:pt idx="293">
                  <c:v>220</c:v>
                </c:pt>
                <c:pt idx="294">
                  <c:v>220</c:v>
                </c:pt>
                <c:pt idx="295">
                  <c:v>220</c:v>
                </c:pt>
                <c:pt idx="296">
                  <c:v>220</c:v>
                </c:pt>
                <c:pt idx="297">
                  <c:v>220</c:v>
                </c:pt>
                <c:pt idx="298">
                  <c:v>220</c:v>
                </c:pt>
                <c:pt idx="299">
                  <c:v>220</c:v>
                </c:pt>
                <c:pt idx="300">
                  <c:v>220</c:v>
                </c:pt>
                <c:pt idx="301">
                  <c:v>220</c:v>
                </c:pt>
                <c:pt idx="302">
                  <c:v>220</c:v>
                </c:pt>
                <c:pt idx="303">
                  <c:v>220</c:v>
                </c:pt>
                <c:pt idx="304">
                  <c:v>220</c:v>
                </c:pt>
                <c:pt idx="305">
                  <c:v>220</c:v>
                </c:pt>
                <c:pt idx="306">
                  <c:v>220</c:v>
                </c:pt>
                <c:pt idx="307">
                  <c:v>220</c:v>
                </c:pt>
                <c:pt idx="308">
                  <c:v>220</c:v>
                </c:pt>
                <c:pt idx="309">
                  <c:v>220</c:v>
                </c:pt>
                <c:pt idx="310">
                  <c:v>220</c:v>
                </c:pt>
                <c:pt idx="311">
                  <c:v>220</c:v>
                </c:pt>
                <c:pt idx="312">
                  <c:v>220</c:v>
                </c:pt>
                <c:pt idx="313">
                  <c:v>220</c:v>
                </c:pt>
                <c:pt idx="314">
                  <c:v>220</c:v>
                </c:pt>
                <c:pt idx="315">
                  <c:v>220</c:v>
                </c:pt>
                <c:pt idx="316">
                  <c:v>220</c:v>
                </c:pt>
                <c:pt idx="317">
                  <c:v>220</c:v>
                </c:pt>
                <c:pt idx="318">
                  <c:v>220</c:v>
                </c:pt>
                <c:pt idx="319">
                  <c:v>220</c:v>
                </c:pt>
                <c:pt idx="320">
                  <c:v>220</c:v>
                </c:pt>
                <c:pt idx="321">
                  <c:v>220</c:v>
                </c:pt>
                <c:pt idx="322">
                  <c:v>220</c:v>
                </c:pt>
                <c:pt idx="323">
                  <c:v>220</c:v>
                </c:pt>
                <c:pt idx="324">
                  <c:v>220</c:v>
                </c:pt>
                <c:pt idx="325">
                  <c:v>220</c:v>
                </c:pt>
                <c:pt idx="326">
                  <c:v>220</c:v>
                </c:pt>
                <c:pt idx="327">
                  <c:v>220</c:v>
                </c:pt>
                <c:pt idx="328">
                  <c:v>220</c:v>
                </c:pt>
                <c:pt idx="329">
                  <c:v>220</c:v>
                </c:pt>
                <c:pt idx="330">
                  <c:v>220</c:v>
                </c:pt>
                <c:pt idx="331">
                  <c:v>220</c:v>
                </c:pt>
                <c:pt idx="332">
                  <c:v>220</c:v>
                </c:pt>
                <c:pt idx="333">
                  <c:v>220</c:v>
                </c:pt>
                <c:pt idx="334">
                  <c:v>220</c:v>
                </c:pt>
                <c:pt idx="335">
                  <c:v>220</c:v>
                </c:pt>
                <c:pt idx="336">
                  <c:v>220</c:v>
                </c:pt>
                <c:pt idx="337">
                  <c:v>220</c:v>
                </c:pt>
                <c:pt idx="338">
                  <c:v>220</c:v>
                </c:pt>
                <c:pt idx="339">
                  <c:v>220</c:v>
                </c:pt>
                <c:pt idx="340">
                  <c:v>220</c:v>
                </c:pt>
                <c:pt idx="341">
                  <c:v>220</c:v>
                </c:pt>
                <c:pt idx="342">
                  <c:v>220</c:v>
                </c:pt>
                <c:pt idx="343">
                  <c:v>220</c:v>
                </c:pt>
                <c:pt idx="344">
                  <c:v>220</c:v>
                </c:pt>
                <c:pt idx="345">
                  <c:v>220</c:v>
                </c:pt>
                <c:pt idx="346">
                  <c:v>220</c:v>
                </c:pt>
                <c:pt idx="347">
                  <c:v>220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220</c:v>
                </c:pt>
                <c:pt idx="353">
                  <c:v>220</c:v>
                </c:pt>
                <c:pt idx="354">
                  <c:v>220</c:v>
                </c:pt>
                <c:pt idx="355">
                  <c:v>220</c:v>
                </c:pt>
                <c:pt idx="356">
                  <c:v>220</c:v>
                </c:pt>
                <c:pt idx="357">
                  <c:v>220</c:v>
                </c:pt>
                <c:pt idx="358">
                  <c:v>220</c:v>
                </c:pt>
                <c:pt idx="359">
                  <c:v>220</c:v>
                </c:pt>
                <c:pt idx="360">
                  <c:v>220</c:v>
                </c:pt>
                <c:pt idx="361">
                  <c:v>220</c:v>
                </c:pt>
                <c:pt idx="362">
                  <c:v>220</c:v>
                </c:pt>
                <c:pt idx="363">
                  <c:v>220</c:v>
                </c:pt>
                <c:pt idx="364">
                  <c:v>220</c:v>
                </c:pt>
                <c:pt idx="365">
                  <c:v>220</c:v>
                </c:pt>
              </c:numCache>
            </c:numRef>
          </c:yVal>
          <c:smooth val="0"/>
        </c:ser>
        <c:ser>
          <c:idx val="3"/>
          <c:order val="3"/>
          <c:tx>
            <c:v>Bestand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Diagrammdaten!$A$5:$A$370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Diagrammdaten!$E$5:$E$370</c:f>
              <c:numCache>
                <c:formatCode>General</c:formatCode>
                <c:ptCount val="366"/>
                <c:pt idx="0">
                  <c:v>220</c:v>
                </c:pt>
                <c:pt idx="1">
                  <c:v>218</c:v>
                </c:pt>
                <c:pt idx="2">
                  <c:v>216</c:v>
                </c:pt>
                <c:pt idx="3">
                  <c:v>214</c:v>
                </c:pt>
                <c:pt idx="4">
                  <c:v>212</c:v>
                </c:pt>
                <c:pt idx="5">
                  <c:v>210</c:v>
                </c:pt>
                <c:pt idx="6">
                  <c:v>208</c:v>
                </c:pt>
                <c:pt idx="7">
                  <c:v>206</c:v>
                </c:pt>
                <c:pt idx="8">
                  <c:v>204</c:v>
                </c:pt>
                <c:pt idx="9">
                  <c:v>202</c:v>
                </c:pt>
                <c:pt idx="10">
                  <c:v>200</c:v>
                </c:pt>
                <c:pt idx="11">
                  <c:v>198</c:v>
                </c:pt>
                <c:pt idx="12">
                  <c:v>196</c:v>
                </c:pt>
                <c:pt idx="13">
                  <c:v>194</c:v>
                </c:pt>
                <c:pt idx="14">
                  <c:v>192</c:v>
                </c:pt>
                <c:pt idx="15">
                  <c:v>190</c:v>
                </c:pt>
                <c:pt idx="16">
                  <c:v>188</c:v>
                </c:pt>
                <c:pt idx="17">
                  <c:v>186</c:v>
                </c:pt>
                <c:pt idx="18">
                  <c:v>184</c:v>
                </c:pt>
                <c:pt idx="19">
                  <c:v>182</c:v>
                </c:pt>
                <c:pt idx="20">
                  <c:v>180</c:v>
                </c:pt>
                <c:pt idx="21">
                  <c:v>178</c:v>
                </c:pt>
                <c:pt idx="22">
                  <c:v>176</c:v>
                </c:pt>
                <c:pt idx="23">
                  <c:v>174</c:v>
                </c:pt>
                <c:pt idx="24">
                  <c:v>172</c:v>
                </c:pt>
                <c:pt idx="25">
                  <c:v>170</c:v>
                </c:pt>
                <c:pt idx="26">
                  <c:v>168</c:v>
                </c:pt>
                <c:pt idx="27">
                  <c:v>166</c:v>
                </c:pt>
                <c:pt idx="28">
                  <c:v>164</c:v>
                </c:pt>
                <c:pt idx="29">
                  <c:v>162</c:v>
                </c:pt>
                <c:pt idx="30">
                  <c:v>160</c:v>
                </c:pt>
                <c:pt idx="31">
                  <c:v>158</c:v>
                </c:pt>
                <c:pt idx="32">
                  <c:v>156</c:v>
                </c:pt>
                <c:pt idx="33">
                  <c:v>154</c:v>
                </c:pt>
                <c:pt idx="34">
                  <c:v>152</c:v>
                </c:pt>
                <c:pt idx="35">
                  <c:v>150</c:v>
                </c:pt>
                <c:pt idx="36">
                  <c:v>148</c:v>
                </c:pt>
                <c:pt idx="37">
                  <c:v>146</c:v>
                </c:pt>
                <c:pt idx="38">
                  <c:v>144</c:v>
                </c:pt>
                <c:pt idx="39">
                  <c:v>142</c:v>
                </c:pt>
                <c:pt idx="40">
                  <c:v>140</c:v>
                </c:pt>
                <c:pt idx="41">
                  <c:v>138</c:v>
                </c:pt>
                <c:pt idx="42">
                  <c:v>136</c:v>
                </c:pt>
                <c:pt idx="43">
                  <c:v>134</c:v>
                </c:pt>
                <c:pt idx="44">
                  <c:v>132</c:v>
                </c:pt>
                <c:pt idx="45">
                  <c:v>130</c:v>
                </c:pt>
                <c:pt idx="46">
                  <c:v>128</c:v>
                </c:pt>
                <c:pt idx="47">
                  <c:v>126</c:v>
                </c:pt>
                <c:pt idx="48">
                  <c:v>124</c:v>
                </c:pt>
                <c:pt idx="49">
                  <c:v>122</c:v>
                </c:pt>
                <c:pt idx="50">
                  <c:v>120</c:v>
                </c:pt>
                <c:pt idx="51">
                  <c:v>118</c:v>
                </c:pt>
                <c:pt idx="52">
                  <c:v>116</c:v>
                </c:pt>
                <c:pt idx="53">
                  <c:v>114</c:v>
                </c:pt>
                <c:pt idx="54">
                  <c:v>112</c:v>
                </c:pt>
                <c:pt idx="55">
                  <c:v>110</c:v>
                </c:pt>
                <c:pt idx="56">
                  <c:v>108</c:v>
                </c:pt>
                <c:pt idx="57">
                  <c:v>106</c:v>
                </c:pt>
                <c:pt idx="58">
                  <c:v>104</c:v>
                </c:pt>
                <c:pt idx="59">
                  <c:v>102</c:v>
                </c:pt>
                <c:pt idx="60">
                  <c:v>100</c:v>
                </c:pt>
                <c:pt idx="61">
                  <c:v>98</c:v>
                </c:pt>
                <c:pt idx="62">
                  <c:v>96</c:v>
                </c:pt>
                <c:pt idx="63">
                  <c:v>94</c:v>
                </c:pt>
                <c:pt idx="64">
                  <c:v>92</c:v>
                </c:pt>
                <c:pt idx="65">
                  <c:v>90</c:v>
                </c:pt>
                <c:pt idx="66">
                  <c:v>88</c:v>
                </c:pt>
                <c:pt idx="67">
                  <c:v>86</c:v>
                </c:pt>
                <c:pt idx="68">
                  <c:v>84</c:v>
                </c:pt>
                <c:pt idx="69">
                  <c:v>82</c:v>
                </c:pt>
                <c:pt idx="70">
                  <c:v>80</c:v>
                </c:pt>
                <c:pt idx="71">
                  <c:v>78</c:v>
                </c:pt>
                <c:pt idx="72">
                  <c:v>76</c:v>
                </c:pt>
                <c:pt idx="73">
                  <c:v>74</c:v>
                </c:pt>
                <c:pt idx="74">
                  <c:v>72</c:v>
                </c:pt>
                <c:pt idx="75">
                  <c:v>70</c:v>
                </c:pt>
                <c:pt idx="76">
                  <c:v>68</c:v>
                </c:pt>
                <c:pt idx="77">
                  <c:v>66</c:v>
                </c:pt>
                <c:pt idx="78">
                  <c:v>64</c:v>
                </c:pt>
                <c:pt idx="79">
                  <c:v>62</c:v>
                </c:pt>
                <c:pt idx="80">
                  <c:v>60</c:v>
                </c:pt>
                <c:pt idx="81">
                  <c:v>58</c:v>
                </c:pt>
                <c:pt idx="82">
                  <c:v>56</c:v>
                </c:pt>
                <c:pt idx="83">
                  <c:v>54</c:v>
                </c:pt>
                <c:pt idx="84">
                  <c:v>52</c:v>
                </c:pt>
                <c:pt idx="85">
                  <c:v>50</c:v>
                </c:pt>
                <c:pt idx="86">
                  <c:v>48</c:v>
                </c:pt>
                <c:pt idx="87">
                  <c:v>46</c:v>
                </c:pt>
                <c:pt idx="88">
                  <c:v>44</c:v>
                </c:pt>
                <c:pt idx="89">
                  <c:v>42</c:v>
                </c:pt>
                <c:pt idx="90">
                  <c:v>40</c:v>
                </c:pt>
                <c:pt idx="91">
                  <c:v>38</c:v>
                </c:pt>
                <c:pt idx="92">
                  <c:v>36</c:v>
                </c:pt>
                <c:pt idx="93">
                  <c:v>34</c:v>
                </c:pt>
                <c:pt idx="94">
                  <c:v>32</c:v>
                </c:pt>
                <c:pt idx="95">
                  <c:v>30</c:v>
                </c:pt>
                <c:pt idx="96">
                  <c:v>28</c:v>
                </c:pt>
                <c:pt idx="97">
                  <c:v>26</c:v>
                </c:pt>
                <c:pt idx="98">
                  <c:v>24</c:v>
                </c:pt>
                <c:pt idx="99">
                  <c:v>22</c:v>
                </c:pt>
                <c:pt idx="100">
                  <c:v>20</c:v>
                </c:pt>
                <c:pt idx="101">
                  <c:v>220</c:v>
                </c:pt>
                <c:pt idx="102">
                  <c:v>218</c:v>
                </c:pt>
                <c:pt idx="103">
                  <c:v>216</c:v>
                </c:pt>
                <c:pt idx="104">
                  <c:v>214</c:v>
                </c:pt>
                <c:pt idx="105">
                  <c:v>212</c:v>
                </c:pt>
                <c:pt idx="106">
                  <c:v>210</c:v>
                </c:pt>
                <c:pt idx="107">
                  <c:v>208</c:v>
                </c:pt>
                <c:pt idx="108">
                  <c:v>206</c:v>
                </c:pt>
                <c:pt idx="109">
                  <c:v>204</c:v>
                </c:pt>
                <c:pt idx="110">
                  <c:v>202</c:v>
                </c:pt>
                <c:pt idx="111">
                  <c:v>200</c:v>
                </c:pt>
                <c:pt idx="112">
                  <c:v>198</c:v>
                </c:pt>
                <c:pt idx="113">
                  <c:v>196</c:v>
                </c:pt>
                <c:pt idx="114">
                  <c:v>194</c:v>
                </c:pt>
                <c:pt idx="115">
                  <c:v>192</c:v>
                </c:pt>
                <c:pt idx="116">
                  <c:v>190</c:v>
                </c:pt>
                <c:pt idx="117">
                  <c:v>188</c:v>
                </c:pt>
                <c:pt idx="118">
                  <c:v>186</c:v>
                </c:pt>
                <c:pt idx="119">
                  <c:v>184</c:v>
                </c:pt>
                <c:pt idx="120">
                  <c:v>182</c:v>
                </c:pt>
                <c:pt idx="121">
                  <c:v>180</c:v>
                </c:pt>
                <c:pt idx="122">
                  <c:v>178</c:v>
                </c:pt>
                <c:pt idx="123">
                  <c:v>176</c:v>
                </c:pt>
                <c:pt idx="124">
                  <c:v>174</c:v>
                </c:pt>
                <c:pt idx="125">
                  <c:v>172</c:v>
                </c:pt>
                <c:pt idx="126">
                  <c:v>170</c:v>
                </c:pt>
                <c:pt idx="127">
                  <c:v>168</c:v>
                </c:pt>
                <c:pt idx="128">
                  <c:v>166</c:v>
                </c:pt>
                <c:pt idx="129">
                  <c:v>164</c:v>
                </c:pt>
                <c:pt idx="130">
                  <c:v>162</c:v>
                </c:pt>
                <c:pt idx="131">
                  <c:v>160</c:v>
                </c:pt>
                <c:pt idx="132">
                  <c:v>158</c:v>
                </c:pt>
                <c:pt idx="133">
                  <c:v>156</c:v>
                </c:pt>
                <c:pt idx="134">
                  <c:v>154</c:v>
                </c:pt>
                <c:pt idx="135">
                  <c:v>152</c:v>
                </c:pt>
                <c:pt idx="136">
                  <c:v>150</c:v>
                </c:pt>
                <c:pt idx="137">
                  <c:v>148</c:v>
                </c:pt>
                <c:pt idx="138">
                  <c:v>146</c:v>
                </c:pt>
                <c:pt idx="139">
                  <c:v>144</c:v>
                </c:pt>
                <c:pt idx="140">
                  <c:v>142</c:v>
                </c:pt>
                <c:pt idx="141">
                  <c:v>140</c:v>
                </c:pt>
                <c:pt idx="142">
                  <c:v>138</c:v>
                </c:pt>
                <c:pt idx="143">
                  <c:v>136</c:v>
                </c:pt>
                <c:pt idx="144">
                  <c:v>134</c:v>
                </c:pt>
                <c:pt idx="145">
                  <c:v>132</c:v>
                </c:pt>
                <c:pt idx="146">
                  <c:v>130</c:v>
                </c:pt>
                <c:pt idx="147">
                  <c:v>128</c:v>
                </c:pt>
                <c:pt idx="148">
                  <c:v>126</c:v>
                </c:pt>
                <c:pt idx="149">
                  <c:v>124</c:v>
                </c:pt>
                <c:pt idx="150">
                  <c:v>122</c:v>
                </c:pt>
                <c:pt idx="151">
                  <c:v>120</c:v>
                </c:pt>
                <c:pt idx="152">
                  <c:v>118</c:v>
                </c:pt>
                <c:pt idx="153">
                  <c:v>116</c:v>
                </c:pt>
                <c:pt idx="154">
                  <c:v>114</c:v>
                </c:pt>
                <c:pt idx="155">
                  <c:v>112</c:v>
                </c:pt>
                <c:pt idx="156">
                  <c:v>110</c:v>
                </c:pt>
                <c:pt idx="157">
                  <c:v>108</c:v>
                </c:pt>
                <c:pt idx="158">
                  <c:v>106</c:v>
                </c:pt>
                <c:pt idx="159">
                  <c:v>104</c:v>
                </c:pt>
                <c:pt idx="160">
                  <c:v>102</c:v>
                </c:pt>
                <c:pt idx="161">
                  <c:v>100</c:v>
                </c:pt>
                <c:pt idx="162">
                  <c:v>98</c:v>
                </c:pt>
                <c:pt idx="163">
                  <c:v>96</c:v>
                </c:pt>
                <c:pt idx="164">
                  <c:v>94</c:v>
                </c:pt>
                <c:pt idx="165">
                  <c:v>92</c:v>
                </c:pt>
                <c:pt idx="166">
                  <c:v>90</c:v>
                </c:pt>
                <c:pt idx="167">
                  <c:v>88</c:v>
                </c:pt>
                <c:pt idx="168">
                  <c:v>86</c:v>
                </c:pt>
                <c:pt idx="169">
                  <c:v>84</c:v>
                </c:pt>
                <c:pt idx="170">
                  <c:v>82</c:v>
                </c:pt>
                <c:pt idx="171">
                  <c:v>80</c:v>
                </c:pt>
                <c:pt idx="172">
                  <c:v>78</c:v>
                </c:pt>
                <c:pt idx="173">
                  <c:v>76</c:v>
                </c:pt>
                <c:pt idx="174">
                  <c:v>74</c:v>
                </c:pt>
                <c:pt idx="175">
                  <c:v>72</c:v>
                </c:pt>
                <c:pt idx="176">
                  <c:v>70</c:v>
                </c:pt>
                <c:pt idx="177">
                  <c:v>68</c:v>
                </c:pt>
                <c:pt idx="178">
                  <c:v>66</c:v>
                </c:pt>
                <c:pt idx="179">
                  <c:v>64</c:v>
                </c:pt>
                <c:pt idx="180">
                  <c:v>62</c:v>
                </c:pt>
                <c:pt idx="181">
                  <c:v>60</c:v>
                </c:pt>
                <c:pt idx="182">
                  <c:v>58</c:v>
                </c:pt>
                <c:pt idx="183">
                  <c:v>56</c:v>
                </c:pt>
                <c:pt idx="184">
                  <c:v>54</c:v>
                </c:pt>
                <c:pt idx="185">
                  <c:v>52</c:v>
                </c:pt>
                <c:pt idx="186">
                  <c:v>50</c:v>
                </c:pt>
                <c:pt idx="187">
                  <c:v>48</c:v>
                </c:pt>
                <c:pt idx="188">
                  <c:v>46</c:v>
                </c:pt>
                <c:pt idx="189">
                  <c:v>44</c:v>
                </c:pt>
                <c:pt idx="190">
                  <c:v>42</c:v>
                </c:pt>
                <c:pt idx="191">
                  <c:v>40</c:v>
                </c:pt>
                <c:pt idx="192">
                  <c:v>38</c:v>
                </c:pt>
                <c:pt idx="193">
                  <c:v>36</c:v>
                </c:pt>
                <c:pt idx="194">
                  <c:v>34</c:v>
                </c:pt>
                <c:pt idx="195">
                  <c:v>32</c:v>
                </c:pt>
                <c:pt idx="196">
                  <c:v>30</c:v>
                </c:pt>
                <c:pt idx="197">
                  <c:v>28</c:v>
                </c:pt>
                <c:pt idx="198">
                  <c:v>26</c:v>
                </c:pt>
                <c:pt idx="199">
                  <c:v>24</c:v>
                </c:pt>
                <c:pt idx="200">
                  <c:v>22</c:v>
                </c:pt>
                <c:pt idx="201">
                  <c:v>20</c:v>
                </c:pt>
                <c:pt idx="202">
                  <c:v>220</c:v>
                </c:pt>
                <c:pt idx="203">
                  <c:v>218</c:v>
                </c:pt>
                <c:pt idx="204">
                  <c:v>216</c:v>
                </c:pt>
                <c:pt idx="205">
                  <c:v>214</c:v>
                </c:pt>
                <c:pt idx="206">
                  <c:v>212</c:v>
                </c:pt>
                <c:pt idx="207">
                  <c:v>210</c:v>
                </c:pt>
                <c:pt idx="208">
                  <c:v>208</c:v>
                </c:pt>
                <c:pt idx="209">
                  <c:v>206</c:v>
                </c:pt>
                <c:pt idx="210">
                  <c:v>204</c:v>
                </c:pt>
                <c:pt idx="211">
                  <c:v>202</c:v>
                </c:pt>
                <c:pt idx="212">
                  <c:v>200</c:v>
                </c:pt>
                <c:pt idx="213">
                  <c:v>198</c:v>
                </c:pt>
                <c:pt idx="214">
                  <c:v>196</c:v>
                </c:pt>
                <c:pt idx="215">
                  <c:v>194</c:v>
                </c:pt>
                <c:pt idx="216">
                  <c:v>192</c:v>
                </c:pt>
                <c:pt idx="217">
                  <c:v>190</c:v>
                </c:pt>
                <c:pt idx="218">
                  <c:v>188</c:v>
                </c:pt>
                <c:pt idx="219">
                  <c:v>186</c:v>
                </c:pt>
                <c:pt idx="220">
                  <c:v>184</c:v>
                </c:pt>
                <c:pt idx="221">
                  <c:v>182</c:v>
                </c:pt>
                <c:pt idx="222">
                  <c:v>180</c:v>
                </c:pt>
                <c:pt idx="223">
                  <c:v>178</c:v>
                </c:pt>
                <c:pt idx="224">
                  <c:v>176</c:v>
                </c:pt>
                <c:pt idx="225">
                  <c:v>174</c:v>
                </c:pt>
                <c:pt idx="226">
                  <c:v>172</c:v>
                </c:pt>
                <c:pt idx="227">
                  <c:v>170</c:v>
                </c:pt>
                <c:pt idx="228">
                  <c:v>168</c:v>
                </c:pt>
                <c:pt idx="229">
                  <c:v>166</c:v>
                </c:pt>
                <c:pt idx="230">
                  <c:v>164</c:v>
                </c:pt>
                <c:pt idx="231">
                  <c:v>162</c:v>
                </c:pt>
                <c:pt idx="232">
                  <c:v>160</c:v>
                </c:pt>
                <c:pt idx="233">
                  <c:v>158</c:v>
                </c:pt>
                <c:pt idx="234">
                  <c:v>156</c:v>
                </c:pt>
                <c:pt idx="235">
                  <c:v>154</c:v>
                </c:pt>
                <c:pt idx="236">
                  <c:v>152</c:v>
                </c:pt>
                <c:pt idx="237">
                  <c:v>150</c:v>
                </c:pt>
                <c:pt idx="238">
                  <c:v>148</c:v>
                </c:pt>
                <c:pt idx="239">
                  <c:v>146</c:v>
                </c:pt>
                <c:pt idx="240">
                  <c:v>144</c:v>
                </c:pt>
                <c:pt idx="241">
                  <c:v>142</c:v>
                </c:pt>
                <c:pt idx="242">
                  <c:v>140</c:v>
                </c:pt>
                <c:pt idx="243">
                  <c:v>138</c:v>
                </c:pt>
                <c:pt idx="244">
                  <c:v>136</c:v>
                </c:pt>
                <c:pt idx="245">
                  <c:v>134</c:v>
                </c:pt>
                <c:pt idx="246">
                  <c:v>132</c:v>
                </c:pt>
                <c:pt idx="247">
                  <c:v>130</c:v>
                </c:pt>
                <c:pt idx="248">
                  <c:v>128</c:v>
                </c:pt>
                <c:pt idx="249">
                  <c:v>126</c:v>
                </c:pt>
                <c:pt idx="250">
                  <c:v>124</c:v>
                </c:pt>
                <c:pt idx="251">
                  <c:v>122</c:v>
                </c:pt>
                <c:pt idx="252">
                  <c:v>120</c:v>
                </c:pt>
                <c:pt idx="253">
                  <c:v>118</c:v>
                </c:pt>
                <c:pt idx="254">
                  <c:v>116</c:v>
                </c:pt>
                <c:pt idx="255">
                  <c:v>114</c:v>
                </c:pt>
                <c:pt idx="256">
                  <c:v>112</c:v>
                </c:pt>
                <c:pt idx="257">
                  <c:v>110</c:v>
                </c:pt>
                <c:pt idx="258">
                  <c:v>108</c:v>
                </c:pt>
                <c:pt idx="259">
                  <c:v>106</c:v>
                </c:pt>
                <c:pt idx="260">
                  <c:v>104</c:v>
                </c:pt>
                <c:pt idx="261">
                  <c:v>102</c:v>
                </c:pt>
                <c:pt idx="262">
                  <c:v>100</c:v>
                </c:pt>
                <c:pt idx="263">
                  <c:v>98</c:v>
                </c:pt>
                <c:pt idx="264">
                  <c:v>96</c:v>
                </c:pt>
                <c:pt idx="265">
                  <c:v>94</c:v>
                </c:pt>
                <c:pt idx="266">
                  <c:v>92</c:v>
                </c:pt>
                <c:pt idx="267">
                  <c:v>90</c:v>
                </c:pt>
                <c:pt idx="268">
                  <c:v>88</c:v>
                </c:pt>
                <c:pt idx="269">
                  <c:v>86</c:v>
                </c:pt>
                <c:pt idx="270">
                  <c:v>84</c:v>
                </c:pt>
                <c:pt idx="271">
                  <c:v>82</c:v>
                </c:pt>
                <c:pt idx="272">
                  <c:v>80</c:v>
                </c:pt>
                <c:pt idx="273">
                  <c:v>78</c:v>
                </c:pt>
                <c:pt idx="274">
                  <c:v>76</c:v>
                </c:pt>
                <c:pt idx="275">
                  <c:v>74</c:v>
                </c:pt>
                <c:pt idx="276">
                  <c:v>72</c:v>
                </c:pt>
                <c:pt idx="277">
                  <c:v>70</c:v>
                </c:pt>
                <c:pt idx="278">
                  <c:v>68</c:v>
                </c:pt>
                <c:pt idx="279">
                  <c:v>66</c:v>
                </c:pt>
                <c:pt idx="280">
                  <c:v>64</c:v>
                </c:pt>
                <c:pt idx="281">
                  <c:v>62</c:v>
                </c:pt>
                <c:pt idx="282">
                  <c:v>60</c:v>
                </c:pt>
                <c:pt idx="283">
                  <c:v>58</c:v>
                </c:pt>
                <c:pt idx="284">
                  <c:v>56</c:v>
                </c:pt>
                <c:pt idx="285">
                  <c:v>54</c:v>
                </c:pt>
                <c:pt idx="286">
                  <c:v>52</c:v>
                </c:pt>
                <c:pt idx="287">
                  <c:v>50</c:v>
                </c:pt>
                <c:pt idx="288">
                  <c:v>48</c:v>
                </c:pt>
                <c:pt idx="289">
                  <c:v>46</c:v>
                </c:pt>
                <c:pt idx="290">
                  <c:v>44</c:v>
                </c:pt>
                <c:pt idx="291">
                  <c:v>42</c:v>
                </c:pt>
                <c:pt idx="292">
                  <c:v>40</c:v>
                </c:pt>
                <c:pt idx="293">
                  <c:v>38</c:v>
                </c:pt>
                <c:pt idx="294">
                  <c:v>36</c:v>
                </c:pt>
                <c:pt idx="295">
                  <c:v>34</c:v>
                </c:pt>
                <c:pt idx="296">
                  <c:v>32</c:v>
                </c:pt>
                <c:pt idx="297">
                  <c:v>30</c:v>
                </c:pt>
                <c:pt idx="298">
                  <c:v>28</c:v>
                </c:pt>
                <c:pt idx="299">
                  <c:v>26</c:v>
                </c:pt>
                <c:pt idx="300">
                  <c:v>24</c:v>
                </c:pt>
                <c:pt idx="301">
                  <c:v>22</c:v>
                </c:pt>
                <c:pt idx="302">
                  <c:v>20</c:v>
                </c:pt>
                <c:pt idx="303">
                  <c:v>220</c:v>
                </c:pt>
                <c:pt idx="304">
                  <c:v>218</c:v>
                </c:pt>
                <c:pt idx="305">
                  <c:v>216</c:v>
                </c:pt>
                <c:pt idx="306">
                  <c:v>214</c:v>
                </c:pt>
                <c:pt idx="307">
                  <c:v>212</c:v>
                </c:pt>
                <c:pt idx="308">
                  <c:v>210</c:v>
                </c:pt>
                <c:pt idx="309">
                  <c:v>208</c:v>
                </c:pt>
                <c:pt idx="310">
                  <c:v>206</c:v>
                </c:pt>
                <c:pt idx="311">
                  <c:v>204</c:v>
                </c:pt>
                <c:pt idx="312">
                  <c:v>202</c:v>
                </c:pt>
                <c:pt idx="313">
                  <c:v>200</c:v>
                </c:pt>
                <c:pt idx="314">
                  <c:v>198</c:v>
                </c:pt>
                <c:pt idx="315">
                  <c:v>196</c:v>
                </c:pt>
                <c:pt idx="316">
                  <c:v>194</c:v>
                </c:pt>
                <c:pt idx="317">
                  <c:v>192</c:v>
                </c:pt>
                <c:pt idx="318">
                  <c:v>190</c:v>
                </c:pt>
                <c:pt idx="319">
                  <c:v>188</c:v>
                </c:pt>
                <c:pt idx="320">
                  <c:v>186</c:v>
                </c:pt>
                <c:pt idx="321">
                  <c:v>184</c:v>
                </c:pt>
                <c:pt idx="322">
                  <c:v>182</c:v>
                </c:pt>
                <c:pt idx="323">
                  <c:v>180</c:v>
                </c:pt>
                <c:pt idx="324">
                  <c:v>178</c:v>
                </c:pt>
                <c:pt idx="325">
                  <c:v>176</c:v>
                </c:pt>
                <c:pt idx="326">
                  <c:v>174</c:v>
                </c:pt>
                <c:pt idx="327">
                  <c:v>172</c:v>
                </c:pt>
                <c:pt idx="328">
                  <c:v>170</c:v>
                </c:pt>
                <c:pt idx="329">
                  <c:v>168</c:v>
                </c:pt>
                <c:pt idx="330">
                  <c:v>166</c:v>
                </c:pt>
                <c:pt idx="331">
                  <c:v>164</c:v>
                </c:pt>
                <c:pt idx="332">
                  <c:v>162</c:v>
                </c:pt>
                <c:pt idx="333">
                  <c:v>160</c:v>
                </c:pt>
                <c:pt idx="334">
                  <c:v>158</c:v>
                </c:pt>
                <c:pt idx="335">
                  <c:v>156</c:v>
                </c:pt>
                <c:pt idx="336">
                  <c:v>154</c:v>
                </c:pt>
                <c:pt idx="337">
                  <c:v>152</c:v>
                </c:pt>
                <c:pt idx="338">
                  <c:v>150</c:v>
                </c:pt>
                <c:pt idx="339">
                  <c:v>148</c:v>
                </c:pt>
                <c:pt idx="340">
                  <c:v>146</c:v>
                </c:pt>
                <c:pt idx="341">
                  <c:v>144</c:v>
                </c:pt>
                <c:pt idx="342">
                  <c:v>142</c:v>
                </c:pt>
                <c:pt idx="343">
                  <c:v>140</c:v>
                </c:pt>
                <c:pt idx="344">
                  <c:v>138</c:v>
                </c:pt>
                <c:pt idx="345">
                  <c:v>136</c:v>
                </c:pt>
                <c:pt idx="346">
                  <c:v>134</c:v>
                </c:pt>
                <c:pt idx="347">
                  <c:v>132</c:v>
                </c:pt>
                <c:pt idx="348">
                  <c:v>130</c:v>
                </c:pt>
                <c:pt idx="349">
                  <c:v>128</c:v>
                </c:pt>
                <c:pt idx="350">
                  <c:v>126</c:v>
                </c:pt>
                <c:pt idx="351">
                  <c:v>124</c:v>
                </c:pt>
                <c:pt idx="352">
                  <c:v>122</c:v>
                </c:pt>
                <c:pt idx="353">
                  <c:v>120</c:v>
                </c:pt>
                <c:pt idx="354">
                  <c:v>118</c:v>
                </c:pt>
                <c:pt idx="355">
                  <c:v>116</c:v>
                </c:pt>
                <c:pt idx="356">
                  <c:v>114</c:v>
                </c:pt>
                <c:pt idx="357">
                  <c:v>112</c:v>
                </c:pt>
                <c:pt idx="358">
                  <c:v>110</c:v>
                </c:pt>
                <c:pt idx="359">
                  <c:v>108</c:v>
                </c:pt>
                <c:pt idx="360">
                  <c:v>106</c:v>
                </c:pt>
                <c:pt idx="361">
                  <c:v>104</c:v>
                </c:pt>
                <c:pt idx="362">
                  <c:v>102</c:v>
                </c:pt>
                <c:pt idx="363">
                  <c:v>100</c:v>
                </c:pt>
                <c:pt idx="364">
                  <c:v>98</c:v>
                </c:pt>
                <c:pt idx="365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5456"/>
        <c:axId val="90197376"/>
      </c:scatterChart>
      <c:valAx>
        <c:axId val="901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Zeit in Tagen</a:t>
                </a:r>
              </a:p>
            </c:rich>
          </c:tx>
          <c:layout>
            <c:manualLayout>
              <c:xMode val="edge"/>
              <c:yMode val="edge"/>
              <c:x val="0.3767443813709333"/>
              <c:y val="0.90845144356955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0197376"/>
        <c:crosses val="autoZero"/>
        <c:crossBetween val="midCat"/>
      </c:valAx>
      <c:valAx>
        <c:axId val="9019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Bestand</a:t>
                </a:r>
              </a:p>
            </c:rich>
          </c:tx>
          <c:layout>
            <c:manualLayout>
              <c:xMode val="edge"/>
              <c:yMode val="edge"/>
              <c:x val="1.4883720930232559E-2"/>
              <c:y val="0.417253890798861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01954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651201855582"/>
          <c:y val="0.39084544009463607"/>
          <c:w val="0.99255862784593785"/>
          <c:h val="0.603873793944771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66675</xdr:rowOff>
    </xdr:from>
    <xdr:to>
      <xdr:col>12</xdr:col>
      <xdr:colOff>619125</xdr:colOff>
      <xdr:row>35</xdr:row>
      <xdr:rowOff>133350</xdr:rowOff>
    </xdr:to>
    <xdr:graphicFrame macro="">
      <xdr:nvGraphicFramePr>
        <xdr:cNvPr id="1046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38100</xdr:rowOff>
    </xdr:from>
    <xdr:to>
      <xdr:col>0</xdr:col>
      <xdr:colOff>419100</xdr:colOff>
      <xdr:row>22</xdr:row>
      <xdr:rowOff>19050</xdr:rowOff>
    </xdr:to>
    <xdr:sp macro="" textlink="">
      <xdr:nvSpPr>
        <xdr:cNvPr id="2637" name="Line 1"/>
        <xdr:cNvSpPr>
          <a:spLocks noChangeShapeType="1"/>
        </xdr:cNvSpPr>
      </xdr:nvSpPr>
      <xdr:spPr bwMode="auto">
        <a:xfrm flipV="1">
          <a:off x="419100" y="200025"/>
          <a:ext cx="0" cy="3381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20</xdr:row>
      <xdr:rowOff>104775</xdr:rowOff>
    </xdr:from>
    <xdr:to>
      <xdr:col>7</xdr:col>
      <xdr:colOff>114300</xdr:colOff>
      <xdr:row>20</xdr:row>
      <xdr:rowOff>104775</xdr:rowOff>
    </xdr:to>
    <xdr:sp macro="" textlink="">
      <xdr:nvSpPr>
        <xdr:cNvPr id="2638" name="Line 2"/>
        <xdr:cNvSpPr>
          <a:spLocks noChangeShapeType="1"/>
        </xdr:cNvSpPr>
      </xdr:nvSpPr>
      <xdr:spPr bwMode="auto">
        <a:xfrm>
          <a:off x="419100" y="3343275"/>
          <a:ext cx="502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3</xdr:row>
      <xdr:rowOff>28575</xdr:rowOff>
    </xdr:from>
    <xdr:to>
      <xdr:col>6</xdr:col>
      <xdr:colOff>609600</xdr:colOff>
      <xdr:row>3</xdr:row>
      <xdr:rowOff>28575</xdr:rowOff>
    </xdr:to>
    <xdr:sp macro="" textlink="">
      <xdr:nvSpPr>
        <xdr:cNvPr id="2639" name="Line 3"/>
        <xdr:cNvSpPr>
          <a:spLocks noChangeShapeType="1"/>
        </xdr:cNvSpPr>
      </xdr:nvSpPr>
      <xdr:spPr bwMode="auto">
        <a:xfrm>
          <a:off x="419100" y="514350"/>
          <a:ext cx="47625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8</xdr:row>
      <xdr:rowOff>133350</xdr:rowOff>
    </xdr:from>
    <xdr:to>
      <xdr:col>6</xdr:col>
      <xdr:colOff>609600</xdr:colOff>
      <xdr:row>8</xdr:row>
      <xdr:rowOff>133350</xdr:rowOff>
    </xdr:to>
    <xdr:sp macro="" textlink="">
      <xdr:nvSpPr>
        <xdr:cNvPr id="2640" name="Line 4"/>
        <xdr:cNvSpPr>
          <a:spLocks noChangeShapeType="1"/>
        </xdr:cNvSpPr>
      </xdr:nvSpPr>
      <xdr:spPr bwMode="auto">
        <a:xfrm>
          <a:off x="419100" y="1428750"/>
          <a:ext cx="47625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17</xdr:row>
      <xdr:rowOff>47625</xdr:rowOff>
    </xdr:from>
    <xdr:to>
      <xdr:col>6</xdr:col>
      <xdr:colOff>609600</xdr:colOff>
      <xdr:row>17</xdr:row>
      <xdr:rowOff>47625</xdr:rowOff>
    </xdr:to>
    <xdr:sp macro="" textlink="">
      <xdr:nvSpPr>
        <xdr:cNvPr id="2641" name="Line 5"/>
        <xdr:cNvSpPr>
          <a:spLocks noChangeShapeType="1"/>
        </xdr:cNvSpPr>
      </xdr:nvSpPr>
      <xdr:spPr bwMode="auto">
        <a:xfrm>
          <a:off x="419100" y="2800350"/>
          <a:ext cx="47625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419100</xdr:colOff>
      <xdr:row>5</xdr:row>
      <xdr:rowOff>66675</xdr:rowOff>
    </xdr:from>
    <xdr:to>
      <xdr:col>1</xdr:col>
      <xdr:colOff>571500</xdr:colOff>
      <xdr:row>17</xdr:row>
      <xdr:rowOff>47625</xdr:rowOff>
    </xdr:to>
    <xdr:sp macro="" textlink="">
      <xdr:nvSpPr>
        <xdr:cNvPr id="2642" name="Line 6"/>
        <xdr:cNvSpPr>
          <a:spLocks noChangeShapeType="1"/>
        </xdr:cNvSpPr>
      </xdr:nvSpPr>
      <xdr:spPr bwMode="auto">
        <a:xfrm>
          <a:off x="419100" y="876300"/>
          <a:ext cx="914400" cy="19240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3</xdr:row>
      <xdr:rowOff>28575</xdr:rowOff>
    </xdr:from>
    <xdr:to>
      <xdr:col>1</xdr:col>
      <xdr:colOff>571500</xdr:colOff>
      <xdr:row>17</xdr:row>
      <xdr:rowOff>47625</xdr:rowOff>
    </xdr:to>
    <xdr:sp macro="" textlink="">
      <xdr:nvSpPr>
        <xdr:cNvPr id="2643" name="Line 7"/>
        <xdr:cNvSpPr>
          <a:spLocks noChangeShapeType="1"/>
        </xdr:cNvSpPr>
      </xdr:nvSpPr>
      <xdr:spPr bwMode="auto">
        <a:xfrm flipV="1">
          <a:off x="1333500" y="514350"/>
          <a:ext cx="0" cy="2286000"/>
        </a:xfrm>
        <a:prstGeom prst="line">
          <a:avLst/>
        </a:prstGeom>
        <a:noFill/>
        <a:ln w="19050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3</xdr:row>
      <xdr:rowOff>28575</xdr:rowOff>
    </xdr:from>
    <xdr:to>
      <xdr:col>3</xdr:col>
      <xdr:colOff>238125</xdr:colOff>
      <xdr:row>17</xdr:row>
      <xdr:rowOff>47625</xdr:rowOff>
    </xdr:to>
    <xdr:grpSp>
      <xdr:nvGrpSpPr>
        <xdr:cNvPr id="2644" name="Group 8"/>
        <xdr:cNvGrpSpPr>
          <a:grpSpLocks/>
        </xdr:cNvGrpSpPr>
      </xdr:nvGrpSpPr>
      <xdr:grpSpPr bwMode="auto">
        <a:xfrm>
          <a:off x="1333500" y="514350"/>
          <a:ext cx="1190625" cy="2286000"/>
          <a:chOff x="3456" y="3168"/>
          <a:chExt cx="1872" cy="3600"/>
        </a:xfrm>
      </xdr:grpSpPr>
      <xdr:sp macro="" textlink="">
        <xdr:nvSpPr>
          <xdr:cNvPr id="2663" name="Line 9"/>
          <xdr:cNvSpPr>
            <a:spLocks noChangeShapeType="1"/>
          </xdr:cNvSpPr>
        </xdr:nvSpPr>
        <xdr:spPr bwMode="auto">
          <a:xfrm>
            <a:off x="3456" y="3168"/>
            <a:ext cx="1872" cy="360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4" name="Line 10"/>
          <xdr:cNvSpPr>
            <a:spLocks noChangeShapeType="1"/>
          </xdr:cNvSpPr>
        </xdr:nvSpPr>
        <xdr:spPr bwMode="auto">
          <a:xfrm flipV="1">
            <a:off x="5328" y="3168"/>
            <a:ext cx="0" cy="3600"/>
          </a:xfrm>
          <a:prstGeom prst="line">
            <a:avLst/>
          </a:prstGeom>
          <a:noFill/>
          <a:ln w="19050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238125</xdr:colOff>
      <xdr:row>3</xdr:row>
      <xdr:rowOff>28575</xdr:rowOff>
    </xdr:from>
    <xdr:to>
      <xdr:col>4</xdr:col>
      <xdr:colOff>666750</xdr:colOff>
      <xdr:row>17</xdr:row>
      <xdr:rowOff>47625</xdr:rowOff>
    </xdr:to>
    <xdr:grpSp>
      <xdr:nvGrpSpPr>
        <xdr:cNvPr id="2645" name="Group 11"/>
        <xdr:cNvGrpSpPr>
          <a:grpSpLocks/>
        </xdr:cNvGrpSpPr>
      </xdr:nvGrpSpPr>
      <xdr:grpSpPr bwMode="auto">
        <a:xfrm>
          <a:off x="2524125" y="514350"/>
          <a:ext cx="1190625" cy="2286000"/>
          <a:chOff x="3456" y="3168"/>
          <a:chExt cx="1872" cy="3600"/>
        </a:xfrm>
      </xdr:grpSpPr>
      <xdr:sp macro="" textlink="">
        <xdr:nvSpPr>
          <xdr:cNvPr id="2661" name="Line 12"/>
          <xdr:cNvSpPr>
            <a:spLocks noChangeShapeType="1"/>
          </xdr:cNvSpPr>
        </xdr:nvSpPr>
        <xdr:spPr bwMode="auto">
          <a:xfrm>
            <a:off x="3456" y="3168"/>
            <a:ext cx="1872" cy="360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2" name="Line 13"/>
          <xdr:cNvSpPr>
            <a:spLocks noChangeShapeType="1"/>
          </xdr:cNvSpPr>
        </xdr:nvSpPr>
        <xdr:spPr bwMode="auto">
          <a:xfrm flipV="1">
            <a:off x="5328" y="3168"/>
            <a:ext cx="0" cy="3600"/>
          </a:xfrm>
          <a:prstGeom prst="line">
            <a:avLst/>
          </a:prstGeom>
          <a:noFill/>
          <a:ln w="19050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666750</xdr:colOff>
      <xdr:row>3</xdr:row>
      <xdr:rowOff>28575</xdr:rowOff>
    </xdr:from>
    <xdr:to>
      <xdr:col>6</xdr:col>
      <xdr:colOff>333375</xdr:colOff>
      <xdr:row>17</xdr:row>
      <xdr:rowOff>47625</xdr:rowOff>
    </xdr:to>
    <xdr:grpSp>
      <xdr:nvGrpSpPr>
        <xdr:cNvPr id="2646" name="Group 14"/>
        <xdr:cNvGrpSpPr>
          <a:grpSpLocks/>
        </xdr:cNvGrpSpPr>
      </xdr:nvGrpSpPr>
      <xdr:grpSpPr bwMode="auto">
        <a:xfrm>
          <a:off x="3714750" y="514350"/>
          <a:ext cx="1190625" cy="2286000"/>
          <a:chOff x="3456" y="3168"/>
          <a:chExt cx="1872" cy="3600"/>
        </a:xfrm>
      </xdr:grpSpPr>
      <xdr:sp macro="" textlink="">
        <xdr:nvSpPr>
          <xdr:cNvPr id="2659" name="Line 15"/>
          <xdr:cNvSpPr>
            <a:spLocks noChangeShapeType="1"/>
          </xdr:cNvSpPr>
        </xdr:nvSpPr>
        <xdr:spPr bwMode="auto">
          <a:xfrm>
            <a:off x="3456" y="3168"/>
            <a:ext cx="1872" cy="360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0" name="Line 16"/>
          <xdr:cNvSpPr>
            <a:spLocks noChangeShapeType="1"/>
          </xdr:cNvSpPr>
        </xdr:nvSpPr>
        <xdr:spPr bwMode="auto">
          <a:xfrm flipV="1">
            <a:off x="5328" y="3168"/>
            <a:ext cx="0" cy="3600"/>
          </a:xfrm>
          <a:prstGeom prst="line">
            <a:avLst/>
          </a:prstGeom>
          <a:noFill/>
          <a:ln w="19050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333375</xdr:colOff>
      <xdr:row>3</xdr:row>
      <xdr:rowOff>28575</xdr:rowOff>
    </xdr:from>
    <xdr:to>
      <xdr:col>6</xdr:col>
      <xdr:colOff>609600</xdr:colOff>
      <xdr:row>6</xdr:row>
      <xdr:rowOff>0</xdr:rowOff>
    </xdr:to>
    <xdr:sp macro="" textlink="">
      <xdr:nvSpPr>
        <xdr:cNvPr id="2647" name="Line 17"/>
        <xdr:cNvSpPr>
          <a:spLocks noChangeShapeType="1"/>
        </xdr:cNvSpPr>
      </xdr:nvSpPr>
      <xdr:spPr bwMode="auto">
        <a:xfrm>
          <a:off x="4905375" y="514350"/>
          <a:ext cx="276225" cy="4572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23</xdr:row>
      <xdr:rowOff>152400</xdr:rowOff>
    </xdr:from>
    <xdr:to>
      <xdr:col>3</xdr:col>
      <xdr:colOff>238125</xdr:colOff>
      <xdr:row>23</xdr:row>
      <xdr:rowOff>152400</xdr:rowOff>
    </xdr:to>
    <xdr:sp macro="" textlink="">
      <xdr:nvSpPr>
        <xdr:cNvPr id="2648" name="Line 18"/>
        <xdr:cNvSpPr>
          <a:spLocks noChangeShapeType="1"/>
        </xdr:cNvSpPr>
      </xdr:nvSpPr>
      <xdr:spPr bwMode="auto">
        <a:xfrm>
          <a:off x="2162175" y="3876675"/>
          <a:ext cx="36195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25</xdr:row>
      <xdr:rowOff>19050</xdr:rowOff>
    </xdr:from>
    <xdr:to>
      <xdr:col>3</xdr:col>
      <xdr:colOff>238125</xdr:colOff>
      <xdr:row>25</xdr:row>
      <xdr:rowOff>19050</xdr:rowOff>
    </xdr:to>
    <xdr:sp macro="" textlink="">
      <xdr:nvSpPr>
        <xdr:cNvPr id="2649" name="Line 19"/>
        <xdr:cNvSpPr>
          <a:spLocks noChangeShapeType="1"/>
        </xdr:cNvSpPr>
      </xdr:nvSpPr>
      <xdr:spPr bwMode="auto">
        <a:xfrm>
          <a:off x="2162175" y="4124325"/>
          <a:ext cx="36195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26</xdr:row>
      <xdr:rowOff>38100</xdr:rowOff>
    </xdr:from>
    <xdr:to>
      <xdr:col>3</xdr:col>
      <xdr:colOff>238125</xdr:colOff>
      <xdr:row>26</xdr:row>
      <xdr:rowOff>38100</xdr:rowOff>
    </xdr:to>
    <xdr:sp macro="" textlink="">
      <xdr:nvSpPr>
        <xdr:cNvPr id="2650" name="Line 20"/>
        <xdr:cNvSpPr>
          <a:spLocks noChangeShapeType="1"/>
        </xdr:cNvSpPr>
      </xdr:nvSpPr>
      <xdr:spPr bwMode="auto">
        <a:xfrm flipV="1">
          <a:off x="2162175" y="4333875"/>
          <a:ext cx="36195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609600</xdr:colOff>
      <xdr:row>8</xdr:row>
      <xdr:rowOff>9525</xdr:rowOff>
    </xdr:from>
    <xdr:to>
      <xdr:col>1</xdr:col>
      <xdr:colOff>28575</xdr:colOff>
      <xdr:row>9</xdr:row>
      <xdr:rowOff>28575</xdr:rowOff>
    </xdr:to>
    <xdr:sp macro="" textlink="">
      <xdr:nvSpPr>
        <xdr:cNvPr id="2069" name="AutoShape 21"/>
        <xdr:cNvSpPr>
          <a:spLocks noChangeArrowheads="1"/>
        </xdr:cNvSpPr>
      </xdr:nvSpPr>
      <xdr:spPr bwMode="auto">
        <a:xfrm>
          <a:off x="609600" y="1304925"/>
          <a:ext cx="180975" cy="18097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2</xdr:col>
      <xdr:colOff>180975</xdr:colOff>
      <xdr:row>8</xdr:row>
      <xdr:rowOff>9525</xdr:rowOff>
    </xdr:from>
    <xdr:to>
      <xdr:col>2</xdr:col>
      <xdr:colOff>361950</xdr:colOff>
      <xdr:row>9</xdr:row>
      <xdr:rowOff>28575</xdr:rowOff>
    </xdr:to>
    <xdr:sp macro="" textlink="">
      <xdr:nvSpPr>
        <xdr:cNvPr id="2070" name="AutoShape 22"/>
        <xdr:cNvSpPr>
          <a:spLocks noChangeArrowheads="1"/>
        </xdr:cNvSpPr>
      </xdr:nvSpPr>
      <xdr:spPr bwMode="auto">
        <a:xfrm>
          <a:off x="1704975" y="1304925"/>
          <a:ext cx="180975" cy="18097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3</xdr:col>
      <xdr:colOff>609600</xdr:colOff>
      <xdr:row>8</xdr:row>
      <xdr:rowOff>9525</xdr:rowOff>
    </xdr:from>
    <xdr:to>
      <xdr:col>4</xdr:col>
      <xdr:colOff>28575</xdr:colOff>
      <xdr:row>9</xdr:row>
      <xdr:rowOff>28575</xdr:rowOff>
    </xdr:to>
    <xdr:sp macro="" textlink="">
      <xdr:nvSpPr>
        <xdr:cNvPr id="2071" name="AutoShape 23"/>
        <xdr:cNvSpPr>
          <a:spLocks noChangeArrowheads="1"/>
        </xdr:cNvSpPr>
      </xdr:nvSpPr>
      <xdr:spPr bwMode="auto">
        <a:xfrm>
          <a:off x="2895600" y="1304925"/>
          <a:ext cx="180975" cy="18097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457200</xdr:colOff>
      <xdr:row>9</xdr:row>
      <xdr:rowOff>28575</xdr:rowOff>
    </xdr:to>
    <xdr:sp macro="" textlink="">
      <xdr:nvSpPr>
        <xdr:cNvPr id="2072" name="AutoShape 24"/>
        <xdr:cNvSpPr>
          <a:spLocks noChangeArrowheads="1"/>
        </xdr:cNvSpPr>
      </xdr:nvSpPr>
      <xdr:spPr bwMode="auto">
        <a:xfrm>
          <a:off x="4076700" y="1304925"/>
          <a:ext cx="190500" cy="18097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2</xdr:col>
      <xdr:colOff>714375</xdr:colOff>
      <xdr:row>27</xdr:row>
      <xdr:rowOff>152400</xdr:rowOff>
    </xdr:from>
    <xdr:to>
      <xdr:col>3</xdr:col>
      <xdr:colOff>142875</xdr:colOff>
      <xdr:row>29</xdr:row>
      <xdr:rowOff>9525</xdr:rowOff>
    </xdr:to>
    <xdr:sp macro="" textlink="">
      <xdr:nvSpPr>
        <xdr:cNvPr id="2073" name="AutoShape 25"/>
        <xdr:cNvSpPr>
          <a:spLocks noChangeArrowheads="1"/>
        </xdr:cNvSpPr>
      </xdr:nvSpPr>
      <xdr:spPr bwMode="auto">
        <a:xfrm>
          <a:off x="2238375" y="4638675"/>
          <a:ext cx="190500" cy="200025"/>
        </a:xfrm>
        <a:prstGeom prst="star5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>
    <xdr:from>
      <xdr:col>7</xdr:col>
      <xdr:colOff>114300</xdr:colOff>
      <xdr:row>3</xdr:row>
      <xdr:rowOff>85725</xdr:rowOff>
    </xdr:from>
    <xdr:to>
      <xdr:col>7</xdr:col>
      <xdr:colOff>209550</xdr:colOff>
      <xdr:row>17</xdr:row>
      <xdr:rowOff>19050</xdr:rowOff>
    </xdr:to>
    <xdr:sp macro="" textlink="">
      <xdr:nvSpPr>
        <xdr:cNvPr id="2656" name="AutoShape 26"/>
        <xdr:cNvSpPr>
          <a:spLocks/>
        </xdr:cNvSpPr>
      </xdr:nvSpPr>
      <xdr:spPr bwMode="auto">
        <a:xfrm>
          <a:off x="5448300" y="571500"/>
          <a:ext cx="95250" cy="2200275"/>
        </a:xfrm>
        <a:prstGeom prst="rightBrace">
          <a:avLst>
            <a:gd name="adj1" fmla="val 19250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209550</xdr:colOff>
      <xdr:row>8</xdr:row>
      <xdr:rowOff>104775</xdr:rowOff>
    </xdr:from>
    <xdr:to>
      <xdr:col>8</xdr:col>
      <xdr:colOff>180975</xdr:colOff>
      <xdr:row>11</xdr:row>
      <xdr:rowOff>152400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5543550" y="1400175"/>
          <a:ext cx="733425" cy="533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Optimale Bestellmenge</a:t>
          </a:r>
        </a:p>
        <a:p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638175</xdr:colOff>
      <xdr:row>27</xdr:row>
      <xdr:rowOff>57150</xdr:rowOff>
    </xdr:from>
    <xdr:to>
      <xdr:col>3</xdr:col>
      <xdr:colOff>238125</xdr:colOff>
      <xdr:row>27</xdr:row>
      <xdr:rowOff>57150</xdr:rowOff>
    </xdr:to>
    <xdr:sp macro="" textlink="">
      <xdr:nvSpPr>
        <xdr:cNvPr id="2658" name="Line 28"/>
        <xdr:cNvSpPr>
          <a:spLocks noChangeShapeType="1"/>
        </xdr:cNvSpPr>
      </xdr:nvSpPr>
      <xdr:spPr bwMode="auto">
        <a:xfrm flipV="1">
          <a:off x="2162175" y="4543425"/>
          <a:ext cx="3619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7" zoomScale="150" workbookViewId="0">
      <selection activeCell="A15" sqref="A15"/>
    </sheetView>
  </sheetViews>
  <sheetFormatPr baseColWidth="10" defaultColWidth="10" defaultRowHeight="12.75" x14ac:dyDescent="0.2"/>
  <cols>
    <col min="1" max="1" width="22" style="1" customWidth="1"/>
    <col min="2" max="2" width="1" style="1" customWidth="1"/>
    <col min="3" max="3" width="15" style="1" customWidth="1"/>
    <col min="4" max="4" width="1" style="1" customWidth="1"/>
    <col min="5" max="5" width="15" style="1" customWidth="1"/>
    <col min="6" max="6" width="1" style="1" customWidth="1"/>
    <col min="7" max="7" width="15" style="1" customWidth="1"/>
    <col min="8" max="8" width="1" style="1" customWidth="1"/>
    <col min="9" max="9" width="15" style="1" customWidth="1"/>
    <col min="10" max="10" width="5" style="1" customWidth="1"/>
    <col min="11" max="16384" width="10" style="1"/>
  </cols>
  <sheetData>
    <row r="1" spans="1:9" ht="18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  <c r="I1" s="73"/>
    </row>
    <row r="2" spans="1:9" ht="7.5" customHeight="1" x14ac:dyDescent="0.2">
      <c r="A2" s="73"/>
      <c r="B2" s="73"/>
      <c r="C2" s="73"/>
      <c r="D2" s="73"/>
      <c r="E2" s="73"/>
      <c r="F2" s="73"/>
      <c r="G2" s="73"/>
      <c r="H2" s="73"/>
      <c r="I2" s="73"/>
    </row>
    <row r="3" spans="1:9" x14ac:dyDescent="0.2">
      <c r="A3" s="4" t="s">
        <v>0</v>
      </c>
      <c r="B3" s="5"/>
      <c r="C3" s="5"/>
      <c r="D3" s="5"/>
      <c r="E3" s="5"/>
      <c r="F3" s="5"/>
      <c r="G3" s="5"/>
      <c r="H3" s="5"/>
      <c r="I3" s="5"/>
    </row>
    <row r="4" spans="1:9" x14ac:dyDescent="0.2">
      <c r="A4" s="5" t="s">
        <v>54</v>
      </c>
      <c r="B4" s="5"/>
      <c r="C4" s="5"/>
      <c r="D4" s="5"/>
      <c r="E4" s="5"/>
      <c r="F4" s="5"/>
      <c r="G4" s="5"/>
      <c r="H4" s="5"/>
      <c r="I4" s="5"/>
    </row>
    <row r="5" spans="1:9" x14ac:dyDescent="0.2">
      <c r="A5" s="5"/>
      <c r="B5" s="5"/>
      <c r="C5" s="5"/>
      <c r="D5" s="5"/>
      <c r="E5" s="5"/>
      <c r="F5" s="5"/>
      <c r="G5" s="5"/>
      <c r="H5" s="5"/>
      <c r="I5" s="5"/>
    </row>
    <row r="6" spans="1:9" x14ac:dyDescent="0.2">
      <c r="A6" s="5" t="s">
        <v>43</v>
      </c>
      <c r="B6" s="5"/>
      <c r="C6" s="5"/>
      <c r="D6" s="5"/>
      <c r="E6" s="5"/>
      <c r="F6" s="5"/>
      <c r="G6" s="5"/>
      <c r="H6" s="5"/>
      <c r="I6" s="5"/>
    </row>
    <row r="7" spans="1:9" x14ac:dyDescent="0.2">
      <c r="A7" s="6">
        <v>10</v>
      </c>
      <c r="B7" s="7" t="s">
        <v>1</v>
      </c>
      <c r="C7" s="7"/>
      <c r="D7" s="5"/>
      <c r="E7" s="5"/>
      <c r="F7" s="5"/>
      <c r="G7" s="5"/>
      <c r="H7" s="5"/>
      <c r="I7" s="5"/>
    </row>
    <row r="8" spans="1:9" x14ac:dyDescent="0.2">
      <c r="A8" s="5" t="s">
        <v>52</v>
      </c>
      <c r="B8" s="5"/>
      <c r="C8" s="5"/>
      <c r="D8" s="5"/>
      <c r="E8" s="5"/>
      <c r="F8" s="5"/>
      <c r="G8" s="5"/>
      <c r="H8" s="5"/>
      <c r="I8" s="5"/>
    </row>
    <row r="9" spans="1:9" x14ac:dyDescent="0.2">
      <c r="A9" s="5" t="s">
        <v>51</v>
      </c>
      <c r="B9" s="5"/>
      <c r="C9" s="5"/>
      <c r="D9" s="5"/>
      <c r="E9" s="5"/>
      <c r="F9" s="5"/>
      <c r="G9" s="5"/>
      <c r="H9" s="5"/>
      <c r="I9" s="5"/>
    </row>
    <row r="10" spans="1:9" x14ac:dyDescent="0.2">
      <c r="A10" s="6">
        <v>300</v>
      </c>
      <c r="B10" s="7" t="s">
        <v>2</v>
      </c>
      <c r="C10" s="7"/>
      <c r="D10" s="5"/>
      <c r="E10" s="5"/>
      <c r="F10" s="5"/>
      <c r="G10" s="5"/>
      <c r="H10" s="5"/>
      <c r="I10" s="5"/>
    </row>
    <row r="11" spans="1:9" x14ac:dyDescent="0.2">
      <c r="A11" s="6">
        <v>600</v>
      </c>
      <c r="B11" s="7" t="s">
        <v>53</v>
      </c>
      <c r="C11" s="5"/>
      <c r="D11" s="5"/>
      <c r="E11" s="5"/>
      <c r="F11" s="5"/>
      <c r="G11" s="5"/>
      <c r="H11" s="5"/>
      <c r="I11" s="5"/>
    </row>
    <row r="12" spans="1:9" x14ac:dyDescent="0.2">
      <c r="A12" s="5" t="s">
        <v>3</v>
      </c>
      <c r="B12" s="5"/>
      <c r="C12" s="5"/>
      <c r="D12" s="5"/>
      <c r="E12" s="5"/>
      <c r="F12" s="5"/>
      <c r="G12" s="5"/>
      <c r="H12" s="5"/>
      <c r="I12" s="5"/>
    </row>
    <row r="13" spans="1:9" x14ac:dyDescent="0.2">
      <c r="A13" s="5" t="s">
        <v>4</v>
      </c>
      <c r="B13" s="5"/>
      <c r="C13" s="5"/>
      <c r="D13" s="5"/>
      <c r="E13" s="5"/>
      <c r="F13" s="5"/>
      <c r="G13" s="5"/>
      <c r="H13" s="5"/>
      <c r="I13" s="5"/>
    </row>
    <row r="14" spans="1:9" x14ac:dyDescent="0.2">
      <c r="A14" s="5" t="s">
        <v>55</v>
      </c>
      <c r="B14" s="5"/>
      <c r="C14" s="5"/>
      <c r="D14" s="5"/>
      <c r="E14" s="5"/>
      <c r="F14" s="5"/>
      <c r="G14" s="5"/>
      <c r="H14" s="5"/>
      <c r="I14" s="5"/>
    </row>
    <row r="15" spans="1:9" x14ac:dyDescent="0.2">
      <c r="A15" s="6">
        <v>18</v>
      </c>
      <c r="B15" s="7" t="s">
        <v>5</v>
      </c>
      <c r="C15" s="7"/>
      <c r="D15" s="5"/>
      <c r="E15" s="5"/>
      <c r="F15" s="5"/>
      <c r="G15" s="5"/>
      <c r="H15" s="5"/>
      <c r="I15" s="5"/>
    </row>
    <row r="16" spans="1:9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5" t="s">
        <v>56</v>
      </c>
      <c r="B17" s="5"/>
      <c r="C17" s="5"/>
      <c r="D17" s="5"/>
      <c r="E17" s="5"/>
      <c r="F17" s="5"/>
      <c r="G17" s="5"/>
      <c r="H17" s="5"/>
      <c r="I17" s="5"/>
    </row>
    <row r="18" spans="1:9" x14ac:dyDescent="0.2">
      <c r="A18" s="5" t="s">
        <v>6</v>
      </c>
      <c r="B18" s="5"/>
      <c r="C18" s="5"/>
      <c r="D18" s="5"/>
      <c r="E18" s="8">
        <v>200</v>
      </c>
      <c r="F18" s="7"/>
      <c r="G18" s="7" t="s">
        <v>44</v>
      </c>
      <c r="H18" s="5"/>
      <c r="I18" s="5"/>
    </row>
    <row r="19" spans="1:9" x14ac:dyDescent="0.2">
      <c r="A19" s="5" t="s">
        <v>7</v>
      </c>
      <c r="B19" s="5"/>
      <c r="C19" s="5"/>
      <c r="D19" s="5"/>
      <c r="E19" s="5"/>
      <c r="F19" s="5"/>
      <c r="G19" s="5"/>
      <c r="H19" s="5"/>
      <c r="I19" s="5"/>
    </row>
    <row r="20" spans="1:9" x14ac:dyDescent="0.2">
      <c r="A20" s="9" t="s">
        <v>8</v>
      </c>
      <c r="B20" s="10"/>
      <c r="C20" s="9" t="s">
        <v>9</v>
      </c>
      <c r="D20" s="5"/>
      <c r="E20" s="5"/>
      <c r="F20" s="5"/>
      <c r="G20" s="5"/>
      <c r="H20" s="5"/>
      <c r="I20" s="5"/>
    </row>
    <row r="21" spans="1:9" x14ac:dyDescent="0.2">
      <c r="A21" s="11">
        <v>50</v>
      </c>
      <c r="B21" s="12"/>
      <c r="C21" s="13">
        <v>0.02</v>
      </c>
      <c r="D21" s="5"/>
      <c r="E21" s="5"/>
      <c r="F21" s="5"/>
      <c r="G21" s="5"/>
      <c r="H21" s="5"/>
      <c r="I21" s="5"/>
    </row>
    <row r="22" spans="1:9" x14ac:dyDescent="0.2">
      <c r="A22" s="11">
        <v>100</v>
      </c>
      <c r="B22" s="12"/>
      <c r="C22" s="13">
        <v>0.05</v>
      </c>
      <c r="D22" s="5"/>
      <c r="E22" s="5"/>
      <c r="F22" s="5"/>
      <c r="G22" s="5"/>
      <c r="H22" s="5"/>
      <c r="I22" s="5"/>
    </row>
    <row r="23" spans="1:9" x14ac:dyDescent="0.2">
      <c r="A23" s="11">
        <v>200</v>
      </c>
      <c r="B23" s="12"/>
      <c r="C23" s="13">
        <v>0.08</v>
      </c>
      <c r="D23" s="5"/>
      <c r="E23" s="5"/>
      <c r="F23" s="5"/>
      <c r="G23" s="5"/>
      <c r="H23" s="5"/>
      <c r="I23" s="5"/>
    </row>
    <row r="24" spans="1:9" x14ac:dyDescent="0.2">
      <c r="A24" s="11">
        <v>600</v>
      </c>
      <c r="B24" s="12"/>
      <c r="C24" s="13">
        <v>0.1</v>
      </c>
      <c r="D24" s="5"/>
      <c r="E24" s="5"/>
      <c r="F24" s="5"/>
      <c r="G24" s="5"/>
      <c r="H24" s="5"/>
      <c r="I24" s="5"/>
    </row>
    <row r="25" spans="1:9" x14ac:dyDescent="0.2">
      <c r="A25" s="5" t="s">
        <v>10</v>
      </c>
      <c r="B25" s="5"/>
      <c r="C25" s="5"/>
      <c r="D25" s="5"/>
      <c r="E25" s="5"/>
      <c r="F25" s="5"/>
      <c r="G25" s="5"/>
      <c r="H25" s="5"/>
      <c r="I25" s="5"/>
    </row>
    <row r="26" spans="1:9" x14ac:dyDescent="0.2">
      <c r="A26" s="5">
        <f>A11/A21</f>
        <v>12</v>
      </c>
      <c r="B26" s="5"/>
      <c r="C26" s="5" t="s">
        <v>11</v>
      </c>
      <c r="D26" s="5"/>
      <c r="E26" s="14">
        <v>5000</v>
      </c>
      <c r="F26" s="5"/>
      <c r="G26" s="5" t="s">
        <v>44</v>
      </c>
      <c r="H26" s="5"/>
      <c r="I26" s="5"/>
    </row>
    <row r="27" spans="1:9" x14ac:dyDescent="0.2">
      <c r="A27" s="5">
        <f>A11/A22</f>
        <v>6</v>
      </c>
      <c r="B27" s="5"/>
      <c r="C27" s="5" t="s">
        <v>11</v>
      </c>
      <c r="D27" s="5"/>
      <c r="E27" s="14">
        <v>4500</v>
      </c>
      <c r="F27" s="5"/>
      <c r="G27" s="5" t="s">
        <v>44</v>
      </c>
      <c r="H27" s="5"/>
      <c r="I27" s="5"/>
    </row>
    <row r="28" spans="1:9" x14ac:dyDescent="0.2">
      <c r="A28" s="5">
        <f>A11/A23</f>
        <v>3</v>
      </c>
      <c r="B28" s="5"/>
      <c r="C28" s="5" t="s">
        <v>11</v>
      </c>
      <c r="D28" s="5"/>
      <c r="E28" s="14">
        <v>4000</v>
      </c>
      <c r="F28" s="5"/>
      <c r="G28" s="5" t="s">
        <v>44</v>
      </c>
      <c r="H28" s="5"/>
      <c r="I28" s="5"/>
    </row>
    <row r="29" spans="1:9" x14ac:dyDescent="0.2">
      <c r="A29" s="5">
        <v>1</v>
      </c>
      <c r="B29" s="5"/>
      <c r="C29" s="5" t="s">
        <v>12</v>
      </c>
      <c r="D29" s="5"/>
      <c r="E29" s="14">
        <v>3500</v>
      </c>
      <c r="F29" s="5"/>
      <c r="G29" s="5" t="s">
        <v>44</v>
      </c>
      <c r="H29" s="5"/>
      <c r="I29" s="5"/>
    </row>
    <row r="30" spans="1:9" x14ac:dyDescent="0.2">
      <c r="A30" s="5" t="s">
        <v>13</v>
      </c>
      <c r="B30" s="5"/>
      <c r="C30" s="5"/>
      <c r="D30" s="5"/>
      <c r="E30" s="14">
        <v>180</v>
      </c>
      <c r="F30" s="5"/>
      <c r="G30" s="5" t="s">
        <v>44</v>
      </c>
      <c r="H30" s="5"/>
      <c r="I30" s="5"/>
    </row>
    <row r="31" spans="1:9" x14ac:dyDescent="0.2">
      <c r="A31" s="5" t="s">
        <v>47</v>
      </c>
      <c r="B31" s="5"/>
      <c r="C31" s="15">
        <v>0.3</v>
      </c>
      <c r="D31" s="5"/>
      <c r="E31" s="5" t="s">
        <v>14</v>
      </c>
      <c r="F31" s="5"/>
      <c r="G31" s="5"/>
      <c r="H31" s="5"/>
      <c r="I31" s="5"/>
    </row>
    <row r="32" spans="1:9" x14ac:dyDescent="0.2">
      <c r="A32" s="5"/>
      <c r="B32" s="5"/>
      <c r="C32" s="5"/>
      <c r="D32" s="5"/>
      <c r="E32" s="5" t="s">
        <v>15</v>
      </c>
      <c r="F32" s="5"/>
      <c r="G32" s="5"/>
      <c r="H32" s="5"/>
      <c r="I32" s="5"/>
    </row>
    <row r="33" spans="1:9" x14ac:dyDescent="0.2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">
      <c r="A34" s="16" t="s">
        <v>16</v>
      </c>
      <c r="B34" s="17"/>
      <c r="C34" s="17"/>
      <c r="D34" s="17"/>
      <c r="E34" s="17"/>
      <c r="F34" s="17"/>
      <c r="G34" s="17"/>
      <c r="H34" s="17"/>
      <c r="I34" s="17"/>
    </row>
    <row r="35" spans="1:9" x14ac:dyDescent="0.2">
      <c r="A35" s="16"/>
      <c r="B35" s="17"/>
      <c r="C35" s="17"/>
      <c r="D35" s="17"/>
      <c r="E35" s="17"/>
      <c r="F35" s="17"/>
      <c r="G35" s="17"/>
      <c r="H35" s="17"/>
      <c r="I35" s="17"/>
    </row>
    <row r="36" spans="1:9" x14ac:dyDescent="0.2">
      <c r="A36" s="16" t="s">
        <v>75</v>
      </c>
      <c r="B36" s="17"/>
      <c r="C36" s="17"/>
      <c r="D36" s="17"/>
      <c r="E36" s="17"/>
      <c r="F36" s="17"/>
      <c r="G36" s="17"/>
      <c r="H36" s="17"/>
      <c r="I36" s="17"/>
    </row>
    <row r="37" spans="1:9" x14ac:dyDescent="0.2">
      <c r="A37" s="16"/>
      <c r="B37" s="17"/>
      <c r="C37" s="17"/>
      <c r="D37" s="17"/>
      <c r="E37" s="17"/>
      <c r="F37" s="17"/>
      <c r="G37" s="17"/>
      <c r="H37" s="17"/>
      <c r="I37" s="17"/>
    </row>
    <row r="38" spans="1:9" x14ac:dyDescent="0.2">
      <c r="A38" s="17" t="s">
        <v>17</v>
      </c>
      <c r="B38" s="17"/>
      <c r="C38" s="17"/>
      <c r="D38" s="17"/>
      <c r="E38" s="17"/>
      <c r="F38" s="17"/>
      <c r="G38" s="17"/>
      <c r="H38" s="17"/>
      <c r="I38" s="17"/>
    </row>
    <row r="39" spans="1:9" x14ac:dyDescent="0.2">
      <c r="A39" s="17" t="s">
        <v>18</v>
      </c>
      <c r="B39" s="17"/>
      <c r="C39" s="17"/>
      <c r="D39" s="17"/>
      <c r="E39" s="17"/>
      <c r="F39" s="17"/>
      <c r="G39" s="17"/>
      <c r="H39" s="17"/>
      <c r="I39" s="17"/>
    </row>
    <row r="40" spans="1:9" x14ac:dyDescent="0.2">
      <c r="A40" s="17" t="s">
        <v>19</v>
      </c>
      <c r="B40" s="17"/>
      <c r="C40" s="17"/>
      <c r="D40" s="17"/>
      <c r="E40" s="17"/>
      <c r="F40" s="17"/>
      <c r="G40" s="17"/>
      <c r="H40" s="17"/>
      <c r="I40" s="17"/>
    </row>
    <row r="41" spans="1:9" x14ac:dyDescent="0.2">
      <c r="A41" s="17" t="s">
        <v>20</v>
      </c>
      <c r="B41" s="17"/>
      <c r="C41" s="17"/>
      <c r="D41" s="17"/>
      <c r="E41" s="17"/>
      <c r="F41" s="17"/>
      <c r="G41" s="17"/>
      <c r="H41" s="17"/>
      <c r="I41" s="17"/>
    </row>
    <row r="42" spans="1:9" x14ac:dyDescent="0.2">
      <c r="A42" s="17" t="s">
        <v>21</v>
      </c>
      <c r="B42" s="17"/>
      <c r="C42" s="17"/>
      <c r="D42" s="17"/>
      <c r="E42" s="17"/>
      <c r="F42" s="17"/>
      <c r="G42" s="17"/>
      <c r="H42" s="17"/>
      <c r="I42" s="17"/>
    </row>
    <row r="43" spans="1:9" x14ac:dyDescent="0.2">
      <c r="A43" s="17" t="s">
        <v>22</v>
      </c>
      <c r="B43" s="17"/>
      <c r="C43" s="17"/>
      <c r="D43" s="17"/>
      <c r="E43" s="17"/>
      <c r="F43" s="17"/>
      <c r="G43" s="17"/>
      <c r="H43" s="17"/>
      <c r="I43" s="17"/>
    </row>
    <row r="44" spans="1:9" x14ac:dyDescent="0.2">
      <c r="A44" s="17" t="s">
        <v>23</v>
      </c>
      <c r="B44" s="17"/>
      <c r="C44" s="17"/>
      <c r="D44" s="17"/>
      <c r="E44" s="17"/>
      <c r="F44" s="17"/>
      <c r="G44" s="17"/>
      <c r="H44" s="17"/>
      <c r="I44" s="17"/>
    </row>
    <row r="45" spans="1:9" x14ac:dyDescent="0.2">
      <c r="A45" s="17"/>
      <c r="B45" s="17"/>
      <c r="C45" s="17"/>
      <c r="D45" s="17"/>
      <c r="E45" s="17"/>
      <c r="F45" s="17"/>
      <c r="G45" s="17"/>
      <c r="H45" s="17"/>
      <c r="I45" s="17"/>
    </row>
  </sheetData>
  <mergeCells count="1">
    <mergeCell ref="A1:I2"/>
  </mergeCells>
  <phoneticPr fontId="0" type="noConversion"/>
  <pageMargins left="0.78749999999999998" right="0.19722222222222222" top="0.39374999999999999" bottom="0.98472222222222228" header="0.4921259845" footer="0.4921259845"/>
  <pageSetup paperSize="9" orientation="portrait" horizontalDpi="4294967293" verticalDpi="0" r:id="rId1"/>
  <headerFooter alignWithMargins="0">
    <oddFooter xml:space="preserve">&amp;L&amp;F&amp;C- &amp;P -&amp;R(c) N. Böing   (www.nboeing.de)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2" zoomScale="160" zoomScaleNormal="160" workbookViewId="0">
      <selection activeCell="G40" sqref="G40"/>
    </sheetView>
  </sheetViews>
  <sheetFormatPr baseColWidth="10" defaultColWidth="10" defaultRowHeight="12.75" x14ac:dyDescent="0.2"/>
  <cols>
    <col min="1" max="1" width="23.5703125" style="1" customWidth="1"/>
    <col min="2" max="5" width="15" style="1" customWidth="1"/>
    <col min="6" max="6" width="5" style="1" customWidth="1"/>
    <col min="7" max="16384" width="10" style="1"/>
  </cols>
  <sheetData>
    <row r="1" spans="1:5" ht="18" x14ac:dyDescent="0.25">
      <c r="A1" s="54" t="s">
        <v>46</v>
      </c>
    </row>
    <row r="3" spans="1:5" x14ac:dyDescent="0.2">
      <c r="A3" s="1" t="s">
        <v>60</v>
      </c>
      <c r="B3" s="2"/>
    </row>
    <row r="4" spans="1:5" x14ac:dyDescent="0.2">
      <c r="A4" s="52"/>
      <c r="B4" s="21"/>
      <c r="C4" s="60"/>
      <c r="D4" s="60"/>
      <c r="E4" s="22"/>
    </row>
    <row r="5" spans="1:5" x14ac:dyDescent="0.2">
      <c r="A5" s="53" t="s">
        <v>61</v>
      </c>
      <c r="B5" s="18">
        <v>20</v>
      </c>
      <c r="C5" s="18">
        <f>600/300*10</f>
        <v>20</v>
      </c>
      <c r="D5" s="59"/>
      <c r="E5" s="24"/>
    </row>
    <row r="6" spans="1:5" x14ac:dyDescent="0.2">
      <c r="A6" s="53"/>
      <c r="B6" s="18"/>
      <c r="C6" s="17"/>
      <c r="D6" s="17"/>
      <c r="E6" s="24"/>
    </row>
    <row r="7" spans="1:5" x14ac:dyDescent="0.2">
      <c r="A7" s="53"/>
      <c r="B7" s="17"/>
      <c r="C7" s="17"/>
      <c r="D7" s="17"/>
      <c r="E7" s="24"/>
    </row>
    <row r="8" spans="1:5" x14ac:dyDescent="0.2">
      <c r="A8" s="53"/>
      <c r="B8" s="17"/>
      <c r="C8" s="17"/>
      <c r="D8" s="17"/>
      <c r="E8" s="24"/>
    </row>
    <row r="9" spans="1:5" x14ac:dyDescent="0.2">
      <c r="A9" s="53" t="s">
        <v>62</v>
      </c>
      <c r="B9" s="18">
        <v>56</v>
      </c>
      <c r="C9" s="18">
        <f>20+2*18</f>
        <v>56</v>
      </c>
      <c r="D9" s="18"/>
      <c r="E9" s="24"/>
    </row>
    <row r="10" spans="1:5" x14ac:dyDescent="0.2">
      <c r="A10" s="23"/>
      <c r="B10" s="17"/>
      <c r="C10" s="17"/>
      <c r="D10" s="17"/>
      <c r="E10" s="24"/>
    </row>
    <row r="11" spans="1:5" x14ac:dyDescent="0.2">
      <c r="A11" s="23"/>
      <c r="B11" s="17"/>
      <c r="C11" s="17"/>
      <c r="D11" s="17"/>
      <c r="E11" s="24"/>
    </row>
    <row r="12" spans="1:5" x14ac:dyDescent="0.2">
      <c r="A12" s="25"/>
      <c r="B12" s="26"/>
      <c r="C12" s="26"/>
      <c r="D12" s="26"/>
      <c r="E12" s="27"/>
    </row>
    <row r="14" spans="1:5" x14ac:dyDescent="0.2">
      <c r="A14" s="1" t="s">
        <v>59</v>
      </c>
    </row>
    <row r="15" spans="1:5" x14ac:dyDescent="0.2">
      <c r="A15" s="38" t="s">
        <v>25</v>
      </c>
      <c r="B15" s="39">
        <v>1</v>
      </c>
      <c r="C15" s="39">
        <v>2</v>
      </c>
      <c r="D15" s="39">
        <v>3</v>
      </c>
      <c r="E15" s="39">
        <v>4</v>
      </c>
    </row>
    <row r="16" spans="1:5" x14ac:dyDescent="0.2">
      <c r="A16" s="40" t="s">
        <v>26</v>
      </c>
      <c r="B16" s="41">
        <v>50</v>
      </c>
      <c r="C16" s="41">
        <v>100</v>
      </c>
      <c r="D16" s="41">
        <v>200</v>
      </c>
      <c r="E16" s="41">
        <v>600</v>
      </c>
    </row>
    <row r="17" spans="1:5" x14ac:dyDescent="0.2">
      <c r="A17" s="42" t="s">
        <v>48</v>
      </c>
      <c r="B17" s="43">
        <v>12</v>
      </c>
      <c r="C17" s="43">
        <v>6</v>
      </c>
      <c r="D17" s="43">
        <v>3</v>
      </c>
      <c r="E17" s="43">
        <v>1</v>
      </c>
    </row>
    <row r="18" spans="1:5" x14ac:dyDescent="0.2">
      <c r="A18" s="40"/>
      <c r="B18" s="40"/>
      <c r="C18" s="40"/>
      <c r="D18" s="40"/>
      <c r="E18" s="40"/>
    </row>
    <row r="19" spans="1:5" x14ac:dyDescent="0.2">
      <c r="A19" s="44" t="s">
        <v>27</v>
      </c>
      <c r="B19" s="40"/>
      <c r="C19" s="40"/>
      <c r="D19" s="40"/>
      <c r="E19" s="40"/>
    </row>
    <row r="20" spans="1:5" x14ac:dyDescent="0.2">
      <c r="A20" s="40" t="s">
        <v>28</v>
      </c>
      <c r="B20" s="45">
        <f>B16*B17*200</f>
        <v>120000</v>
      </c>
      <c r="C20" s="45">
        <f>C16*C17*200</f>
        <v>120000</v>
      </c>
      <c r="D20" s="45">
        <f>D16*D17*200</f>
        <v>120000</v>
      </c>
      <c r="E20" s="45">
        <f>E16*E17*200</f>
        <v>120000</v>
      </c>
    </row>
    <row r="21" spans="1:5" x14ac:dyDescent="0.2">
      <c r="A21" s="40" t="s">
        <v>29</v>
      </c>
      <c r="B21" s="71">
        <f>VLOOKUP(B16,'Übung Bestellpunktverfahren'!$A$21:$C$24,3)*B20</f>
        <v>2400</v>
      </c>
      <c r="C21" s="71">
        <f>VLOOKUP(C16,'Übung Bestellpunktverfahren'!$A$21:$C$24,3)*C20</f>
        <v>6000</v>
      </c>
      <c r="D21" s="71">
        <f>VLOOKUP(D16,'Übung Bestellpunktverfahren'!$A$21:$C$24,3)*D20</f>
        <v>9600</v>
      </c>
      <c r="E21" s="71">
        <f>VLOOKUP(E16,'Übung Bestellpunktverfahren'!$A$21:$C$24,3)*E20</f>
        <v>12000</v>
      </c>
    </row>
    <row r="22" spans="1:5" x14ac:dyDescent="0.2">
      <c r="A22" s="40" t="s">
        <v>30</v>
      </c>
      <c r="B22" s="46"/>
      <c r="C22" s="46"/>
      <c r="D22" s="46"/>
      <c r="E22" s="46"/>
    </row>
    <row r="23" spans="1:5" x14ac:dyDescent="0.2">
      <c r="A23" s="40" t="s">
        <v>31</v>
      </c>
      <c r="B23" s="45">
        <f>B20-B21</f>
        <v>117600</v>
      </c>
      <c r="C23" s="45">
        <f>C20-C21</f>
        <v>114000</v>
      </c>
      <c r="D23" s="45">
        <f>D20-D21</f>
        <v>110400</v>
      </c>
      <c r="E23" s="45">
        <f>E20-E21</f>
        <v>108000</v>
      </c>
    </row>
    <row r="24" spans="1:5" x14ac:dyDescent="0.2">
      <c r="A24" s="40" t="s">
        <v>32</v>
      </c>
      <c r="B24" s="45">
        <f>VLOOKUP(B17,'Übung Bestellpunktverfahren'!$A$26:$E$30,5,FALSE)</f>
        <v>5000</v>
      </c>
      <c r="C24" s="45">
        <f>VLOOKUP(C17,'Übung Bestellpunktverfahren'!$A$26:$E$30,5,FALSE)</f>
        <v>4500</v>
      </c>
      <c r="D24" s="45">
        <f>VLOOKUP(D17,'Übung Bestellpunktverfahren'!$A$26:$E$30,5,FALSE)</f>
        <v>4000</v>
      </c>
      <c r="E24" s="45">
        <f>VLOOKUP(E17,'Übung Bestellpunktverfahren'!$A$26:$E$30,5,FALSE)</f>
        <v>3500</v>
      </c>
    </row>
    <row r="25" spans="1:5" x14ac:dyDescent="0.2">
      <c r="A25" s="40" t="s">
        <v>33</v>
      </c>
      <c r="B25" s="45">
        <f>B17*'Übung Bestellpunktverfahren'!$E$30</f>
        <v>2160</v>
      </c>
      <c r="C25" s="45">
        <f>C17*'Übung Bestellpunktverfahren'!$E$30</f>
        <v>1080</v>
      </c>
      <c r="D25" s="45">
        <f>D17*'Übung Bestellpunktverfahren'!$E$30</f>
        <v>540</v>
      </c>
      <c r="E25" s="45">
        <f>E17*'Übung Bestellpunktverfahren'!$E$30</f>
        <v>180</v>
      </c>
    </row>
    <row r="26" spans="1:5" x14ac:dyDescent="0.2">
      <c r="A26" s="40" t="s">
        <v>30</v>
      </c>
      <c r="B26" s="46"/>
      <c r="C26" s="46"/>
      <c r="D26" s="46"/>
      <c r="E26" s="46"/>
    </row>
    <row r="27" spans="1:5" x14ac:dyDescent="0.2">
      <c r="A27" s="44" t="s">
        <v>34</v>
      </c>
      <c r="B27" s="47">
        <f>B23+B24+B25</f>
        <v>124760</v>
      </c>
      <c r="C27" s="47">
        <f>C23+C24+C25</f>
        <v>119580</v>
      </c>
      <c r="D27" s="47">
        <f>D23+D24+D25</f>
        <v>114940</v>
      </c>
      <c r="E27" s="47">
        <f>E23+E24+E25</f>
        <v>111680</v>
      </c>
    </row>
    <row r="28" spans="1:5" x14ac:dyDescent="0.2">
      <c r="A28" s="42"/>
      <c r="B28" s="42"/>
      <c r="C28" s="42"/>
      <c r="D28" s="42"/>
      <c r="E28" s="42"/>
    </row>
    <row r="29" spans="1:5" x14ac:dyDescent="0.2">
      <c r="A29" s="44" t="s">
        <v>58</v>
      </c>
      <c r="B29" s="51"/>
      <c r="C29" s="51"/>
      <c r="D29" s="51"/>
      <c r="E29" s="51"/>
    </row>
    <row r="30" spans="1:5" x14ac:dyDescent="0.2">
      <c r="A30" s="19" t="s">
        <v>35</v>
      </c>
      <c r="B30" s="40">
        <f>$B$5+B16/2</f>
        <v>45</v>
      </c>
      <c r="C30" s="40">
        <f>$B$5+C16/2</f>
        <v>70</v>
      </c>
      <c r="D30" s="40">
        <f>$B$5+D16/2</f>
        <v>120</v>
      </c>
      <c r="E30" s="40">
        <f>$B$5+E16/2</f>
        <v>320</v>
      </c>
    </row>
    <row r="31" spans="1:5" x14ac:dyDescent="0.2">
      <c r="A31" s="40" t="s">
        <v>36</v>
      </c>
      <c r="B31" s="45">
        <f>B27/(B16*B17)</f>
        <v>207.93333333333334</v>
      </c>
      <c r="C31" s="45">
        <f>C27/(C16*C17)</f>
        <v>199.3</v>
      </c>
      <c r="D31" s="45">
        <f>D27/(D16*D17)</f>
        <v>191.56666666666666</v>
      </c>
      <c r="E31" s="45">
        <f>E27/(E16*E17)</f>
        <v>186.13333333333333</v>
      </c>
    </row>
    <row r="32" spans="1:5" x14ac:dyDescent="0.2">
      <c r="A32" s="40" t="s">
        <v>49</v>
      </c>
      <c r="B32" s="48">
        <f>'Übung Bestellpunktverfahren'!$C$31</f>
        <v>0.3</v>
      </c>
      <c r="C32" s="48">
        <f>'Übung Bestellpunktverfahren'!$C$31</f>
        <v>0.3</v>
      </c>
      <c r="D32" s="48">
        <f>'Übung Bestellpunktverfahren'!$C$31</f>
        <v>0.3</v>
      </c>
      <c r="E32" s="48">
        <f>'Übung Bestellpunktverfahren'!$C$31</f>
        <v>0.3</v>
      </c>
    </row>
    <row r="33" spans="1:10" x14ac:dyDescent="0.2">
      <c r="A33" s="40"/>
      <c r="B33" s="40"/>
      <c r="C33" s="40"/>
      <c r="D33" s="40"/>
      <c r="E33" s="40"/>
    </row>
    <row r="34" spans="1:10" x14ac:dyDescent="0.2">
      <c r="A34" s="40" t="s">
        <v>24</v>
      </c>
      <c r="B34" s="47">
        <f>(B30*B31)*B32</f>
        <v>2807.1</v>
      </c>
      <c r="C34" s="47">
        <f>(C30*C31)*C32</f>
        <v>4185.3</v>
      </c>
      <c r="D34" s="47">
        <f>(D30*D31)*D32</f>
        <v>6896.4</v>
      </c>
      <c r="E34" s="47">
        <f>(E30*E31)*E32</f>
        <v>17868.8</v>
      </c>
    </row>
    <row r="35" spans="1:10" x14ac:dyDescent="0.2">
      <c r="A35" s="38"/>
      <c r="B35" s="38"/>
      <c r="C35" s="38"/>
      <c r="D35" s="38"/>
      <c r="E35" s="38"/>
    </row>
    <row r="36" spans="1:10" x14ac:dyDescent="0.2">
      <c r="A36" s="40" t="s">
        <v>37</v>
      </c>
      <c r="B36" s="40"/>
      <c r="C36" s="40"/>
      <c r="D36" s="40"/>
      <c r="E36" s="40"/>
    </row>
    <row r="37" spans="1:10" x14ac:dyDescent="0.2">
      <c r="A37" s="40" t="s">
        <v>57</v>
      </c>
      <c r="B37" s="45">
        <f>B27+B34</f>
        <v>127567.1</v>
      </c>
      <c r="C37" s="45">
        <f>C27+C34</f>
        <v>123765.3</v>
      </c>
      <c r="D37" s="45">
        <f>D27+D34</f>
        <v>121836.4</v>
      </c>
      <c r="E37" s="45">
        <f>E27+E34</f>
        <v>129548.8</v>
      </c>
    </row>
    <row r="38" spans="1:10" x14ac:dyDescent="0.2">
      <c r="A38" s="38"/>
      <c r="B38" s="38"/>
      <c r="C38" s="38"/>
      <c r="D38" s="38"/>
      <c r="E38" s="38"/>
    </row>
    <row r="39" spans="1:10" x14ac:dyDescent="0.2">
      <c r="A39" s="44" t="s">
        <v>38</v>
      </c>
      <c r="B39" s="44"/>
      <c r="C39" s="44"/>
      <c r="D39" s="44"/>
      <c r="E39" s="44"/>
    </row>
    <row r="40" spans="1:10" x14ac:dyDescent="0.2">
      <c r="A40" s="49" t="s">
        <v>39</v>
      </c>
      <c r="B40" s="50">
        <f>B37/(B16*B17)</f>
        <v>212.61183333333335</v>
      </c>
      <c r="C40" s="50">
        <f>C37/(C16*C17)</f>
        <v>206.27549999999999</v>
      </c>
      <c r="D40" s="50">
        <f>D37/(D16*D17)</f>
        <v>203.06066666666666</v>
      </c>
      <c r="E40" s="50">
        <f>E37/(E16*E17)</f>
        <v>215.91466666666668</v>
      </c>
      <c r="G40" s="67"/>
      <c r="H40" s="67"/>
      <c r="I40" s="67"/>
      <c r="J40" s="67"/>
    </row>
    <row r="41" spans="1:10" x14ac:dyDescent="0.2">
      <c r="B41" s="72">
        <f>B16</f>
        <v>50</v>
      </c>
      <c r="C41" s="72">
        <f>C16</f>
        <v>100</v>
      </c>
      <c r="D41" s="72">
        <f>D16</f>
        <v>200</v>
      </c>
      <c r="E41" s="72">
        <f>E16</f>
        <v>600</v>
      </c>
    </row>
    <row r="42" spans="1:10" x14ac:dyDescent="0.2">
      <c r="A42" s="38" t="s">
        <v>40</v>
      </c>
      <c r="B42" s="38"/>
      <c r="C42" s="66">
        <f>MIN(B40:E40)</f>
        <v>203.06066666666666</v>
      </c>
      <c r="D42" s="55" t="s">
        <v>45</v>
      </c>
      <c r="E42" s="38"/>
    </row>
    <row r="43" spans="1:10" x14ac:dyDescent="0.2">
      <c r="A43" s="38" t="s">
        <v>41</v>
      </c>
      <c r="B43" s="38"/>
      <c r="C43" s="55">
        <f>HLOOKUP(C42,B40:E41,2,FALSE)</f>
        <v>200</v>
      </c>
      <c r="D43" s="55" t="s">
        <v>42</v>
      </c>
      <c r="E43" s="38"/>
    </row>
    <row r="44" spans="1:10" x14ac:dyDescent="0.2">
      <c r="A44" s="56"/>
      <c r="B44" s="56"/>
      <c r="C44" s="56"/>
      <c r="D44" s="56"/>
      <c r="E44" s="56"/>
    </row>
    <row r="45" spans="1:10" x14ac:dyDescent="0.2">
      <c r="A45" s="57" t="s">
        <v>63</v>
      </c>
      <c r="B45" s="57"/>
      <c r="C45" s="58"/>
      <c r="D45" s="58"/>
      <c r="E45" s="57"/>
    </row>
    <row r="46" spans="1:10" x14ac:dyDescent="0.2">
      <c r="A46" s="28"/>
      <c r="B46" s="29"/>
      <c r="C46" s="29"/>
      <c r="D46" s="29"/>
      <c r="E46" s="30"/>
    </row>
    <row r="47" spans="1:10" x14ac:dyDescent="0.2">
      <c r="A47" s="31" t="s">
        <v>64</v>
      </c>
      <c r="B47" s="20">
        <f>C43+B5</f>
        <v>220</v>
      </c>
      <c r="C47" s="20"/>
      <c r="D47" s="20"/>
      <c r="E47" s="32"/>
    </row>
    <row r="48" spans="1:10" x14ac:dyDescent="0.2">
      <c r="A48" s="33"/>
      <c r="B48" s="34"/>
      <c r="C48" s="35"/>
      <c r="D48" s="36"/>
      <c r="E48" s="37"/>
    </row>
    <row r="49" spans="2:2" x14ac:dyDescent="0.2">
      <c r="B49" s="3"/>
    </row>
  </sheetData>
  <phoneticPr fontId="0" type="noConversion"/>
  <pageMargins left="0.78749999999999998" right="0.19722222222222222" top="0.39374999999999999" bottom="0.98472222222222228" header="0.4921259845" footer="0.4921259845"/>
  <pageSetup paperSize="9" orientation="portrait" r:id="rId1"/>
  <headerFooter alignWithMargins="0">
    <oddFooter xml:space="preserve">&amp;L&amp;F&amp;C- &amp;P -&amp;R(c) N. Böing   (www.nboeing.de)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opLeftCell="A335" workbookViewId="0">
      <selection activeCell="K349" sqref="K349"/>
    </sheetView>
  </sheetViews>
  <sheetFormatPr baseColWidth="10" defaultRowHeight="12.75" x14ac:dyDescent="0.2"/>
  <cols>
    <col min="1" max="1" width="5.85546875" style="62" customWidth="1"/>
    <col min="2" max="2" width="16.7109375" style="62" customWidth="1"/>
    <col min="3" max="3" width="15.140625" style="62" customWidth="1"/>
    <col min="4" max="4" width="15.85546875" style="62" customWidth="1"/>
    <col min="5" max="5" width="18.7109375" style="62" customWidth="1"/>
    <col min="6" max="16384" width="11.42578125" style="62"/>
  </cols>
  <sheetData>
    <row r="1" spans="1:5" ht="18" x14ac:dyDescent="0.25">
      <c r="A1" s="61" t="s">
        <v>65</v>
      </c>
    </row>
    <row r="2" spans="1:5" x14ac:dyDescent="0.2">
      <c r="A2" s="63" t="s">
        <v>71</v>
      </c>
    </row>
    <row r="3" spans="1:5" x14ac:dyDescent="0.2">
      <c r="A3" s="63"/>
    </row>
    <row r="4" spans="1:5" x14ac:dyDescent="0.2">
      <c r="A4" s="64" t="s">
        <v>70</v>
      </c>
      <c r="B4" s="64" t="s">
        <v>66</v>
      </c>
      <c r="C4" s="64" t="s">
        <v>67</v>
      </c>
      <c r="D4" s="64" t="s">
        <v>68</v>
      </c>
      <c r="E4" s="64" t="s">
        <v>69</v>
      </c>
    </row>
    <row r="5" spans="1:5" x14ac:dyDescent="0.2">
      <c r="A5" s="65">
        <v>0</v>
      </c>
      <c r="B5" s="65">
        <f>Lösung!$B$5</f>
        <v>20</v>
      </c>
      <c r="C5" s="65">
        <f>Lösung!$B$9</f>
        <v>56</v>
      </c>
      <c r="D5" s="65">
        <f>Lösung!$B$47</f>
        <v>220</v>
      </c>
      <c r="E5" s="65">
        <f>Lösung!B47</f>
        <v>220</v>
      </c>
    </row>
    <row r="6" spans="1:5" x14ac:dyDescent="0.2">
      <c r="A6" s="65">
        <f>A5+1</f>
        <v>1</v>
      </c>
      <c r="B6" s="65">
        <f>Lösung!$B$5</f>
        <v>20</v>
      </c>
      <c r="C6" s="65">
        <f>Lösung!$B$9</f>
        <v>56</v>
      </c>
      <c r="D6" s="65">
        <f>Lösung!$B$47</f>
        <v>220</v>
      </c>
      <c r="E6" s="70">
        <f>IF(E5-2&lt;B6,E5+Lösung!$C$43,E5-2)</f>
        <v>218</v>
      </c>
    </row>
    <row r="7" spans="1:5" x14ac:dyDescent="0.2">
      <c r="A7" s="65">
        <f t="shared" ref="A7:A70" si="0">A6+1</f>
        <v>2</v>
      </c>
      <c r="B7" s="65">
        <f>Lösung!$B$5</f>
        <v>20</v>
      </c>
      <c r="C7" s="65">
        <f>Lösung!$B$9</f>
        <v>56</v>
      </c>
      <c r="D7" s="65">
        <f>Lösung!$B$47</f>
        <v>220</v>
      </c>
      <c r="E7" s="65">
        <f>IF(E6-2&lt;B7,E6+Lösung!$C$43,E6-2)</f>
        <v>216</v>
      </c>
    </row>
    <row r="8" spans="1:5" x14ac:dyDescent="0.2">
      <c r="A8" s="65">
        <f t="shared" si="0"/>
        <v>3</v>
      </c>
      <c r="B8" s="65">
        <f>Lösung!$B$5</f>
        <v>20</v>
      </c>
      <c r="C8" s="65">
        <f>Lösung!$B$9</f>
        <v>56</v>
      </c>
      <c r="D8" s="65">
        <f>Lösung!$B$47</f>
        <v>220</v>
      </c>
      <c r="E8" s="65">
        <f>IF(E7-2&lt;B8,E7+Lösung!$C$43,E7-2)</f>
        <v>214</v>
      </c>
    </row>
    <row r="9" spans="1:5" x14ac:dyDescent="0.2">
      <c r="A9" s="65">
        <f t="shared" si="0"/>
        <v>4</v>
      </c>
      <c r="B9" s="65">
        <f>Lösung!$B$5</f>
        <v>20</v>
      </c>
      <c r="C9" s="65">
        <f>Lösung!$B$9</f>
        <v>56</v>
      </c>
      <c r="D9" s="65">
        <f>Lösung!$B$47</f>
        <v>220</v>
      </c>
      <c r="E9" s="65">
        <f>IF(E8-2&lt;B9,E8+Lösung!$C$43,E8-2)</f>
        <v>212</v>
      </c>
    </row>
    <row r="10" spans="1:5" x14ac:dyDescent="0.2">
      <c r="A10" s="65">
        <f t="shared" si="0"/>
        <v>5</v>
      </c>
      <c r="B10" s="65">
        <f>Lösung!$B$5</f>
        <v>20</v>
      </c>
      <c r="C10" s="65">
        <f>Lösung!$B$9</f>
        <v>56</v>
      </c>
      <c r="D10" s="65">
        <f>Lösung!$B$47</f>
        <v>220</v>
      </c>
      <c r="E10" s="65">
        <f>IF(E9-2&lt;B10,E9+Lösung!$C$43,E9-2)</f>
        <v>210</v>
      </c>
    </row>
    <row r="11" spans="1:5" x14ac:dyDescent="0.2">
      <c r="A11" s="65">
        <f t="shared" si="0"/>
        <v>6</v>
      </c>
      <c r="B11" s="65">
        <f>Lösung!$B$5</f>
        <v>20</v>
      </c>
      <c r="C11" s="65">
        <f>Lösung!$B$9</f>
        <v>56</v>
      </c>
      <c r="D11" s="65">
        <f>Lösung!$B$47</f>
        <v>220</v>
      </c>
      <c r="E11" s="65">
        <f>IF(E10-2&lt;B11,E10+Lösung!$C$43,E10-2)</f>
        <v>208</v>
      </c>
    </row>
    <row r="12" spans="1:5" x14ac:dyDescent="0.2">
      <c r="A12" s="65">
        <f t="shared" si="0"/>
        <v>7</v>
      </c>
      <c r="B12" s="65">
        <f>Lösung!$B$5</f>
        <v>20</v>
      </c>
      <c r="C12" s="65">
        <f>Lösung!$B$9</f>
        <v>56</v>
      </c>
      <c r="D12" s="65">
        <f>Lösung!$B$47</f>
        <v>220</v>
      </c>
      <c r="E12" s="65">
        <f>IF(E11-2&lt;B12,E11+Lösung!$C$43,E11-2)</f>
        <v>206</v>
      </c>
    </row>
    <row r="13" spans="1:5" x14ac:dyDescent="0.2">
      <c r="A13" s="65">
        <f t="shared" si="0"/>
        <v>8</v>
      </c>
      <c r="B13" s="65">
        <f>Lösung!$B$5</f>
        <v>20</v>
      </c>
      <c r="C13" s="65">
        <f>Lösung!$B$9</f>
        <v>56</v>
      </c>
      <c r="D13" s="65">
        <f>Lösung!$B$47</f>
        <v>220</v>
      </c>
      <c r="E13" s="65">
        <f>IF(E12-2&lt;B13,E12+Lösung!$C$43,E12-2)</f>
        <v>204</v>
      </c>
    </row>
    <row r="14" spans="1:5" x14ac:dyDescent="0.2">
      <c r="A14" s="65">
        <f t="shared" si="0"/>
        <v>9</v>
      </c>
      <c r="B14" s="65">
        <f>Lösung!$B$5</f>
        <v>20</v>
      </c>
      <c r="C14" s="65">
        <f>Lösung!$B$9</f>
        <v>56</v>
      </c>
      <c r="D14" s="65">
        <f>Lösung!$B$47</f>
        <v>220</v>
      </c>
      <c r="E14" s="65">
        <f>IF(E13-2&lt;B14,E13+Lösung!$C$43,E13-2)</f>
        <v>202</v>
      </c>
    </row>
    <row r="15" spans="1:5" x14ac:dyDescent="0.2">
      <c r="A15" s="65">
        <f t="shared" si="0"/>
        <v>10</v>
      </c>
      <c r="B15" s="65">
        <f>Lösung!$B$5</f>
        <v>20</v>
      </c>
      <c r="C15" s="65">
        <f>Lösung!$B$9</f>
        <v>56</v>
      </c>
      <c r="D15" s="65">
        <f>Lösung!$B$47</f>
        <v>220</v>
      </c>
      <c r="E15" s="65">
        <f>IF(E14-2&lt;B15,E14+Lösung!$C$43,E14-2)</f>
        <v>200</v>
      </c>
    </row>
    <row r="16" spans="1:5" x14ac:dyDescent="0.2">
      <c r="A16" s="65">
        <f t="shared" si="0"/>
        <v>11</v>
      </c>
      <c r="B16" s="65">
        <f>Lösung!$B$5</f>
        <v>20</v>
      </c>
      <c r="C16" s="65">
        <f>Lösung!$B$9</f>
        <v>56</v>
      </c>
      <c r="D16" s="65">
        <f>Lösung!$B$47</f>
        <v>220</v>
      </c>
      <c r="E16" s="65">
        <f>IF(E15-2&lt;B16,E15+Lösung!$C$43,E15-2)</f>
        <v>198</v>
      </c>
    </row>
    <row r="17" spans="1:5" x14ac:dyDescent="0.2">
      <c r="A17" s="65">
        <f t="shared" si="0"/>
        <v>12</v>
      </c>
      <c r="B17" s="65">
        <f>Lösung!$B$5</f>
        <v>20</v>
      </c>
      <c r="C17" s="65">
        <f>Lösung!$B$9</f>
        <v>56</v>
      </c>
      <c r="D17" s="65">
        <f>Lösung!$B$47</f>
        <v>220</v>
      </c>
      <c r="E17" s="65">
        <f>IF(E16-2&lt;B17,E16+Lösung!$C$43,E16-2)</f>
        <v>196</v>
      </c>
    </row>
    <row r="18" spans="1:5" x14ac:dyDescent="0.2">
      <c r="A18" s="65">
        <f t="shared" si="0"/>
        <v>13</v>
      </c>
      <c r="B18" s="65">
        <f>Lösung!$B$5</f>
        <v>20</v>
      </c>
      <c r="C18" s="65">
        <f>Lösung!$B$9</f>
        <v>56</v>
      </c>
      <c r="D18" s="65">
        <f>Lösung!$B$47</f>
        <v>220</v>
      </c>
      <c r="E18" s="65">
        <f>IF(E17-2&lt;B18,E17+Lösung!$C$43,E17-2)</f>
        <v>194</v>
      </c>
    </row>
    <row r="19" spans="1:5" x14ac:dyDescent="0.2">
      <c r="A19" s="65">
        <f t="shared" si="0"/>
        <v>14</v>
      </c>
      <c r="B19" s="65">
        <f>Lösung!$B$5</f>
        <v>20</v>
      </c>
      <c r="C19" s="65">
        <f>Lösung!$B$9</f>
        <v>56</v>
      </c>
      <c r="D19" s="65">
        <f>Lösung!$B$47</f>
        <v>220</v>
      </c>
      <c r="E19" s="65">
        <f>IF(E18-2&lt;B19,E18+Lösung!$C$43,E18-2)</f>
        <v>192</v>
      </c>
    </row>
    <row r="20" spans="1:5" x14ac:dyDescent="0.2">
      <c r="A20" s="65">
        <f t="shared" si="0"/>
        <v>15</v>
      </c>
      <c r="B20" s="65">
        <f>Lösung!$B$5</f>
        <v>20</v>
      </c>
      <c r="C20" s="65">
        <f>Lösung!$B$9</f>
        <v>56</v>
      </c>
      <c r="D20" s="65">
        <f>Lösung!$B$47</f>
        <v>220</v>
      </c>
      <c r="E20" s="65">
        <f>IF(E19-2&lt;B20,E19+Lösung!$C$43,E19-2)</f>
        <v>190</v>
      </c>
    </row>
    <row r="21" spans="1:5" x14ac:dyDescent="0.2">
      <c r="A21" s="65">
        <f t="shared" si="0"/>
        <v>16</v>
      </c>
      <c r="B21" s="65">
        <f>Lösung!$B$5</f>
        <v>20</v>
      </c>
      <c r="C21" s="65">
        <f>Lösung!$B$9</f>
        <v>56</v>
      </c>
      <c r="D21" s="65">
        <f>Lösung!$B$47</f>
        <v>220</v>
      </c>
      <c r="E21" s="65">
        <f>IF(E20-2&lt;B21,E20+Lösung!$C$43,E20-2)</f>
        <v>188</v>
      </c>
    </row>
    <row r="22" spans="1:5" x14ac:dyDescent="0.2">
      <c r="A22" s="65">
        <f t="shared" si="0"/>
        <v>17</v>
      </c>
      <c r="B22" s="65">
        <f>Lösung!$B$5</f>
        <v>20</v>
      </c>
      <c r="C22" s="65">
        <f>Lösung!$B$9</f>
        <v>56</v>
      </c>
      <c r="D22" s="65">
        <f>Lösung!$B$47</f>
        <v>220</v>
      </c>
      <c r="E22" s="65">
        <f>IF(E21-2&lt;B22,E21+Lösung!$C$43,E21-2)</f>
        <v>186</v>
      </c>
    </row>
    <row r="23" spans="1:5" x14ac:dyDescent="0.2">
      <c r="A23" s="65">
        <f t="shared" si="0"/>
        <v>18</v>
      </c>
      <c r="B23" s="65">
        <f>Lösung!$B$5</f>
        <v>20</v>
      </c>
      <c r="C23" s="65">
        <f>Lösung!$B$9</f>
        <v>56</v>
      </c>
      <c r="D23" s="65">
        <f>Lösung!$B$47</f>
        <v>220</v>
      </c>
      <c r="E23" s="65">
        <f>IF(E22-2&lt;B23,E22+Lösung!$C$43,E22-2)</f>
        <v>184</v>
      </c>
    </row>
    <row r="24" spans="1:5" x14ac:dyDescent="0.2">
      <c r="A24" s="65">
        <f t="shared" si="0"/>
        <v>19</v>
      </c>
      <c r="B24" s="65">
        <f>Lösung!$B$5</f>
        <v>20</v>
      </c>
      <c r="C24" s="65">
        <f>Lösung!$B$9</f>
        <v>56</v>
      </c>
      <c r="D24" s="65">
        <f>Lösung!$B$47</f>
        <v>220</v>
      </c>
      <c r="E24" s="65">
        <f>IF(E23-2&lt;B24,E23+Lösung!$C$43,E23-2)</f>
        <v>182</v>
      </c>
    </row>
    <row r="25" spans="1:5" x14ac:dyDescent="0.2">
      <c r="A25" s="65">
        <f t="shared" si="0"/>
        <v>20</v>
      </c>
      <c r="B25" s="65">
        <f>Lösung!$B$5</f>
        <v>20</v>
      </c>
      <c r="C25" s="65">
        <f>Lösung!$B$9</f>
        <v>56</v>
      </c>
      <c r="D25" s="65">
        <f>Lösung!$B$47</f>
        <v>220</v>
      </c>
      <c r="E25" s="65">
        <f>IF(E24-2&lt;B25,E24+Lösung!$C$43,E24-2)</f>
        <v>180</v>
      </c>
    </row>
    <row r="26" spans="1:5" x14ac:dyDescent="0.2">
      <c r="A26" s="65">
        <f t="shared" si="0"/>
        <v>21</v>
      </c>
      <c r="B26" s="65">
        <f>Lösung!$B$5</f>
        <v>20</v>
      </c>
      <c r="C26" s="65">
        <f>Lösung!$B$9</f>
        <v>56</v>
      </c>
      <c r="D26" s="65">
        <f>Lösung!$B$47</f>
        <v>220</v>
      </c>
      <c r="E26" s="65">
        <f>IF(E25-2&lt;B26,E25+Lösung!$C$43,E25-2)</f>
        <v>178</v>
      </c>
    </row>
    <row r="27" spans="1:5" x14ac:dyDescent="0.2">
      <c r="A27" s="65">
        <f t="shared" si="0"/>
        <v>22</v>
      </c>
      <c r="B27" s="65">
        <f>Lösung!$B$5</f>
        <v>20</v>
      </c>
      <c r="C27" s="65">
        <f>Lösung!$B$9</f>
        <v>56</v>
      </c>
      <c r="D27" s="65">
        <f>Lösung!$B$47</f>
        <v>220</v>
      </c>
      <c r="E27" s="65">
        <f>IF(E26-2&lt;B27,E26+Lösung!$C$43,E26-2)</f>
        <v>176</v>
      </c>
    </row>
    <row r="28" spans="1:5" x14ac:dyDescent="0.2">
      <c r="A28" s="65">
        <f t="shared" si="0"/>
        <v>23</v>
      </c>
      <c r="B28" s="65">
        <f>Lösung!$B$5</f>
        <v>20</v>
      </c>
      <c r="C28" s="65">
        <f>Lösung!$B$9</f>
        <v>56</v>
      </c>
      <c r="D28" s="65">
        <f>Lösung!$B$47</f>
        <v>220</v>
      </c>
      <c r="E28" s="65">
        <f>IF(E27-2&lt;B28,E27+Lösung!$C$43,E27-2)</f>
        <v>174</v>
      </c>
    </row>
    <row r="29" spans="1:5" x14ac:dyDescent="0.2">
      <c r="A29" s="65">
        <f t="shared" si="0"/>
        <v>24</v>
      </c>
      <c r="B29" s="65">
        <f>Lösung!$B$5</f>
        <v>20</v>
      </c>
      <c r="C29" s="65">
        <f>Lösung!$B$9</f>
        <v>56</v>
      </c>
      <c r="D29" s="65">
        <f>Lösung!$B$47</f>
        <v>220</v>
      </c>
      <c r="E29" s="65">
        <f>IF(E28-2&lt;B29,E28+Lösung!$C$43,E28-2)</f>
        <v>172</v>
      </c>
    </row>
    <row r="30" spans="1:5" x14ac:dyDescent="0.2">
      <c r="A30" s="65">
        <f t="shared" si="0"/>
        <v>25</v>
      </c>
      <c r="B30" s="65">
        <f>Lösung!$B$5</f>
        <v>20</v>
      </c>
      <c r="C30" s="65">
        <f>Lösung!$B$9</f>
        <v>56</v>
      </c>
      <c r="D30" s="65">
        <f>Lösung!$B$47</f>
        <v>220</v>
      </c>
      <c r="E30" s="65">
        <f>IF(E29-2&lt;B30,E29+Lösung!$C$43,E29-2)</f>
        <v>170</v>
      </c>
    </row>
    <row r="31" spans="1:5" x14ac:dyDescent="0.2">
      <c r="A31" s="65">
        <f t="shared" si="0"/>
        <v>26</v>
      </c>
      <c r="B31" s="65">
        <f>Lösung!$B$5</f>
        <v>20</v>
      </c>
      <c r="C31" s="65">
        <f>Lösung!$B$9</f>
        <v>56</v>
      </c>
      <c r="D31" s="65">
        <f>Lösung!$B$47</f>
        <v>220</v>
      </c>
      <c r="E31" s="65">
        <f>IF(E30-2&lt;B31,E30+Lösung!$C$43,E30-2)</f>
        <v>168</v>
      </c>
    </row>
    <row r="32" spans="1:5" x14ac:dyDescent="0.2">
      <c r="A32" s="65">
        <f t="shared" si="0"/>
        <v>27</v>
      </c>
      <c r="B32" s="65">
        <f>Lösung!$B$5</f>
        <v>20</v>
      </c>
      <c r="C32" s="65">
        <f>Lösung!$B$9</f>
        <v>56</v>
      </c>
      <c r="D32" s="65">
        <f>Lösung!$B$47</f>
        <v>220</v>
      </c>
      <c r="E32" s="65">
        <f>IF(E31-2&lt;B32,E31+Lösung!$C$43,E31-2)</f>
        <v>166</v>
      </c>
    </row>
    <row r="33" spans="1:5" x14ac:dyDescent="0.2">
      <c r="A33" s="65">
        <f t="shared" si="0"/>
        <v>28</v>
      </c>
      <c r="B33" s="65">
        <f>Lösung!$B$5</f>
        <v>20</v>
      </c>
      <c r="C33" s="65">
        <f>Lösung!$B$9</f>
        <v>56</v>
      </c>
      <c r="D33" s="65">
        <f>Lösung!$B$47</f>
        <v>220</v>
      </c>
      <c r="E33" s="65">
        <f>IF(E32-2&lt;B33,E32+Lösung!$C$43,E32-2)</f>
        <v>164</v>
      </c>
    </row>
    <row r="34" spans="1:5" x14ac:dyDescent="0.2">
      <c r="A34" s="65">
        <f t="shared" si="0"/>
        <v>29</v>
      </c>
      <c r="B34" s="65">
        <f>Lösung!$B$5</f>
        <v>20</v>
      </c>
      <c r="C34" s="65">
        <f>Lösung!$B$9</f>
        <v>56</v>
      </c>
      <c r="D34" s="65">
        <f>Lösung!$B$47</f>
        <v>220</v>
      </c>
      <c r="E34" s="65">
        <f>IF(E33-2&lt;B34,E33+Lösung!$C$43,E33-2)</f>
        <v>162</v>
      </c>
    </row>
    <row r="35" spans="1:5" x14ac:dyDescent="0.2">
      <c r="A35" s="65">
        <f t="shared" si="0"/>
        <v>30</v>
      </c>
      <c r="B35" s="65">
        <f>Lösung!$B$5</f>
        <v>20</v>
      </c>
      <c r="C35" s="65">
        <f>Lösung!$B$9</f>
        <v>56</v>
      </c>
      <c r="D35" s="65">
        <f>Lösung!$B$47</f>
        <v>220</v>
      </c>
      <c r="E35" s="65">
        <f>IF(E34-2&lt;B35,E34+Lösung!$C$43,E34-2)</f>
        <v>160</v>
      </c>
    </row>
    <row r="36" spans="1:5" x14ac:dyDescent="0.2">
      <c r="A36" s="65">
        <f t="shared" si="0"/>
        <v>31</v>
      </c>
      <c r="B36" s="65">
        <f>Lösung!$B$5</f>
        <v>20</v>
      </c>
      <c r="C36" s="65">
        <f>Lösung!$B$9</f>
        <v>56</v>
      </c>
      <c r="D36" s="65">
        <f>Lösung!$B$47</f>
        <v>220</v>
      </c>
      <c r="E36" s="65">
        <f>IF(E35-2&lt;B36,E35+Lösung!$C$43,E35-2)</f>
        <v>158</v>
      </c>
    </row>
    <row r="37" spans="1:5" x14ac:dyDescent="0.2">
      <c r="A37" s="65">
        <f>A36+1</f>
        <v>32</v>
      </c>
      <c r="B37" s="65">
        <f>Lösung!$B$5</f>
        <v>20</v>
      </c>
      <c r="C37" s="65">
        <f>Lösung!$B$9</f>
        <v>56</v>
      </c>
      <c r="D37" s="65">
        <f>Lösung!$B$47</f>
        <v>220</v>
      </c>
      <c r="E37" s="65">
        <f>IF(E36-2&lt;B37,E36+Lösung!$C$43,E36-2)</f>
        <v>156</v>
      </c>
    </row>
    <row r="38" spans="1:5" x14ac:dyDescent="0.2">
      <c r="A38" s="65">
        <f t="shared" si="0"/>
        <v>33</v>
      </c>
      <c r="B38" s="65">
        <f>Lösung!$B$5</f>
        <v>20</v>
      </c>
      <c r="C38" s="65">
        <f>Lösung!$B$9</f>
        <v>56</v>
      </c>
      <c r="D38" s="65">
        <f>Lösung!$B$47</f>
        <v>220</v>
      </c>
      <c r="E38" s="65">
        <f>IF(E37-2&lt;B38,E37+Lösung!$C$43,E37-2)</f>
        <v>154</v>
      </c>
    </row>
    <row r="39" spans="1:5" x14ac:dyDescent="0.2">
      <c r="A39" s="65">
        <f t="shared" si="0"/>
        <v>34</v>
      </c>
      <c r="B39" s="65">
        <f>Lösung!$B$5</f>
        <v>20</v>
      </c>
      <c r="C39" s="65">
        <f>Lösung!$B$9</f>
        <v>56</v>
      </c>
      <c r="D39" s="65">
        <f>Lösung!$B$47</f>
        <v>220</v>
      </c>
      <c r="E39" s="65">
        <f>IF(E38-2&lt;B39,E38+Lösung!$C$43,E38-2)</f>
        <v>152</v>
      </c>
    </row>
    <row r="40" spans="1:5" x14ac:dyDescent="0.2">
      <c r="A40" s="65">
        <f t="shared" si="0"/>
        <v>35</v>
      </c>
      <c r="B40" s="65">
        <f>Lösung!$B$5</f>
        <v>20</v>
      </c>
      <c r="C40" s="65">
        <f>Lösung!$B$9</f>
        <v>56</v>
      </c>
      <c r="D40" s="65">
        <f>Lösung!$B$47</f>
        <v>220</v>
      </c>
      <c r="E40" s="65">
        <f>IF(E39-2&lt;B40,E39+Lösung!$C$43,E39-2)</f>
        <v>150</v>
      </c>
    </row>
    <row r="41" spans="1:5" x14ac:dyDescent="0.2">
      <c r="A41" s="65">
        <f t="shared" si="0"/>
        <v>36</v>
      </c>
      <c r="B41" s="65">
        <f>Lösung!$B$5</f>
        <v>20</v>
      </c>
      <c r="C41" s="65">
        <f>Lösung!$B$9</f>
        <v>56</v>
      </c>
      <c r="D41" s="65">
        <f>Lösung!$B$47</f>
        <v>220</v>
      </c>
      <c r="E41" s="65">
        <f>IF(E40-2&lt;B41,E40+Lösung!$C$43,E40-2)</f>
        <v>148</v>
      </c>
    </row>
    <row r="42" spans="1:5" x14ac:dyDescent="0.2">
      <c r="A42" s="65">
        <f t="shared" si="0"/>
        <v>37</v>
      </c>
      <c r="B42" s="65">
        <f>Lösung!$B$5</f>
        <v>20</v>
      </c>
      <c r="C42" s="65">
        <f>Lösung!$B$9</f>
        <v>56</v>
      </c>
      <c r="D42" s="65">
        <f>Lösung!$B$47</f>
        <v>220</v>
      </c>
      <c r="E42" s="65">
        <f>IF(E41-2&lt;B42,E41+Lösung!$C$43,E41-2)</f>
        <v>146</v>
      </c>
    </row>
    <row r="43" spans="1:5" x14ac:dyDescent="0.2">
      <c r="A43" s="65">
        <f t="shared" si="0"/>
        <v>38</v>
      </c>
      <c r="B43" s="65">
        <f>Lösung!$B$5</f>
        <v>20</v>
      </c>
      <c r="C43" s="65">
        <f>Lösung!$B$9</f>
        <v>56</v>
      </c>
      <c r="D43" s="65">
        <f>Lösung!$B$47</f>
        <v>220</v>
      </c>
      <c r="E43" s="65">
        <f>IF(E42-2&lt;B43,E42+Lösung!$C$43,E42-2)</f>
        <v>144</v>
      </c>
    </row>
    <row r="44" spans="1:5" x14ac:dyDescent="0.2">
      <c r="A44" s="65">
        <f t="shared" si="0"/>
        <v>39</v>
      </c>
      <c r="B44" s="65">
        <f>Lösung!$B$5</f>
        <v>20</v>
      </c>
      <c r="C44" s="65">
        <f>Lösung!$B$9</f>
        <v>56</v>
      </c>
      <c r="D44" s="65">
        <f>Lösung!$B$47</f>
        <v>220</v>
      </c>
      <c r="E44" s="65">
        <f>IF(E43-2&lt;B44,E43+Lösung!$C$43,E43-2)</f>
        <v>142</v>
      </c>
    </row>
    <row r="45" spans="1:5" x14ac:dyDescent="0.2">
      <c r="A45" s="65">
        <f t="shared" si="0"/>
        <v>40</v>
      </c>
      <c r="B45" s="65">
        <f>Lösung!$B$5</f>
        <v>20</v>
      </c>
      <c r="C45" s="65">
        <f>Lösung!$B$9</f>
        <v>56</v>
      </c>
      <c r="D45" s="65">
        <f>Lösung!$B$47</f>
        <v>220</v>
      </c>
      <c r="E45" s="65">
        <f>IF(E44-2&lt;B45,E44+Lösung!$C$43,E44-2)</f>
        <v>140</v>
      </c>
    </row>
    <row r="46" spans="1:5" x14ac:dyDescent="0.2">
      <c r="A46" s="65">
        <f t="shared" si="0"/>
        <v>41</v>
      </c>
      <c r="B46" s="65">
        <f>Lösung!$B$5</f>
        <v>20</v>
      </c>
      <c r="C46" s="65">
        <f>Lösung!$B$9</f>
        <v>56</v>
      </c>
      <c r="D46" s="65">
        <f>Lösung!$B$47</f>
        <v>220</v>
      </c>
      <c r="E46" s="65">
        <f>IF(E45-2&lt;B46,E45+Lösung!$C$43,E45-2)</f>
        <v>138</v>
      </c>
    </row>
    <row r="47" spans="1:5" x14ac:dyDescent="0.2">
      <c r="A47" s="65">
        <f t="shared" si="0"/>
        <v>42</v>
      </c>
      <c r="B47" s="65">
        <f>Lösung!$B$5</f>
        <v>20</v>
      </c>
      <c r="C47" s="65">
        <f>Lösung!$B$9</f>
        <v>56</v>
      </c>
      <c r="D47" s="65">
        <f>Lösung!$B$47</f>
        <v>220</v>
      </c>
      <c r="E47" s="65">
        <f>IF(E46-2&lt;B47,E46+Lösung!$C$43,E46-2)</f>
        <v>136</v>
      </c>
    </row>
    <row r="48" spans="1:5" x14ac:dyDescent="0.2">
      <c r="A48" s="65">
        <f t="shared" si="0"/>
        <v>43</v>
      </c>
      <c r="B48" s="65">
        <f>Lösung!$B$5</f>
        <v>20</v>
      </c>
      <c r="C48" s="65">
        <f>Lösung!$B$9</f>
        <v>56</v>
      </c>
      <c r="D48" s="65">
        <f>Lösung!$B$47</f>
        <v>220</v>
      </c>
      <c r="E48" s="65">
        <f>IF(E47-2&lt;B48,E47+Lösung!$C$43,E47-2)</f>
        <v>134</v>
      </c>
    </row>
    <row r="49" spans="1:5" x14ac:dyDescent="0.2">
      <c r="A49" s="65">
        <f t="shared" si="0"/>
        <v>44</v>
      </c>
      <c r="B49" s="65">
        <f>Lösung!$B$5</f>
        <v>20</v>
      </c>
      <c r="C49" s="65">
        <f>Lösung!$B$9</f>
        <v>56</v>
      </c>
      <c r="D49" s="65">
        <f>Lösung!$B$47</f>
        <v>220</v>
      </c>
      <c r="E49" s="65">
        <f>IF(E48-2&lt;B49,E48+Lösung!$C$43,E48-2)</f>
        <v>132</v>
      </c>
    </row>
    <row r="50" spans="1:5" x14ac:dyDescent="0.2">
      <c r="A50" s="65">
        <f t="shared" si="0"/>
        <v>45</v>
      </c>
      <c r="B50" s="65">
        <f>Lösung!$B$5</f>
        <v>20</v>
      </c>
      <c r="C50" s="65">
        <f>Lösung!$B$9</f>
        <v>56</v>
      </c>
      <c r="D50" s="65">
        <f>Lösung!$B$47</f>
        <v>220</v>
      </c>
      <c r="E50" s="65">
        <f>IF(E49-2&lt;B50,E49+Lösung!$C$43,E49-2)</f>
        <v>130</v>
      </c>
    </row>
    <row r="51" spans="1:5" x14ac:dyDescent="0.2">
      <c r="A51" s="65">
        <f t="shared" si="0"/>
        <v>46</v>
      </c>
      <c r="B51" s="65">
        <f>Lösung!$B$5</f>
        <v>20</v>
      </c>
      <c r="C51" s="65">
        <f>Lösung!$B$9</f>
        <v>56</v>
      </c>
      <c r="D51" s="65">
        <f>Lösung!$B$47</f>
        <v>220</v>
      </c>
      <c r="E51" s="65">
        <f>IF(E50-2&lt;B51,E50+Lösung!$C$43,E50-2)</f>
        <v>128</v>
      </c>
    </row>
    <row r="52" spans="1:5" x14ac:dyDescent="0.2">
      <c r="A52" s="65">
        <f t="shared" si="0"/>
        <v>47</v>
      </c>
      <c r="B52" s="65">
        <f>Lösung!$B$5</f>
        <v>20</v>
      </c>
      <c r="C52" s="65">
        <f>Lösung!$B$9</f>
        <v>56</v>
      </c>
      <c r="D52" s="65">
        <f>Lösung!$B$47</f>
        <v>220</v>
      </c>
      <c r="E52" s="65">
        <f>IF(E51-2&lt;B52,E51+Lösung!$C$43,E51-2)</f>
        <v>126</v>
      </c>
    </row>
    <row r="53" spans="1:5" x14ac:dyDescent="0.2">
      <c r="A53" s="65">
        <f t="shared" si="0"/>
        <v>48</v>
      </c>
      <c r="B53" s="65">
        <f>Lösung!$B$5</f>
        <v>20</v>
      </c>
      <c r="C53" s="65">
        <f>Lösung!$B$9</f>
        <v>56</v>
      </c>
      <c r="D53" s="65">
        <f>Lösung!$B$47</f>
        <v>220</v>
      </c>
      <c r="E53" s="65">
        <f>IF(E52-2&lt;B53,E52+Lösung!$C$43,E52-2)</f>
        <v>124</v>
      </c>
    </row>
    <row r="54" spans="1:5" x14ac:dyDescent="0.2">
      <c r="A54" s="65">
        <f t="shared" si="0"/>
        <v>49</v>
      </c>
      <c r="B54" s="65">
        <f>Lösung!$B$5</f>
        <v>20</v>
      </c>
      <c r="C54" s="65">
        <f>Lösung!$B$9</f>
        <v>56</v>
      </c>
      <c r="D54" s="65">
        <f>Lösung!$B$47</f>
        <v>220</v>
      </c>
      <c r="E54" s="65">
        <f>IF(E53-2&lt;B54,E53+Lösung!$C$43,E53-2)</f>
        <v>122</v>
      </c>
    </row>
    <row r="55" spans="1:5" x14ac:dyDescent="0.2">
      <c r="A55" s="65">
        <f>A54+1</f>
        <v>50</v>
      </c>
      <c r="B55" s="65">
        <f>Lösung!$B$5</f>
        <v>20</v>
      </c>
      <c r="C55" s="65">
        <f>Lösung!$B$9</f>
        <v>56</v>
      </c>
      <c r="D55" s="65">
        <f>Lösung!$B$47</f>
        <v>220</v>
      </c>
      <c r="E55" s="65">
        <f>IF(E54-2&lt;B55,E54+Lösung!$C$43,E54-2)</f>
        <v>120</v>
      </c>
    </row>
    <row r="56" spans="1:5" x14ac:dyDescent="0.2">
      <c r="A56" s="65">
        <f t="shared" si="0"/>
        <v>51</v>
      </c>
      <c r="B56" s="65">
        <f>Lösung!$B$5</f>
        <v>20</v>
      </c>
      <c r="C56" s="65">
        <f>Lösung!$B$9</f>
        <v>56</v>
      </c>
      <c r="D56" s="65">
        <f>Lösung!$B$47</f>
        <v>220</v>
      </c>
      <c r="E56" s="65">
        <f>IF(E55-2&lt;B56,E55+Lösung!$C$43,E55-2)</f>
        <v>118</v>
      </c>
    </row>
    <row r="57" spans="1:5" x14ac:dyDescent="0.2">
      <c r="A57" s="65">
        <f t="shared" si="0"/>
        <v>52</v>
      </c>
      <c r="B57" s="65">
        <f>Lösung!$B$5</f>
        <v>20</v>
      </c>
      <c r="C57" s="65">
        <f>Lösung!$B$9</f>
        <v>56</v>
      </c>
      <c r="D57" s="65">
        <f>Lösung!$B$47</f>
        <v>220</v>
      </c>
      <c r="E57" s="65">
        <f>IF(E56-2&lt;B57,E56+Lösung!$C$43,E56-2)</f>
        <v>116</v>
      </c>
    </row>
    <row r="58" spans="1:5" x14ac:dyDescent="0.2">
      <c r="A58" s="65">
        <f t="shared" si="0"/>
        <v>53</v>
      </c>
      <c r="B58" s="65">
        <f>Lösung!$B$5</f>
        <v>20</v>
      </c>
      <c r="C58" s="65">
        <f>Lösung!$B$9</f>
        <v>56</v>
      </c>
      <c r="D58" s="65">
        <f>Lösung!$B$47</f>
        <v>220</v>
      </c>
      <c r="E58" s="65">
        <f>IF(E57-2&lt;B58,E57+Lösung!$C$43,E57-2)</f>
        <v>114</v>
      </c>
    </row>
    <row r="59" spans="1:5" x14ac:dyDescent="0.2">
      <c r="A59" s="65">
        <f t="shared" si="0"/>
        <v>54</v>
      </c>
      <c r="B59" s="65">
        <f>Lösung!$B$5</f>
        <v>20</v>
      </c>
      <c r="C59" s="65">
        <f>Lösung!$B$9</f>
        <v>56</v>
      </c>
      <c r="D59" s="65">
        <f>Lösung!$B$47</f>
        <v>220</v>
      </c>
      <c r="E59" s="65">
        <f>IF(E58-2&lt;B59,E58+Lösung!$C$43,E58-2)</f>
        <v>112</v>
      </c>
    </row>
    <row r="60" spans="1:5" x14ac:dyDescent="0.2">
      <c r="A60" s="65">
        <f t="shared" si="0"/>
        <v>55</v>
      </c>
      <c r="B60" s="65">
        <f>Lösung!$B$5</f>
        <v>20</v>
      </c>
      <c r="C60" s="65">
        <f>Lösung!$B$9</f>
        <v>56</v>
      </c>
      <c r="D60" s="65">
        <f>Lösung!$B$47</f>
        <v>220</v>
      </c>
      <c r="E60" s="65">
        <f>IF(E59-2&lt;B60,E59+Lösung!$C$43,E59-2)</f>
        <v>110</v>
      </c>
    </row>
    <row r="61" spans="1:5" x14ac:dyDescent="0.2">
      <c r="A61" s="65">
        <f t="shared" si="0"/>
        <v>56</v>
      </c>
      <c r="B61" s="65">
        <f>Lösung!$B$5</f>
        <v>20</v>
      </c>
      <c r="C61" s="65">
        <f>Lösung!$B$9</f>
        <v>56</v>
      </c>
      <c r="D61" s="65">
        <f>Lösung!$B$47</f>
        <v>220</v>
      </c>
      <c r="E61" s="65">
        <f>IF(E60-2&lt;B61,E60+Lösung!$C$43,E60-2)</f>
        <v>108</v>
      </c>
    </row>
    <row r="62" spans="1:5" x14ac:dyDescent="0.2">
      <c r="A62" s="65">
        <f t="shared" si="0"/>
        <v>57</v>
      </c>
      <c r="B62" s="65">
        <f>Lösung!$B$5</f>
        <v>20</v>
      </c>
      <c r="C62" s="65">
        <f>Lösung!$B$9</f>
        <v>56</v>
      </c>
      <c r="D62" s="65">
        <f>Lösung!$B$47</f>
        <v>220</v>
      </c>
      <c r="E62" s="65">
        <f>IF(E61-2&lt;B62,E61+Lösung!$C$43,E61-2)</f>
        <v>106</v>
      </c>
    </row>
    <row r="63" spans="1:5" x14ac:dyDescent="0.2">
      <c r="A63" s="65">
        <f t="shared" si="0"/>
        <v>58</v>
      </c>
      <c r="B63" s="65">
        <f>Lösung!$B$5</f>
        <v>20</v>
      </c>
      <c r="C63" s="65">
        <f>Lösung!$B$9</f>
        <v>56</v>
      </c>
      <c r="D63" s="65">
        <f>Lösung!$B$47</f>
        <v>220</v>
      </c>
      <c r="E63" s="65">
        <f>IF(E62-2&lt;B63,E62+Lösung!$C$43,E62-2)</f>
        <v>104</v>
      </c>
    </row>
    <row r="64" spans="1:5" x14ac:dyDescent="0.2">
      <c r="A64" s="65">
        <f t="shared" si="0"/>
        <v>59</v>
      </c>
      <c r="B64" s="65">
        <f>Lösung!$B$5</f>
        <v>20</v>
      </c>
      <c r="C64" s="65">
        <f>Lösung!$B$9</f>
        <v>56</v>
      </c>
      <c r="D64" s="65">
        <f>Lösung!$B$47</f>
        <v>220</v>
      </c>
      <c r="E64" s="65">
        <f>IF(E63-2&lt;B64,E63+Lösung!$C$43,E63-2)</f>
        <v>102</v>
      </c>
    </row>
    <row r="65" spans="1:5" x14ac:dyDescent="0.2">
      <c r="A65" s="65">
        <f t="shared" si="0"/>
        <v>60</v>
      </c>
      <c r="B65" s="65">
        <f>Lösung!$B$5</f>
        <v>20</v>
      </c>
      <c r="C65" s="65">
        <f>Lösung!$B$9</f>
        <v>56</v>
      </c>
      <c r="D65" s="65">
        <f>Lösung!$B$47</f>
        <v>220</v>
      </c>
      <c r="E65" s="65">
        <f>IF(E64-2&lt;B65,E64+Lösung!$C$43,E64-2)</f>
        <v>100</v>
      </c>
    </row>
    <row r="66" spans="1:5" x14ac:dyDescent="0.2">
      <c r="A66" s="65">
        <f t="shared" si="0"/>
        <v>61</v>
      </c>
      <c r="B66" s="65">
        <f>Lösung!$B$5</f>
        <v>20</v>
      </c>
      <c r="C66" s="65">
        <f>Lösung!$B$9</f>
        <v>56</v>
      </c>
      <c r="D66" s="65">
        <f>Lösung!$B$47</f>
        <v>220</v>
      </c>
      <c r="E66" s="65">
        <f>IF(E65-2&lt;B66,E65+Lösung!$C$43,E65-2)</f>
        <v>98</v>
      </c>
    </row>
    <row r="67" spans="1:5" x14ac:dyDescent="0.2">
      <c r="A67" s="65">
        <f t="shared" si="0"/>
        <v>62</v>
      </c>
      <c r="B67" s="65">
        <f>Lösung!$B$5</f>
        <v>20</v>
      </c>
      <c r="C67" s="65">
        <f>Lösung!$B$9</f>
        <v>56</v>
      </c>
      <c r="D67" s="65">
        <f>Lösung!$B$47</f>
        <v>220</v>
      </c>
      <c r="E67" s="65">
        <f>IF(E66-2&lt;B67,E66+Lösung!$C$43,E66-2)</f>
        <v>96</v>
      </c>
    </row>
    <row r="68" spans="1:5" x14ac:dyDescent="0.2">
      <c r="A68" s="65">
        <f t="shared" si="0"/>
        <v>63</v>
      </c>
      <c r="B68" s="65">
        <f>Lösung!$B$5</f>
        <v>20</v>
      </c>
      <c r="C68" s="65">
        <f>Lösung!$B$9</f>
        <v>56</v>
      </c>
      <c r="D68" s="65">
        <f>Lösung!$B$47</f>
        <v>220</v>
      </c>
      <c r="E68" s="65">
        <f>IF(E67-2&lt;B68,E67+Lösung!$C$43,E67-2)</f>
        <v>94</v>
      </c>
    </row>
    <row r="69" spans="1:5" x14ac:dyDescent="0.2">
      <c r="A69" s="65">
        <f t="shared" si="0"/>
        <v>64</v>
      </c>
      <c r="B69" s="65">
        <f>Lösung!$B$5</f>
        <v>20</v>
      </c>
      <c r="C69" s="65">
        <f>Lösung!$B$9</f>
        <v>56</v>
      </c>
      <c r="D69" s="65">
        <f>Lösung!$B$47</f>
        <v>220</v>
      </c>
      <c r="E69" s="65">
        <f>IF(E68-2&lt;B69,E68+Lösung!$C$43,E68-2)</f>
        <v>92</v>
      </c>
    </row>
    <row r="70" spans="1:5" x14ac:dyDescent="0.2">
      <c r="A70" s="65">
        <f t="shared" si="0"/>
        <v>65</v>
      </c>
      <c r="B70" s="65">
        <f>Lösung!$B$5</f>
        <v>20</v>
      </c>
      <c r="C70" s="65">
        <f>Lösung!$B$9</f>
        <v>56</v>
      </c>
      <c r="D70" s="65">
        <f>Lösung!$B$47</f>
        <v>220</v>
      </c>
      <c r="E70" s="65">
        <f>IF(E69-2&lt;B70,E69+Lösung!$C$43,E69-2)</f>
        <v>90</v>
      </c>
    </row>
    <row r="71" spans="1:5" x14ac:dyDescent="0.2">
      <c r="A71" s="65">
        <f t="shared" ref="A71:A107" si="1">A70+1</f>
        <v>66</v>
      </c>
      <c r="B71" s="65">
        <f>Lösung!$B$5</f>
        <v>20</v>
      </c>
      <c r="C71" s="65">
        <f>Lösung!$B$9</f>
        <v>56</v>
      </c>
      <c r="D71" s="65">
        <f>Lösung!$B$47</f>
        <v>220</v>
      </c>
      <c r="E71" s="65">
        <f>IF(E70-2&lt;B71,E70+Lösung!$C$43,E70-2)</f>
        <v>88</v>
      </c>
    </row>
    <row r="72" spans="1:5" x14ac:dyDescent="0.2">
      <c r="A72" s="65">
        <f t="shared" si="1"/>
        <v>67</v>
      </c>
      <c r="B72" s="65">
        <f>Lösung!$B$5</f>
        <v>20</v>
      </c>
      <c r="C72" s="65">
        <f>Lösung!$B$9</f>
        <v>56</v>
      </c>
      <c r="D72" s="65">
        <f>Lösung!$B$47</f>
        <v>220</v>
      </c>
      <c r="E72" s="65">
        <f>IF(E71-2&lt;B72,E71+Lösung!$C$43,E71-2)</f>
        <v>86</v>
      </c>
    </row>
    <row r="73" spans="1:5" x14ac:dyDescent="0.2">
      <c r="A73" s="65">
        <f t="shared" si="1"/>
        <v>68</v>
      </c>
      <c r="B73" s="65">
        <f>Lösung!$B$5</f>
        <v>20</v>
      </c>
      <c r="C73" s="65">
        <f>Lösung!$B$9</f>
        <v>56</v>
      </c>
      <c r="D73" s="65">
        <f>Lösung!$B$47</f>
        <v>220</v>
      </c>
      <c r="E73" s="65">
        <f>IF(E72-2&lt;B73,E72+Lösung!$C$43,E72-2)</f>
        <v>84</v>
      </c>
    </row>
    <row r="74" spans="1:5" x14ac:dyDescent="0.2">
      <c r="A74" s="65">
        <f t="shared" si="1"/>
        <v>69</v>
      </c>
      <c r="B74" s="65">
        <f>Lösung!$B$5</f>
        <v>20</v>
      </c>
      <c r="C74" s="65">
        <f>Lösung!$B$9</f>
        <v>56</v>
      </c>
      <c r="D74" s="65">
        <f>Lösung!$B$47</f>
        <v>220</v>
      </c>
      <c r="E74" s="65">
        <f>IF(E73-2&lt;B74,E73+Lösung!$C$43,E73-2)</f>
        <v>82</v>
      </c>
    </row>
    <row r="75" spans="1:5" x14ac:dyDescent="0.2">
      <c r="A75" s="65">
        <f t="shared" si="1"/>
        <v>70</v>
      </c>
      <c r="B75" s="65">
        <f>Lösung!$B$5</f>
        <v>20</v>
      </c>
      <c r="C75" s="65">
        <f>Lösung!$B$9</f>
        <v>56</v>
      </c>
      <c r="D75" s="65">
        <f>Lösung!$B$47</f>
        <v>220</v>
      </c>
      <c r="E75" s="65">
        <f>IF(E74-2&lt;B75,E74+Lösung!$C$43,E74-2)</f>
        <v>80</v>
      </c>
    </row>
    <row r="76" spans="1:5" x14ac:dyDescent="0.2">
      <c r="A76" s="65">
        <f t="shared" si="1"/>
        <v>71</v>
      </c>
      <c r="B76" s="65">
        <f>Lösung!$B$5</f>
        <v>20</v>
      </c>
      <c r="C76" s="65">
        <f>Lösung!$B$9</f>
        <v>56</v>
      </c>
      <c r="D76" s="65">
        <f>Lösung!$B$47</f>
        <v>220</v>
      </c>
      <c r="E76" s="65">
        <f>IF(E75-2&lt;B76,E75+Lösung!$C$43,E75-2)</f>
        <v>78</v>
      </c>
    </row>
    <row r="77" spans="1:5" x14ac:dyDescent="0.2">
      <c r="A77" s="65">
        <f t="shared" si="1"/>
        <v>72</v>
      </c>
      <c r="B77" s="65">
        <f>Lösung!$B$5</f>
        <v>20</v>
      </c>
      <c r="C77" s="65">
        <f>Lösung!$B$9</f>
        <v>56</v>
      </c>
      <c r="D77" s="65">
        <f>Lösung!$B$47</f>
        <v>220</v>
      </c>
      <c r="E77" s="65">
        <f>IF(E76-2&lt;B77,E76+Lösung!$C$43,E76-2)</f>
        <v>76</v>
      </c>
    </row>
    <row r="78" spans="1:5" x14ac:dyDescent="0.2">
      <c r="A78" s="65">
        <f t="shared" si="1"/>
        <v>73</v>
      </c>
      <c r="B78" s="65">
        <f>Lösung!$B$5</f>
        <v>20</v>
      </c>
      <c r="C78" s="65">
        <f>Lösung!$B$9</f>
        <v>56</v>
      </c>
      <c r="D78" s="65">
        <f>Lösung!$B$47</f>
        <v>220</v>
      </c>
      <c r="E78" s="65">
        <f>IF(E77-2&lt;B78,E77+Lösung!$C$43,E77-2)</f>
        <v>74</v>
      </c>
    </row>
    <row r="79" spans="1:5" x14ac:dyDescent="0.2">
      <c r="A79" s="65">
        <f t="shared" si="1"/>
        <v>74</v>
      </c>
      <c r="B79" s="65">
        <f>Lösung!$B$5</f>
        <v>20</v>
      </c>
      <c r="C79" s="65">
        <f>Lösung!$B$9</f>
        <v>56</v>
      </c>
      <c r="D79" s="65">
        <f>Lösung!$B$47</f>
        <v>220</v>
      </c>
      <c r="E79" s="65">
        <f>IF(E78-2&lt;B79,E78+Lösung!$C$43,E78-2)</f>
        <v>72</v>
      </c>
    </row>
    <row r="80" spans="1:5" x14ac:dyDescent="0.2">
      <c r="A80" s="65">
        <f t="shared" si="1"/>
        <v>75</v>
      </c>
      <c r="B80" s="65">
        <f>Lösung!$B$5</f>
        <v>20</v>
      </c>
      <c r="C80" s="65">
        <f>Lösung!$B$9</f>
        <v>56</v>
      </c>
      <c r="D80" s="65">
        <f>Lösung!$B$47</f>
        <v>220</v>
      </c>
      <c r="E80" s="65">
        <f>IF(E79-2&lt;B80,E79+Lösung!$C$43,E79-2)</f>
        <v>70</v>
      </c>
    </row>
    <row r="81" spans="1:5" x14ac:dyDescent="0.2">
      <c r="A81" s="65">
        <f t="shared" si="1"/>
        <v>76</v>
      </c>
      <c r="B81" s="65">
        <f>Lösung!$B$5</f>
        <v>20</v>
      </c>
      <c r="C81" s="65">
        <f>Lösung!$B$9</f>
        <v>56</v>
      </c>
      <c r="D81" s="65">
        <f>Lösung!$B$47</f>
        <v>220</v>
      </c>
      <c r="E81" s="65">
        <f>IF(E80-2&lt;B81,E80+Lösung!$C$43,E80-2)</f>
        <v>68</v>
      </c>
    </row>
    <row r="82" spans="1:5" x14ac:dyDescent="0.2">
      <c r="A82" s="65">
        <f t="shared" si="1"/>
        <v>77</v>
      </c>
      <c r="B82" s="65">
        <f>Lösung!$B$5</f>
        <v>20</v>
      </c>
      <c r="C82" s="65">
        <f>Lösung!$B$9</f>
        <v>56</v>
      </c>
      <c r="D82" s="65">
        <f>Lösung!$B$47</f>
        <v>220</v>
      </c>
      <c r="E82" s="65">
        <f>IF(E81-2&lt;B82,E81+Lösung!$C$43,E81-2)</f>
        <v>66</v>
      </c>
    </row>
    <row r="83" spans="1:5" x14ac:dyDescent="0.2">
      <c r="A83" s="65">
        <f t="shared" si="1"/>
        <v>78</v>
      </c>
      <c r="B83" s="65">
        <f>Lösung!$B$5</f>
        <v>20</v>
      </c>
      <c r="C83" s="65">
        <f>Lösung!$B$9</f>
        <v>56</v>
      </c>
      <c r="D83" s="65">
        <f>Lösung!$B$47</f>
        <v>220</v>
      </c>
      <c r="E83" s="65">
        <f>IF(E82-2&lt;B83,E82+Lösung!$C$43,E82-2)</f>
        <v>64</v>
      </c>
    </row>
    <row r="84" spans="1:5" x14ac:dyDescent="0.2">
      <c r="A84" s="65">
        <f t="shared" si="1"/>
        <v>79</v>
      </c>
      <c r="B84" s="65">
        <f>Lösung!$B$5</f>
        <v>20</v>
      </c>
      <c r="C84" s="65">
        <f>Lösung!$B$9</f>
        <v>56</v>
      </c>
      <c r="D84" s="65">
        <f>Lösung!$B$47</f>
        <v>220</v>
      </c>
      <c r="E84" s="65">
        <f>IF(E83-2&lt;B84,E83+Lösung!$C$43,E83-2)</f>
        <v>62</v>
      </c>
    </row>
    <row r="85" spans="1:5" x14ac:dyDescent="0.2">
      <c r="A85" s="65">
        <f t="shared" si="1"/>
        <v>80</v>
      </c>
      <c r="B85" s="65">
        <f>Lösung!$B$5</f>
        <v>20</v>
      </c>
      <c r="C85" s="65">
        <f>Lösung!$B$9</f>
        <v>56</v>
      </c>
      <c r="D85" s="65">
        <f>Lösung!$B$47</f>
        <v>220</v>
      </c>
      <c r="E85" s="65">
        <f>IF(E84-2&lt;B85,E84+Lösung!$C$43,E84-2)</f>
        <v>60</v>
      </c>
    </row>
    <row r="86" spans="1:5" x14ac:dyDescent="0.2">
      <c r="A86" s="65">
        <f t="shared" si="1"/>
        <v>81</v>
      </c>
      <c r="B86" s="65">
        <f>Lösung!$B$5</f>
        <v>20</v>
      </c>
      <c r="C86" s="65">
        <f>Lösung!$B$9</f>
        <v>56</v>
      </c>
      <c r="D86" s="65">
        <f>Lösung!$B$47</f>
        <v>220</v>
      </c>
      <c r="E86" s="65">
        <f>IF(E85-2&lt;B86,E85+Lösung!$C$43,E85-2)</f>
        <v>58</v>
      </c>
    </row>
    <row r="87" spans="1:5" x14ac:dyDescent="0.2">
      <c r="A87" s="65">
        <f t="shared" si="1"/>
        <v>82</v>
      </c>
      <c r="B87" s="65">
        <f>Lösung!$B$5</f>
        <v>20</v>
      </c>
      <c r="C87" s="65">
        <f>Lösung!$B$9</f>
        <v>56</v>
      </c>
      <c r="D87" s="65">
        <f>Lösung!$B$47</f>
        <v>220</v>
      </c>
      <c r="E87" s="65">
        <f>IF(E86-2&lt;B87,E86+Lösung!$C$43,E86-2)</f>
        <v>56</v>
      </c>
    </row>
    <row r="88" spans="1:5" x14ac:dyDescent="0.2">
      <c r="A88" s="65">
        <f t="shared" si="1"/>
        <v>83</v>
      </c>
      <c r="B88" s="65">
        <f>Lösung!$B$5</f>
        <v>20</v>
      </c>
      <c r="C88" s="65">
        <f>Lösung!$B$9</f>
        <v>56</v>
      </c>
      <c r="D88" s="65">
        <f>Lösung!$B$47</f>
        <v>220</v>
      </c>
      <c r="E88" s="65">
        <f>IF(E87-2&lt;B88,E87+Lösung!$C$43,E87-2)</f>
        <v>54</v>
      </c>
    </row>
    <row r="89" spans="1:5" x14ac:dyDescent="0.2">
      <c r="A89" s="65">
        <f t="shared" si="1"/>
        <v>84</v>
      </c>
      <c r="B89" s="65">
        <f>Lösung!$B$5</f>
        <v>20</v>
      </c>
      <c r="C89" s="65">
        <f>Lösung!$B$9</f>
        <v>56</v>
      </c>
      <c r="D89" s="65">
        <f>Lösung!$B$47</f>
        <v>220</v>
      </c>
      <c r="E89" s="65">
        <f>IF(E88-2&lt;B89,E88+Lösung!$C$43,E88-2)</f>
        <v>52</v>
      </c>
    </row>
    <row r="90" spans="1:5" x14ac:dyDescent="0.2">
      <c r="A90" s="65">
        <f t="shared" si="1"/>
        <v>85</v>
      </c>
      <c r="B90" s="65">
        <f>Lösung!$B$5</f>
        <v>20</v>
      </c>
      <c r="C90" s="65">
        <f>Lösung!$B$9</f>
        <v>56</v>
      </c>
      <c r="D90" s="65">
        <f>Lösung!$B$47</f>
        <v>220</v>
      </c>
      <c r="E90" s="65">
        <f>IF(E89-2&lt;B90,E89+Lösung!$C$43,E89-2)</f>
        <v>50</v>
      </c>
    </row>
    <row r="91" spans="1:5" x14ac:dyDescent="0.2">
      <c r="A91" s="65">
        <f t="shared" si="1"/>
        <v>86</v>
      </c>
      <c r="B91" s="65">
        <f>Lösung!$B$5</f>
        <v>20</v>
      </c>
      <c r="C91" s="65">
        <f>Lösung!$B$9</f>
        <v>56</v>
      </c>
      <c r="D91" s="65">
        <f>Lösung!$B$47</f>
        <v>220</v>
      </c>
      <c r="E91" s="65">
        <f>IF(E90-2&lt;B91,E90+Lösung!$C$43,E90-2)</f>
        <v>48</v>
      </c>
    </row>
    <row r="92" spans="1:5" x14ac:dyDescent="0.2">
      <c r="A92" s="65">
        <f t="shared" si="1"/>
        <v>87</v>
      </c>
      <c r="B92" s="65">
        <f>Lösung!$B$5</f>
        <v>20</v>
      </c>
      <c r="C92" s="65">
        <f>Lösung!$B$9</f>
        <v>56</v>
      </c>
      <c r="D92" s="65">
        <f>Lösung!$B$47</f>
        <v>220</v>
      </c>
      <c r="E92" s="65">
        <f>IF(E91-2&lt;B92,E91+Lösung!$C$43,E91-2)</f>
        <v>46</v>
      </c>
    </row>
    <row r="93" spans="1:5" x14ac:dyDescent="0.2">
      <c r="A93" s="65">
        <f t="shared" si="1"/>
        <v>88</v>
      </c>
      <c r="B93" s="65">
        <f>Lösung!$B$5</f>
        <v>20</v>
      </c>
      <c r="C93" s="65">
        <f>Lösung!$B$9</f>
        <v>56</v>
      </c>
      <c r="D93" s="65">
        <f>Lösung!$B$47</f>
        <v>220</v>
      </c>
      <c r="E93" s="65">
        <f>IF(E92-2&lt;B93,E92+Lösung!$C$43,E92-2)</f>
        <v>44</v>
      </c>
    </row>
    <row r="94" spans="1:5" x14ac:dyDescent="0.2">
      <c r="A94" s="65">
        <f t="shared" si="1"/>
        <v>89</v>
      </c>
      <c r="B94" s="65">
        <f>Lösung!$B$5</f>
        <v>20</v>
      </c>
      <c r="C94" s="65">
        <f>Lösung!$B$9</f>
        <v>56</v>
      </c>
      <c r="D94" s="65">
        <f>Lösung!$B$47</f>
        <v>220</v>
      </c>
      <c r="E94" s="65">
        <f>IF(E93-2&lt;B94,E93+Lösung!$C$43,E93-2)</f>
        <v>42</v>
      </c>
    </row>
    <row r="95" spans="1:5" x14ac:dyDescent="0.2">
      <c r="A95" s="65">
        <f t="shared" si="1"/>
        <v>90</v>
      </c>
      <c r="B95" s="65">
        <f>Lösung!$B$5</f>
        <v>20</v>
      </c>
      <c r="C95" s="65">
        <f>Lösung!$B$9</f>
        <v>56</v>
      </c>
      <c r="D95" s="65">
        <f>Lösung!$B$47</f>
        <v>220</v>
      </c>
      <c r="E95" s="65">
        <f>IF(E94-2&lt;B95,E94+Lösung!$C$43,E94-2)</f>
        <v>40</v>
      </c>
    </row>
    <row r="96" spans="1:5" x14ac:dyDescent="0.2">
      <c r="A96" s="65">
        <f t="shared" si="1"/>
        <v>91</v>
      </c>
      <c r="B96" s="65">
        <f>Lösung!$B$5</f>
        <v>20</v>
      </c>
      <c r="C96" s="65">
        <f>Lösung!$B$9</f>
        <v>56</v>
      </c>
      <c r="D96" s="65">
        <f>Lösung!$B$47</f>
        <v>220</v>
      </c>
      <c r="E96" s="65">
        <f>IF(E95-2&lt;B96,E95+Lösung!$C$43,E95-2)</f>
        <v>38</v>
      </c>
    </row>
    <row r="97" spans="1:5" x14ac:dyDescent="0.2">
      <c r="A97" s="65">
        <f t="shared" si="1"/>
        <v>92</v>
      </c>
      <c r="B97" s="65">
        <f>Lösung!$B$5</f>
        <v>20</v>
      </c>
      <c r="C97" s="65">
        <f>Lösung!$B$9</f>
        <v>56</v>
      </c>
      <c r="D97" s="65">
        <f>Lösung!$B$47</f>
        <v>220</v>
      </c>
      <c r="E97" s="65">
        <f>IF(E96-2&lt;B97,E96+Lösung!$C$43,E96-2)</f>
        <v>36</v>
      </c>
    </row>
    <row r="98" spans="1:5" x14ac:dyDescent="0.2">
      <c r="A98" s="65">
        <f t="shared" si="1"/>
        <v>93</v>
      </c>
      <c r="B98" s="65">
        <f>Lösung!$B$5</f>
        <v>20</v>
      </c>
      <c r="C98" s="65">
        <f>Lösung!$B$9</f>
        <v>56</v>
      </c>
      <c r="D98" s="65">
        <f>Lösung!$B$47</f>
        <v>220</v>
      </c>
      <c r="E98" s="65">
        <f>IF(E97-2&lt;B98,E97+Lösung!$C$43,E97-2)</f>
        <v>34</v>
      </c>
    </row>
    <row r="99" spans="1:5" x14ac:dyDescent="0.2">
      <c r="A99" s="65">
        <f t="shared" si="1"/>
        <v>94</v>
      </c>
      <c r="B99" s="65">
        <f>Lösung!$B$5</f>
        <v>20</v>
      </c>
      <c r="C99" s="65">
        <f>Lösung!$B$9</f>
        <v>56</v>
      </c>
      <c r="D99" s="65">
        <f>Lösung!$B$47</f>
        <v>220</v>
      </c>
      <c r="E99" s="65">
        <f>IF(E98-2&lt;B99,E98+Lösung!$C$43,E98-2)</f>
        <v>32</v>
      </c>
    </row>
    <row r="100" spans="1:5" x14ac:dyDescent="0.2">
      <c r="A100" s="65">
        <f t="shared" si="1"/>
        <v>95</v>
      </c>
      <c r="B100" s="65">
        <f>Lösung!$B$5</f>
        <v>20</v>
      </c>
      <c r="C100" s="65">
        <f>Lösung!$B$9</f>
        <v>56</v>
      </c>
      <c r="D100" s="65">
        <f>Lösung!$B$47</f>
        <v>220</v>
      </c>
      <c r="E100" s="65">
        <f>IF(E99-2&lt;B100,E99+Lösung!$C$43,E99-2)</f>
        <v>30</v>
      </c>
    </row>
    <row r="101" spans="1:5" x14ac:dyDescent="0.2">
      <c r="A101" s="65">
        <f t="shared" si="1"/>
        <v>96</v>
      </c>
      <c r="B101" s="65">
        <f>Lösung!$B$5</f>
        <v>20</v>
      </c>
      <c r="C101" s="65">
        <f>Lösung!$B$9</f>
        <v>56</v>
      </c>
      <c r="D101" s="65">
        <f>Lösung!$B$47</f>
        <v>220</v>
      </c>
      <c r="E101" s="65">
        <f>IF(E100-2&lt;B101,E100+Lösung!$C$43,E100-2)</f>
        <v>28</v>
      </c>
    </row>
    <row r="102" spans="1:5" x14ac:dyDescent="0.2">
      <c r="A102" s="65">
        <f t="shared" si="1"/>
        <v>97</v>
      </c>
      <c r="B102" s="65">
        <f>Lösung!$B$5</f>
        <v>20</v>
      </c>
      <c r="C102" s="65">
        <f>Lösung!$B$9</f>
        <v>56</v>
      </c>
      <c r="D102" s="65">
        <f>Lösung!$B$47</f>
        <v>220</v>
      </c>
      <c r="E102" s="65">
        <f>IF(E101-2&lt;B102,E101+Lösung!$C$43,E101-2)</f>
        <v>26</v>
      </c>
    </row>
    <row r="103" spans="1:5" x14ac:dyDescent="0.2">
      <c r="A103" s="65">
        <f t="shared" si="1"/>
        <v>98</v>
      </c>
      <c r="B103" s="65">
        <f>Lösung!$B$5</f>
        <v>20</v>
      </c>
      <c r="C103" s="65">
        <f>Lösung!$B$9</f>
        <v>56</v>
      </c>
      <c r="D103" s="65">
        <f>Lösung!$B$47</f>
        <v>220</v>
      </c>
      <c r="E103" s="65">
        <f>IF(E102-2&lt;B103,E102+Lösung!$C$43,E102-2)</f>
        <v>24</v>
      </c>
    </row>
    <row r="104" spans="1:5" x14ac:dyDescent="0.2">
      <c r="A104" s="65">
        <f t="shared" si="1"/>
        <v>99</v>
      </c>
      <c r="B104" s="65">
        <f>Lösung!$B$5</f>
        <v>20</v>
      </c>
      <c r="C104" s="65">
        <f>Lösung!$B$9</f>
        <v>56</v>
      </c>
      <c r="D104" s="65">
        <f>Lösung!$B$47</f>
        <v>220</v>
      </c>
      <c r="E104" s="65">
        <f>IF(E103-2&lt;B104,E103+Lösung!$C$43,E103-2)</f>
        <v>22</v>
      </c>
    </row>
    <row r="105" spans="1:5" x14ac:dyDescent="0.2">
      <c r="A105" s="65">
        <f t="shared" si="1"/>
        <v>100</v>
      </c>
      <c r="B105" s="65">
        <f>Lösung!$B$5</f>
        <v>20</v>
      </c>
      <c r="C105" s="65">
        <f>Lösung!$B$9</f>
        <v>56</v>
      </c>
      <c r="D105" s="65">
        <f>Lösung!$B$47</f>
        <v>220</v>
      </c>
      <c r="E105" s="65">
        <f>IF(E104-2&lt;B105,E104+Lösung!$C$43,E104-2)</f>
        <v>20</v>
      </c>
    </row>
    <row r="106" spans="1:5" x14ac:dyDescent="0.2">
      <c r="A106" s="65">
        <f t="shared" si="1"/>
        <v>101</v>
      </c>
      <c r="B106" s="65">
        <f>Lösung!$B$5</f>
        <v>20</v>
      </c>
      <c r="C106" s="65">
        <f>Lösung!$B$9</f>
        <v>56</v>
      </c>
      <c r="D106" s="65">
        <f>Lösung!$B$47</f>
        <v>220</v>
      </c>
      <c r="E106" s="65">
        <f>IF(E105-2&lt;B106,E105+Lösung!$C$43,E105-2)</f>
        <v>220</v>
      </c>
    </row>
    <row r="107" spans="1:5" x14ac:dyDescent="0.2">
      <c r="A107" s="65">
        <f t="shared" si="1"/>
        <v>102</v>
      </c>
      <c r="B107" s="65">
        <f>Lösung!$B$5</f>
        <v>20</v>
      </c>
      <c r="C107" s="65">
        <f>Lösung!$B$9</f>
        <v>56</v>
      </c>
      <c r="D107" s="65">
        <f>Lösung!$B$47</f>
        <v>220</v>
      </c>
      <c r="E107" s="65">
        <f>IF(E106-2&lt;B107,E106+Lösung!$C$43,E106-2)</f>
        <v>218</v>
      </c>
    </row>
    <row r="108" spans="1:5" x14ac:dyDescent="0.2">
      <c r="A108" s="65">
        <f t="shared" ref="A108:A171" si="2">A107+1</f>
        <v>103</v>
      </c>
      <c r="B108" s="65">
        <f>Lösung!$B$5</f>
        <v>20</v>
      </c>
      <c r="C108" s="65">
        <f>Lösung!$B$9</f>
        <v>56</v>
      </c>
      <c r="D108" s="65">
        <f>Lösung!$B$47</f>
        <v>220</v>
      </c>
      <c r="E108" s="65">
        <f>IF(E107-2&lt;B108,E107+Lösung!$C$43,E107-2)</f>
        <v>216</v>
      </c>
    </row>
    <row r="109" spans="1:5" x14ac:dyDescent="0.2">
      <c r="A109" s="65">
        <f t="shared" si="2"/>
        <v>104</v>
      </c>
      <c r="B109" s="65">
        <f>Lösung!$B$5</f>
        <v>20</v>
      </c>
      <c r="C109" s="65">
        <f>Lösung!$B$9</f>
        <v>56</v>
      </c>
      <c r="D109" s="65">
        <f>Lösung!$B$47</f>
        <v>220</v>
      </c>
      <c r="E109" s="65">
        <f>IF(E108-2&lt;B109,E108+Lösung!$C$43,E108-2)</f>
        <v>214</v>
      </c>
    </row>
    <row r="110" spans="1:5" x14ac:dyDescent="0.2">
      <c r="A110" s="65">
        <f t="shared" si="2"/>
        <v>105</v>
      </c>
      <c r="B110" s="65">
        <f>Lösung!$B$5</f>
        <v>20</v>
      </c>
      <c r="C110" s="65">
        <f>Lösung!$B$9</f>
        <v>56</v>
      </c>
      <c r="D110" s="65">
        <f>Lösung!$B$47</f>
        <v>220</v>
      </c>
      <c r="E110" s="65">
        <f>IF(E109-2&lt;B110,E109+Lösung!$C$43,E109-2)</f>
        <v>212</v>
      </c>
    </row>
    <row r="111" spans="1:5" x14ac:dyDescent="0.2">
      <c r="A111" s="65">
        <f t="shared" si="2"/>
        <v>106</v>
      </c>
      <c r="B111" s="65">
        <f>Lösung!$B$5</f>
        <v>20</v>
      </c>
      <c r="C111" s="65">
        <f>Lösung!$B$9</f>
        <v>56</v>
      </c>
      <c r="D111" s="65">
        <f>Lösung!$B$47</f>
        <v>220</v>
      </c>
      <c r="E111" s="65">
        <f>IF(E110-2&lt;B111,E110+Lösung!$C$43,E110-2)</f>
        <v>210</v>
      </c>
    </row>
    <row r="112" spans="1:5" x14ac:dyDescent="0.2">
      <c r="A112" s="65">
        <f t="shared" si="2"/>
        <v>107</v>
      </c>
      <c r="B112" s="65">
        <f>Lösung!$B$5</f>
        <v>20</v>
      </c>
      <c r="C112" s="65">
        <f>Lösung!$B$9</f>
        <v>56</v>
      </c>
      <c r="D112" s="65">
        <f>Lösung!$B$47</f>
        <v>220</v>
      </c>
      <c r="E112" s="65">
        <f>IF(E111-2&lt;B112,E111+Lösung!$C$43,E111-2)</f>
        <v>208</v>
      </c>
    </row>
    <row r="113" spans="1:5" x14ac:dyDescent="0.2">
      <c r="A113" s="65">
        <f t="shared" si="2"/>
        <v>108</v>
      </c>
      <c r="B113" s="65">
        <f>Lösung!$B$5</f>
        <v>20</v>
      </c>
      <c r="C113" s="65">
        <f>Lösung!$B$9</f>
        <v>56</v>
      </c>
      <c r="D113" s="65">
        <f>Lösung!$B$47</f>
        <v>220</v>
      </c>
      <c r="E113" s="65">
        <f>IF(E112-2&lt;B113,E112+Lösung!$C$43,E112-2)</f>
        <v>206</v>
      </c>
    </row>
    <row r="114" spans="1:5" x14ac:dyDescent="0.2">
      <c r="A114" s="65">
        <f t="shared" si="2"/>
        <v>109</v>
      </c>
      <c r="B114" s="65">
        <f>Lösung!$B$5</f>
        <v>20</v>
      </c>
      <c r="C114" s="65">
        <f>Lösung!$B$9</f>
        <v>56</v>
      </c>
      <c r="D114" s="65">
        <f>Lösung!$B$47</f>
        <v>220</v>
      </c>
      <c r="E114" s="65">
        <f>IF(E113-2&lt;B114,E113+Lösung!$C$43,E113-2)</f>
        <v>204</v>
      </c>
    </row>
    <row r="115" spans="1:5" x14ac:dyDescent="0.2">
      <c r="A115" s="65">
        <f t="shared" si="2"/>
        <v>110</v>
      </c>
      <c r="B115" s="65">
        <f>Lösung!$B$5</f>
        <v>20</v>
      </c>
      <c r="C115" s="65">
        <f>Lösung!$B$9</f>
        <v>56</v>
      </c>
      <c r="D115" s="65">
        <f>Lösung!$B$47</f>
        <v>220</v>
      </c>
      <c r="E115" s="65">
        <f>IF(E114-2&lt;B115,E114+Lösung!$C$43,E114-2)</f>
        <v>202</v>
      </c>
    </row>
    <row r="116" spans="1:5" x14ac:dyDescent="0.2">
      <c r="A116" s="65">
        <f t="shared" si="2"/>
        <v>111</v>
      </c>
      <c r="B116" s="65">
        <f>Lösung!$B$5</f>
        <v>20</v>
      </c>
      <c r="C116" s="65">
        <f>Lösung!$B$9</f>
        <v>56</v>
      </c>
      <c r="D116" s="65">
        <f>Lösung!$B$47</f>
        <v>220</v>
      </c>
      <c r="E116" s="65">
        <f>IF(E115-2&lt;B116,E115+Lösung!$C$43,E115-2)</f>
        <v>200</v>
      </c>
    </row>
    <row r="117" spans="1:5" x14ac:dyDescent="0.2">
      <c r="A117" s="65">
        <f t="shared" si="2"/>
        <v>112</v>
      </c>
      <c r="B117" s="65">
        <f>Lösung!$B$5</f>
        <v>20</v>
      </c>
      <c r="C117" s="65">
        <f>Lösung!$B$9</f>
        <v>56</v>
      </c>
      <c r="D117" s="65">
        <f>Lösung!$B$47</f>
        <v>220</v>
      </c>
      <c r="E117" s="65">
        <f>IF(E116-2&lt;B117,E116+Lösung!$C$43,E116-2)</f>
        <v>198</v>
      </c>
    </row>
    <row r="118" spans="1:5" x14ac:dyDescent="0.2">
      <c r="A118" s="65">
        <f t="shared" si="2"/>
        <v>113</v>
      </c>
      <c r="B118" s="65">
        <f>Lösung!$B$5</f>
        <v>20</v>
      </c>
      <c r="C118" s="65">
        <f>Lösung!$B$9</f>
        <v>56</v>
      </c>
      <c r="D118" s="65">
        <f>Lösung!$B$47</f>
        <v>220</v>
      </c>
      <c r="E118" s="65">
        <f>IF(E117-2&lt;B118,E117+Lösung!$C$43,E117-2)</f>
        <v>196</v>
      </c>
    </row>
    <row r="119" spans="1:5" x14ac:dyDescent="0.2">
      <c r="A119" s="65">
        <f t="shared" si="2"/>
        <v>114</v>
      </c>
      <c r="B119" s="65">
        <f>Lösung!$B$5</f>
        <v>20</v>
      </c>
      <c r="C119" s="65">
        <f>Lösung!$B$9</f>
        <v>56</v>
      </c>
      <c r="D119" s="65">
        <f>Lösung!$B$47</f>
        <v>220</v>
      </c>
      <c r="E119" s="65">
        <f>IF(E118-2&lt;B119,E118+Lösung!$C$43,E118-2)</f>
        <v>194</v>
      </c>
    </row>
    <row r="120" spans="1:5" x14ac:dyDescent="0.2">
      <c r="A120" s="65">
        <f t="shared" si="2"/>
        <v>115</v>
      </c>
      <c r="B120" s="65">
        <f>Lösung!$B$5</f>
        <v>20</v>
      </c>
      <c r="C120" s="65">
        <f>Lösung!$B$9</f>
        <v>56</v>
      </c>
      <c r="D120" s="65">
        <f>Lösung!$B$47</f>
        <v>220</v>
      </c>
      <c r="E120" s="65">
        <f>IF(E119-2&lt;B120,E119+Lösung!$C$43,E119-2)</f>
        <v>192</v>
      </c>
    </row>
    <row r="121" spans="1:5" x14ac:dyDescent="0.2">
      <c r="A121" s="65">
        <f t="shared" si="2"/>
        <v>116</v>
      </c>
      <c r="B121" s="65">
        <f>Lösung!$B$5</f>
        <v>20</v>
      </c>
      <c r="C121" s="65">
        <f>Lösung!$B$9</f>
        <v>56</v>
      </c>
      <c r="D121" s="65">
        <f>Lösung!$B$47</f>
        <v>220</v>
      </c>
      <c r="E121" s="65">
        <f>IF(E120-2&lt;B121,E120+Lösung!$C$43,E120-2)</f>
        <v>190</v>
      </c>
    </row>
    <row r="122" spans="1:5" x14ac:dyDescent="0.2">
      <c r="A122" s="65">
        <f t="shared" si="2"/>
        <v>117</v>
      </c>
      <c r="B122" s="65">
        <f>Lösung!$B$5</f>
        <v>20</v>
      </c>
      <c r="C122" s="65">
        <f>Lösung!$B$9</f>
        <v>56</v>
      </c>
      <c r="D122" s="65">
        <f>Lösung!$B$47</f>
        <v>220</v>
      </c>
      <c r="E122" s="65">
        <f>IF(E121-2&lt;B122,E121+Lösung!$C$43,E121-2)</f>
        <v>188</v>
      </c>
    </row>
    <row r="123" spans="1:5" x14ac:dyDescent="0.2">
      <c r="A123" s="65">
        <f t="shared" si="2"/>
        <v>118</v>
      </c>
      <c r="B123" s="65">
        <f>Lösung!$B$5</f>
        <v>20</v>
      </c>
      <c r="C123" s="65">
        <f>Lösung!$B$9</f>
        <v>56</v>
      </c>
      <c r="D123" s="65">
        <f>Lösung!$B$47</f>
        <v>220</v>
      </c>
      <c r="E123" s="65">
        <f>IF(E122-2&lt;B123,E122+Lösung!$C$43,E122-2)</f>
        <v>186</v>
      </c>
    </row>
    <row r="124" spans="1:5" x14ac:dyDescent="0.2">
      <c r="A124" s="65">
        <f t="shared" si="2"/>
        <v>119</v>
      </c>
      <c r="B124" s="65">
        <f>Lösung!$B$5</f>
        <v>20</v>
      </c>
      <c r="C124" s="65">
        <f>Lösung!$B$9</f>
        <v>56</v>
      </c>
      <c r="D124" s="65">
        <f>Lösung!$B$47</f>
        <v>220</v>
      </c>
      <c r="E124" s="65">
        <f>IF(E123-2&lt;B124,E123+Lösung!$C$43,E123-2)</f>
        <v>184</v>
      </c>
    </row>
    <row r="125" spans="1:5" x14ac:dyDescent="0.2">
      <c r="A125" s="65">
        <f t="shared" si="2"/>
        <v>120</v>
      </c>
      <c r="B125" s="65">
        <f>Lösung!$B$5</f>
        <v>20</v>
      </c>
      <c r="C125" s="65">
        <f>Lösung!$B$9</f>
        <v>56</v>
      </c>
      <c r="D125" s="65">
        <f>Lösung!$B$47</f>
        <v>220</v>
      </c>
      <c r="E125" s="65">
        <f>IF(E124-2&lt;B125,E124+Lösung!$C$43,E124-2)</f>
        <v>182</v>
      </c>
    </row>
    <row r="126" spans="1:5" x14ac:dyDescent="0.2">
      <c r="A126" s="65">
        <f t="shared" si="2"/>
        <v>121</v>
      </c>
      <c r="B126" s="65">
        <f>Lösung!$B$5</f>
        <v>20</v>
      </c>
      <c r="C126" s="65">
        <f>Lösung!$B$9</f>
        <v>56</v>
      </c>
      <c r="D126" s="65">
        <f>Lösung!$B$47</f>
        <v>220</v>
      </c>
      <c r="E126" s="65">
        <f>IF(E125-2&lt;B126,E125+Lösung!$C$43,E125-2)</f>
        <v>180</v>
      </c>
    </row>
    <row r="127" spans="1:5" x14ac:dyDescent="0.2">
      <c r="A127" s="65">
        <f t="shared" si="2"/>
        <v>122</v>
      </c>
      <c r="B127" s="65">
        <f>Lösung!$B$5</f>
        <v>20</v>
      </c>
      <c r="C127" s="65">
        <f>Lösung!$B$9</f>
        <v>56</v>
      </c>
      <c r="D127" s="65">
        <f>Lösung!$B$47</f>
        <v>220</v>
      </c>
      <c r="E127" s="65">
        <f>IF(E126-2&lt;B127,E126+Lösung!$C$43,E126-2)</f>
        <v>178</v>
      </c>
    </row>
    <row r="128" spans="1:5" x14ac:dyDescent="0.2">
      <c r="A128" s="65">
        <f t="shared" si="2"/>
        <v>123</v>
      </c>
      <c r="B128" s="65">
        <f>Lösung!$B$5</f>
        <v>20</v>
      </c>
      <c r="C128" s="65">
        <f>Lösung!$B$9</f>
        <v>56</v>
      </c>
      <c r="D128" s="65">
        <f>Lösung!$B$47</f>
        <v>220</v>
      </c>
      <c r="E128" s="65">
        <f>IF(E127-2&lt;B128,E127+Lösung!$C$43,E127-2)</f>
        <v>176</v>
      </c>
    </row>
    <row r="129" spans="1:5" x14ac:dyDescent="0.2">
      <c r="A129" s="65">
        <f t="shared" si="2"/>
        <v>124</v>
      </c>
      <c r="B129" s="65">
        <f>Lösung!$B$5</f>
        <v>20</v>
      </c>
      <c r="C129" s="65">
        <f>Lösung!$B$9</f>
        <v>56</v>
      </c>
      <c r="D129" s="65">
        <f>Lösung!$B$47</f>
        <v>220</v>
      </c>
      <c r="E129" s="65">
        <f>IF(E128-2&lt;B129,E128+Lösung!$C$43,E128-2)</f>
        <v>174</v>
      </c>
    </row>
    <row r="130" spans="1:5" x14ac:dyDescent="0.2">
      <c r="A130" s="65">
        <f t="shared" si="2"/>
        <v>125</v>
      </c>
      <c r="B130" s="65">
        <f>Lösung!$B$5</f>
        <v>20</v>
      </c>
      <c r="C130" s="65">
        <f>Lösung!$B$9</f>
        <v>56</v>
      </c>
      <c r="D130" s="65">
        <f>Lösung!$B$47</f>
        <v>220</v>
      </c>
      <c r="E130" s="65">
        <f>IF(E129-2&lt;B130,E129+Lösung!$C$43,E129-2)</f>
        <v>172</v>
      </c>
    </row>
    <row r="131" spans="1:5" x14ac:dyDescent="0.2">
      <c r="A131" s="65">
        <f t="shared" si="2"/>
        <v>126</v>
      </c>
      <c r="B131" s="65">
        <f>Lösung!$B$5</f>
        <v>20</v>
      </c>
      <c r="C131" s="65">
        <f>Lösung!$B$9</f>
        <v>56</v>
      </c>
      <c r="D131" s="65">
        <f>Lösung!$B$47</f>
        <v>220</v>
      </c>
      <c r="E131" s="65">
        <f>IF(E130-2&lt;B131,E130+Lösung!$C$43,E130-2)</f>
        <v>170</v>
      </c>
    </row>
    <row r="132" spans="1:5" x14ac:dyDescent="0.2">
      <c r="A132" s="65">
        <f t="shared" si="2"/>
        <v>127</v>
      </c>
      <c r="B132" s="65">
        <f>Lösung!$B$5</f>
        <v>20</v>
      </c>
      <c r="C132" s="65">
        <f>Lösung!$B$9</f>
        <v>56</v>
      </c>
      <c r="D132" s="65">
        <f>Lösung!$B$47</f>
        <v>220</v>
      </c>
      <c r="E132" s="65">
        <f>IF(E131-2&lt;B132,E131+Lösung!$C$43,E131-2)</f>
        <v>168</v>
      </c>
    </row>
    <row r="133" spans="1:5" x14ac:dyDescent="0.2">
      <c r="A133" s="65">
        <f t="shared" si="2"/>
        <v>128</v>
      </c>
      <c r="B133" s="65">
        <f>Lösung!$B$5</f>
        <v>20</v>
      </c>
      <c r="C133" s="65">
        <f>Lösung!$B$9</f>
        <v>56</v>
      </c>
      <c r="D133" s="65">
        <f>Lösung!$B$47</f>
        <v>220</v>
      </c>
      <c r="E133" s="65">
        <f>IF(E132-2&lt;B133,E132+Lösung!$C$43,E132-2)</f>
        <v>166</v>
      </c>
    </row>
    <row r="134" spans="1:5" x14ac:dyDescent="0.2">
      <c r="A134" s="65">
        <f t="shared" si="2"/>
        <v>129</v>
      </c>
      <c r="B134" s="65">
        <f>Lösung!$B$5</f>
        <v>20</v>
      </c>
      <c r="C134" s="65">
        <f>Lösung!$B$9</f>
        <v>56</v>
      </c>
      <c r="D134" s="65">
        <f>Lösung!$B$47</f>
        <v>220</v>
      </c>
      <c r="E134" s="65">
        <f>IF(E133-2&lt;B134,E133+Lösung!$C$43,E133-2)</f>
        <v>164</v>
      </c>
    </row>
    <row r="135" spans="1:5" x14ac:dyDescent="0.2">
      <c r="A135" s="65">
        <f t="shared" si="2"/>
        <v>130</v>
      </c>
      <c r="B135" s="65">
        <f>Lösung!$B$5</f>
        <v>20</v>
      </c>
      <c r="C135" s="65">
        <f>Lösung!$B$9</f>
        <v>56</v>
      </c>
      <c r="D135" s="65">
        <f>Lösung!$B$47</f>
        <v>220</v>
      </c>
      <c r="E135" s="65">
        <f>IF(E134-2&lt;B135,E134+Lösung!$C$43,E134-2)</f>
        <v>162</v>
      </c>
    </row>
    <row r="136" spans="1:5" x14ac:dyDescent="0.2">
      <c r="A136" s="65">
        <f t="shared" si="2"/>
        <v>131</v>
      </c>
      <c r="B136" s="65">
        <f>Lösung!$B$5</f>
        <v>20</v>
      </c>
      <c r="C136" s="65">
        <f>Lösung!$B$9</f>
        <v>56</v>
      </c>
      <c r="D136" s="65">
        <f>Lösung!$B$47</f>
        <v>220</v>
      </c>
      <c r="E136" s="65">
        <f>IF(E135-2&lt;B136,E135+Lösung!$C$43,E135-2)</f>
        <v>160</v>
      </c>
    </row>
    <row r="137" spans="1:5" x14ac:dyDescent="0.2">
      <c r="A137" s="65">
        <f t="shared" si="2"/>
        <v>132</v>
      </c>
      <c r="B137" s="65">
        <f>Lösung!$B$5</f>
        <v>20</v>
      </c>
      <c r="C137" s="65">
        <f>Lösung!$B$9</f>
        <v>56</v>
      </c>
      <c r="D137" s="65">
        <f>Lösung!$B$47</f>
        <v>220</v>
      </c>
      <c r="E137" s="65">
        <f>IF(E136-2&lt;B137,E136+Lösung!$C$43,E136-2)</f>
        <v>158</v>
      </c>
    </row>
    <row r="138" spans="1:5" x14ac:dyDescent="0.2">
      <c r="A138" s="65">
        <f t="shared" si="2"/>
        <v>133</v>
      </c>
      <c r="B138" s="65">
        <f>Lösung!$B$5</f>
        <v>20</v>
      </c>
      <c r="C138" s="65">
        <f>Lösung!$B$9</f>
        <v>56</v>
      </c>
      <c r="D138" s="65">
        <f>Lösung!$B$47</f>
        <v>220</v>
      </c>
      <c r="E138" s="65">
        <f>IF(E137-2&lt;B138,E137+Lösung!$C$43,E137-2)</f>
        <v>156</v>
      </c>
    </row>
    <row r="139" spans="1:5" x14ac:dyDescent="0.2">
      <c r="A139" s="65">
        <f t="shared" si="2"/>
        <v>134</v>
      </c>
      <c r="B139" s="65">
        <f>Lösung!$B$5</f>
        <v>20</v>
      </c>
      <c r="C139" s="65">
        <f>Lösung!$B$9</f>
        <v>56</v>
      </c>
      <c r="D139" s="65">
        <f>Lösung!$B$47</f>
        <v>220</v>
      </c>
      <c r="E139" s="65">
        <f>IF(E138-2&lt;B139,E138+Lösung!$C$43,E138-2)</f>
        <v>154</v>
      </c>
    </row>
    <row r="140" spans="1:5" x14ac:dyDescent="0.2">
      <c r="A140" s="65">
        <f t="shared" si="2"/>
        <v>135</v>
      </c>
      <c r="B140" s="65">
        <f>Lösung!$B$5</f>
        <v>20</v>
      </c>
      <c r="C140" s="65">
        <f>Lösung!$B$9</f>
        <v>56</v>
      </c>
      <c r="D140" s="65">
        <f>Lösung!$B$47</f>
        <v>220</v>
      </c>
      <c r="E140" s="65">
        <f>IF(E139-2&lt;B140,E139+Lösung!$C$43,E139-2)</f>
        <v>152</v>
      </c>
    </row>
    <row r="141" spans="1:5" x14ac:dyDescent="0.2">
      <c r="A141" s="65">
        <f t="shared" si="2"/>
        <v>136</v>
      </c>
      <c r="B141" s="65">
        <f>Lösung!$B$5</f>
        <v>20</v>
      </c>
      <c r="C141" s="65">
        <f>Lösung!$B$9</f>
        <v>56</v>
      </c>
      <c r="D141" s="65">
        <f>Lösung!$B$47</f>
        <v>220</v>
      </c>
      <c r="E141" s="65">
        <f>IF(E140-2&lt;B141,E140+Lösung!$C$43,E140-2)</f>
        <v>150</v>
      </c>
    </row>
    <row r="142" spans="1:5" x14ac:dyDescent="0.2">
      <c r="A142" s="65">
        <f t="shared" si="2"/>
        <v>137</v>
      </c>
      <c r="B142" s="65">
        <f>Lösung!$B$5</f>
        <v>20</v>
      </c>
      <c r="C142" s="65">
        <f>Lösung!$B$9</f>
        <v>56</v>
      </c>
      <c r="D142" s="65">
        <f>Lösung!$B$47</f>
        <v>220</v>
      </c>
      <c r="E142" s="65">
        <f>IF(E141-2&lt;B142,E141+Lösung!$C$43,E141-2)</f>
        <v>148</v>
      </c>
    </row>
    <row r="143" spans="1:5" x14ac:dyDescent="0.2">
      <c r="A143" s="65">
        <f t="shared" si="2"/>
        <v>138</v>
      </c>
      <c r="B143" s="65">
        <f>Lösung!$B$5</f>
        <v>20</v>
      </c>
      <c r="C143" s="65">
        <f>Lösung!$B$9</f>
        <v>56</v>
      </c>
      <c r="D143" s="65">
        <f>Lösung!$B$47</f>
        <v>220</v>
      </c>
      <c r="E143" s="65">
        <f>IF(E142-2&lt;B143,E142+Lösung!$C$43,E142-2)</f>
        <v>146</v>
      </c>
    </row>
    <row r="144" spans="1:5" x14ac:dyDescent="0.2">
      <c r="A144" s="65">
        <f t="shared" si="2"/>
        <v>139</v>
      </c>
      <c r="B144" s="65">
        <f>Lösung!$B$5</f>
        <v>20</v>
      </c>
      <c r="C144" s="65">
        <f>Lösung!$B$9</f>
        <v>56</v>
      </c>
      <c r="D144" s="65">
        <f>Lösung!$B$47</f>
        <v>220</v>
      </c>
      <c r="E144" s="65">
        <f>IF(E143-2&lt;B144,E143+Lösung!$C$43,E143-2)</f>
        <v>144</v>
      </c>
    </row>
    <row r="145" spans="1:5" x14ac:dyDescent="0.2">
      <c r="A145" s="65">
        <f t="shared" si="2"/>
        <v>140</v>
      </c>
      <c r="B145" s="65">
        <f>Lösung!$B$5</f>
        <v>20</v>
      </c>
      <c r="C145" s="65">
        <f>Lösung!$B$9</f>
        <v>56</v>
      </c>
      <c r="D145" s="65">
        <f>Lösung!$B$47</f>
        <v>220</v>
      </c>
      <c r="E145" s="65">
        <f>IF(E144-2&lt;B145,E144+Lösung!$C$43,E144-2)</f>
        <v>142</v>
      </c>
    </row>
    <row r="146" spans="1:5" x14ac:dyDescent="0.2">
      <c r="A146" s="65">
        <f t="shared" si="2"/>
        <v>141</v>
      </c>
      <c r="B146" s="65">
        <f>Lösung!$B$5</f>
        <v>20</v>
      </c>
      <c r="C146" s="65">
        <f>Lösung!$B$9</f>
        <v>56</v>
      </c>
      <c r="D146" s="65">
        <f>Lösung!$B$47</f>
        <v>220</v>
      </c>
      <c r="E146" s="65">
        <f>IF(E145-2&lt;B146,E145+Lösung!$C$43,E145-2)</f>
        <v>140</v>
      </c>
    </row>
    <row r="147" spans="1:5" x14ac:dyDescent="0.2">
      <c r="A147" s="65">
        <f t="shared" si="2"/>
        <v>142</v>
      </c>
      <c r="B147" s="65">
        <f>Lösung!$B$5</f>
        <v>20</v>
      </c>
      <c r="C147" s="65">
        <f>Lösung!$B$9</f>
        <v>56</v>
      </c>
      <c r="D147" s="65">
        <f>Lösung!$B$47</f>
        <v>220</v>
      </c>
      <c r="E147" s="65">
        <f>IF(E146-2&lt;B147,E146+Lösung!$C$43,E146-2)</f>
        <v>138</v>
      </c>
    </row>
    <row r="148" spans="1:5" x14ac:dyDescent="0.2">
      <c r="A148" s="65">
        <f t="shared" si="2"/>
        <v>143</v>
      </c>
      <c r="B148" s="65">
        <f>Lösung!$B$5</f>
        <v>20</v>
      </c>
      <c r="C148" s="65">
        <f>Lösung!$B$9</f>
        <v>56</v>
      </c>
      <c r="D148" s="65">
        <f>Lösung!$B$47</f>
        <v>220</v>
      </c>
      <c r="E148" s="65">
        <f>IF(E147-2&lt;B148,E147+Lösung!$C$43,E147-2)</f>
        <v>136</v>
      </c>
    </row>
    <row r="149" spans="1:5" x14ac:dyDescent="0.2">
      <c r="A149" s="65">
        <f t="shared" si="2"/>
        <v>144</v>
      </c>
      <c r="B149" s="65">
        <f>Lösung!$B$5</f>
        <v>20</v>
      </c>
      <c r="C149" s="65">
        <f>Lösung!$B$9</f>
        <v>56</v>
      </c>
      <c r="D149" s="65">
        <f>Lösung!$B$47</f>
        <v>220</v>
      </c>
      <c r="E149" s="65">
        <f>IF(E148-2&lt;B149,E148+Lösung!$C$43,E148-2)</f>
        <v>134</v>
      </c>
    </row>
    <row r="150" spans="1:5" x14ac:dyDescent="0.2">
      <c r="A150" s="65">
        <f t="shared" si="2"/>
        <v>145</v>
      </c>
      <c r="B150" s="65">
        <f>Lösung!$B$5</f>
        <v>20</v>
      </c>
      <c r="C150" s="65">
        <f>Lösung!$B$9</f>
        <v>56</v>
      </c>
      <c r="D150" s="65">
        <f>Lösung!$B$47</f>
        <v>220</v>
      </c>
      <c r="E150" s="65">
        <f>IF(E149-2&lt;B150,E149+Lösung!$C$43,E149-2)</f>
        <v>132</v>
      </c>
    </row>
    <row r="151" spans="1:5" x14ac:dyDescent="0.2">
      <c r="A151" s="65">
        <f t="shared" si="2"/>
        <v>146</v>
      </c>
      <c r="B151" s="65">
        <f>Lösung!$B$5</f>
        <v>20</v>
      </c>
      <c r="C151" s="65">
        <f>Lösung!$B$9</f>
        <v>56</v>
      </c>
      <c r="D151" s="65">
        <f>Lösung!$B$47</f>
        <v>220</v>
      </c>
      <c r="E151" s="65">
        <f>IF(E150-2&lt;B151,E150+Lösung!$C$43,E150-2)</f>
        <v>130</v>
      </c>
    </row>
    <row r="152" spans="1:5" x14ac:dyDescent="0.2">
      <c r="A152" s="65">
        <f t="shared" si="2"/>
        <v>147</v>
      </c>
      <c r="B152" s="65">
        <f>Lösung!$B$5</f>
        <v>20</v>
      </c>
      <c r="C152" s="65">
        <f>Lösung!$B$9</f>
        <v>56</v>
      </c>
      <c r="D152" s="65">
        <f>Lösung!$B$47</f>
        <v>220</v>
      </c>
      <c r="E152" s="65">
        <f>IF(E151-2&lt;B152,E151+Lösung!$C$43,E151-2)</f>
        <v>128</v>
      </c>
    </row>
    <row r="153" spans="1:5" x14ac:dyDescent="0.2">
      <c r="A153" s="65">
        <f t="shared" si="2"/>
        <v>148</v>
      </c>
      <c r="B153" s="65">
        <f>Lösung!$B$5</f>
        <v>20</v>
      </c>
      <c r="C153" s="65">
        <f>Lösung!$B$9</f>
        <v>56</v>
      </c>
      <c r="D153" s="65">
        <f>Lösung!$B$47</f>
        <v>220</v>
      </c>
      <c r="E153" s="65">
        <f>IF(E152-2&lt;B153,E152+Lösung!$C$43,E152-2)</f>
        <v>126</v>
      </c>
    </row>
    <row r="154" spans="1:5" x14ac:dyDescent="0.2">
      <c r="A154" s="65">
        <f t="shared" si="2"/>
        <v>149</v>
      </c>
      <c r="B154" s="65">
        <f>Lösung!$B$5</f>
        <v>20</v>
      </c>
      <c r="C154" s="65">
        <f>Lösung!$B$9</f>
        <v>56</v>
      </c>
      <c r="D154" s="65">
        <f>Lösung!$B$47</f>
        <v>220</v>
      </c>
      <c r="E154" s="65">
        <f>IF(E153-2&lt;B154,E153+Lösung!$C$43,E153-2)</f>
        <v>124</v>
      </c>
    </row>
    <row r="155" spans="1:5" x14ac:dyDescent="0.2">
      <c r="A155" s="65">
        <f t="shared" si="2"/>
        <v>150</v>
      </c>
      <c r="B155" s="65">
        <f>Lösung!$B$5</f>
        <v>20</v>
      </c>
      <c r="C155" s="65">
        <f>Lösung!$B$9</f>
        <v>56</v>
      </c>
      <c r="D155" s="65">
        <f>Lösung!$B$47</f>
        <v>220</v>
      </c>
      <c r="E155" s="65">
        <f>IF(E154-2&lt;B155,E154+Lösung!$C$43,E154-2)</f>
        <v>122</v>
      </c>
    </row>
    <row r="156" spans="1:5" x14ac:dyDescent="0.2">
      <c r="A156" s="65">
        <f t="shared" si="2"/>
        <v>151</v>
      </c>
      <c r="B156" s="65">
        <f>Lösung!$B$5</f>
        <v>20</v>
      </c>
      <c r="C156" s="65">
        <f>Lösung!$B$9</f>
        <v>56</v>
      </c>
      <c r="D156" s="65">
        <f>Lösung!$B$47</f>
        <v>220</v>
      </c>
      <c r="E156" s="65">
        <f>IF(E155-2&lt;B156,E155+Lösung!$C$43,E155-2)</f>
        <v>120</v>
      </c>
    </row>
    <row r="157" spans="1:5" x14ac:dyDescent="0.2">
      <c r="A157" s="65">
        <f t="shared" si="2"/>
        <v>152</v>
      </c>
      <c r="B157" s="65">
        <f>Lösung!$B$5</f>
        <v>20</v>
      </c>
      <c r="C157" s="65">
        <f>Lösung!$B$9</f>
        <v>56</v>
      </c>
      <c r="D157" s="65">
        <f>Lösung!$B$47</f>
        <v>220</v>
      </c>
      <c r="E157" s="65">
        <f>IF(E156-2&lt;B157,E156+Lösung!$C$43,E156-2)</f>
        <v>118</v>
      </c>
    </row>
    <row r="158" spans="1:5" x14ac:dyDescent="0.2">
      <c r="A158" s="65">
        <f t="shared" si="2"/>
        <v>153</v>
      </c>
      <c r="B158" s="65">
        <f>Lösung!$B$5</f>
        <v>20</v>
      </c>
      <c r="C158" s="65">
        <f>Lösung!$B$9</f>
        <v>56</v>
      </c>
      <c r="D158" s="65">
        <f>Lösung!$B$47</f>
        <v>220</v>
      </c>
      <c r="E158" s="65">
        <f>IF(E157-2&lt;B158,E157+Lösung!$C$43,E157-2)</f>
        <v>116</v>
      </c>
    </row>
    <row r="159" spans="1:5" x14ac:dyDescent="0.2">
      <c r="A159" s="65">
        <f t="shared" si="2"/>
        <v>154</v>
      </c>
      <c r="B159" s="65">
        <f>Lösung!$B$5</f>
        <v>20</v>
      </c>
      <c r="C159" s="65">
        <f>Lösung!$B$9</f>
        <v>56</v>
      </c>
      <c r="D159" s="65">
        <f>Lösung!$B$47</f>
        <v>220</v>
      </c>
      <c r="E159" s="65">
        <f>IF(E158-2&lt;B159,E158+Lösung!$C$43,E158-2)</f>
        <v>114</v>
      </c>
    </row>
    <row r="160" spans="1:5" x14ac:dyDescent="0.2">
      <c r="A160" s="65">
        <f t="shared" si="2"/>
        <v>155</v>
      </c>
      <c r="B160" s="65">
        <f>Lösung!$B$5</f>
        <v>20</v>
      </c>
      <c r="C160" s="65">
        <f>Lösung!$B$9</f>
        <v>56</v>
      </c>
      <c r="D160" s="65">
        <f>Lösung!$B$47</f>
        <v>220</v>
      </c>
      <c r="E160" s="65">
        <f>IF(E159-2&lt;B160,E159+Lösung!$C$43,E159-2)</f>
        <v>112</v>
      </c>
    </row>
    <row r="161" spans="1:5" x14ac:dyDescent="0.2">
      <c r="A161" s="65">
        <f t="shared" si="2"/>
        <v>156</v>
      </c>
      <c r="B161" s="65">
        <f>Lösung!$B$5</f>
        <v>20</v>
      </c>
      <c r="C161" s="65">
        <f>Lösung!$B$9</f>
        <v>56</v>
      </c>
      <c r="D161" s="65">
        <f>Lösung!$B$47</f>
        <v>220</v>
      </c>
      <c r="E161" s="65">
        <f>IF(E160-2&lt;B161,E160+Lösung!$C$43,E160-2)</f>
        <v>110</v>
      </c>
    </row>
    <row r="162" spans="1:5" x14ac:dyDescent="0.2">
      <c r="A162" s="65">
        <f t="shared" si="2"/>
        <v>157</v>
      </c>
      <c r="B162" s="65">
        <f>Lösung!$B$5</f>
        <v>20</v>
      </c>
      <c r="C162" s="65">
        <f>Lösung!$B$9</f>
        <v>56</v>
      </c>
      <c r="D162" s="65">
        <f>Lösung!$B$47</f>
        <v>220</v>
      </c>
      <c r="E162" s="65">
        <f>IF(E161-2&lt;B162,E161+Lösung!$C$43,E161-2)</f>
        <v>108</v>
      </c>
    </row>
    <row r="163" spans="1:5" x14ac:dyDescent="0.2">
      <c r="A163" s="65">
        <f t="shared" si="2"/>
        <v>158</v>
      </c>
      <c r="B163" s="65">
        <f>Lösung!$B$5</f>
        <v>20</v>
      </c>
      <c r="C163" s="65">
        <f>Lösung!$B$9</f>
        <v>56</v>
      </c>
      <c r="D163" s="65">
        <f>Lösung!$B$47</f>
        <v>220</v>
      </c>
      <c r="E163" s="65">
        <f>IF(E162-2&lt;B163,E162+Lösung!$C$43,E162-2)</f>
        <v>106</v>
      </c>
    </row>
    <row r="164" spans="1:5" x14ac:dyDescent="0.2">
      <c r="A164" s="65">
        <f t="shared" si="2"/>
        <v>159</v>
      </c>
      <c r="B164" s="65">
        <f>Lösung!$B$5</f>
        <v>20</v>
      </c>
      <c r="C164" s="65">
        <f>Lösung!$B$9</f>
        <v>56</v>
      </c>
      <c r="D164" s="65">
        <f>Lösung!$B$47</f>
        <v>220</v>
      </c>
      <c r="E164" s="65">
        <f>IF(E163-2&lt;B164,E163+Lösung!$C$43,E163-2)</f>
        <v>104</v>
      </c>
    </row>
    <row r="165" spans="1:5" x14ac:dyDescent="0.2">
      <c r="A165" s="65">
        <f t="shared" si="2"/>
        <v>160</v>
      </c>
      <c r="B165" s="65">
        <f>Lösung!$B$5</f>
        <v>20</v>
      </c>
      <c r="C165" s="65">
        <f>Lösung!$B$9</f>
        <v>56</v>
      </c>
      <c r="D165" s="65">
        <f>Lösung!$B$47</f>
        <v>220</v>
      </c>
      <c r="E165" s="65">
        <f>IF(E164-2&lt;B165,E164+Lösung!$C$43,E164-2)</f>
        <v>102</v>
      </c>
    </row>
    <row r="166" spans="1:5" x14ac:dyDescent="0.2">
      <c r="A166" s="65">
        <f t="shared" si="2"/>
        <v>161</v>
      </c>
      <c r="B166" s="65">
        <f>Lösung!$B$5</f>
        <v>20</v>
      </c>
      <c r="C166" s="65">
        <f>Lösung!$B$9</f>
        <v>56</v>
      </c>
      <c r="D166" s="65">
        <f>Lösung!$B$47</f>
        <v>220</v>
      </c>
      <c r="E166" s="65">
        <f>IF(E165-2&lt;B166,E165+Lösung!$C$43,E165-2)</f>
        <v>100</v>
      </c>
    </row>
    <row r="167" spans="1:5" x14ac:dyDescent="0.2">
      <c r="A167" s="65">
        <f t="shared" si="2"/>
        <v>162</v>
      </c>
      <c r="B167" s="65">
        <f>Lösung!$B$5</f>
        <v>20</v>
      </c>
      <c r="C167" s="65">
        <f>Lösung!$B$9</f>
        <v>56</v>
      </c>
      <c r="D167" s="65">
        <f>Lösung!$B$47</f>
        <v>220</v>
      </c>
      <c r="E167" s="65">
        <f>IF(E166-2&lt;B167,E166+Lösung!$C$43,E166-2)</f>
        <v>98</v>
      </c>
    </row>
    <row r="168" spans="1:5" x14ac:dyDescent="0.2">
      <c r="A168" s="65">
        <f t="shared" si="2"/>
        <v>163</v>
      </c>
      <c r="B168" s="65">
        <f>Lösung!$B$5</f>
        <v>20</v>
      </c>
      <c r="C168" s="65">
        <f>Lösung!$B$9</f>
        <v>56</v>
      </c>
      <c r="D168" s="65">
        <f>Lösung!$B$47</f>
        <v>220</v>
      </c>
      <c r="E168" s="65">
        <f>IF(E167-2&lt;B168,E167+Lösung!$C$43,E167-2)</f>
        <v>96</v>
      </c>
    </row>
    <row r="169" spans="1:5" x14ac:dyDescent="0.2">
      <c r="A169" s="65">
        <f t="shared" si="2"/>
        <v>164</v>
      </c>
      <c r="B169" s="65">
        <f>Lösung!$B$5</f>
        <v>20</v>
      </c>
      <c r="C169" s="65">
        <f>Lösung!$B$9</f>
        <v>56</v>
      </c>
      <c r="D169" s="65">
        <f>Lösung!$B$47</f>
        <v>220</v>
      </c>
      <c r="E169" s="65">
        <f>IF(E168-2&lt;B169,E168+Lösung!$C$43,E168-2)</f>
        <v>94</v>
      </c>
    </row>
    <row r="170" spans="1:5" x14ac:dyDescent="0.2">
      <c r="A170" s="65">
        <f t="shared" si="2"/>
        <v>165</v>
      </c>
      <c r="B170" s="65">
        <f>Lösung!$B$5</f>
        <v>20</v>
      </c>
      <c r="C170" s="65">
        <f>Lösung!$B$9</f>
        <v>56</v>
      </c>
      <c r="D170" s="65">
        <f>Lösung!$B$47</f>
        <v>220</v>
      </c>
      <c r="E170" s="65">
        <f>IF(E169-2&lt;B170,E169+Lösung!$C$43,E169-2)</f>
        <v>92</v>
      </c>
    </row>
    <row r="171" spans="1:5" x14ac:dyDescent="0.2">
      <c r="A171" s="65">
        <f t="shared" si="2"/>
        <v>166</v>
      </c>
      <c r="B171" s="65">
        <f>Lösung!$B$5</f>
        <v>20</v>
      </c>
      <c r="C171" s="65">
        <f>Lösung!$B$9</f>
        <v>56</v>
      </c>
      <c r="D171" s="65">
        <f>Lösung!$B$47</f>
        <v>220</v>
      </c>
      <c r="E171" s="65">
        <f>IF(E170-2&lt;B171,E170+Lösung!$C$43,E170-2)</f>
        <v>90</v>
      </c>
    </row>
    <row r="172" spans="1:5" x14ac:dyDescent="0.2">
      <c r="A172" s="65">
        <f t="shared" ref="A172:A235" si="3">A171+1</f>
        <v>167</v>
      </c>
      <c r="B172" s="65">
        <f>Lösung!$B$5</f>
        <v>20</v>
      </c>
      <c r="C172" s="65">
        <f>Lösung!$B$9</f>
        <v>56</v>
      </c>
      <c r="D172" s="65">
        <f>Lösung!$B$47</f>
        <v>220</v>
      </c>
      <c r="E172" s="65">
        <f>IF(E171-2&lt;B172,E171+Lösung!$C$43,E171-2)</f>
        <v>88</v>
      </c>
    </row>
    <row r="173" spans="1:5" x14ac:dyDescent="0.2">
      <c r="A173" s="65">
        <f t="shared" si="3"/>
        <v>168</v>
      </c>
      <c r="B173" s="65">
        <f>Lösung!$B$5</f>
        <v>20</v>
      </c>
      <c r="C173" s="65">
        <f>Lösung!$B$9</f>
        <v>56</v>
      </c>
      <c r="D173" s="65">
        <f>Lösung!$B$47</f>
        <v>220</v>
      </c>
      <c r="E173" s="65">
        <f>IF(E172-2&lt;B173,E172+Lösung!$C$43,E172-2)</f>
        <v>86</v>
      </c>
    </row>
    <row r="174" spans="1:5" x14ac:dyDescent="0.2">
      <c r="A174" s="65">
        <f t="shared" si="3"/>
        <v>169</v>
      </c>
      <c r="B174" s="65">
        <f>Lösung!$B$5</f>
        <v>20</v>
      </c>
      <c r="C174" s="65">
        <f>Lösung!$B$9</f>
        <v>56</v>
      </c>
      <c r="D174" s="65">
        <f>Lösung!$B$47</f>
        <v>220</v>
      </c>
      <c r="E174" s="65">
        <f>IF(E173-2&lt;B174,E173+Lösung!$C$43,E173-2)</f>
        <v>84</v>
      </c>
    </row>
    <row r="175" spans="1:5" x14ac:dyDescent="0.2">
      <c r="A175" s="65">
        <f t="shared" si="3"/>
        <v>170</v>
      </c>
      <c r="B175" s="65">
        <f>Lösung!$B$5</f>
        <v>20</v>
      </c>
      <c r="C175" s="65">
        <f>Lösung!$B$9</f>
        <v>56</v>
      </c>
      <c r="D175" s="65">
        <f>Lösung!$B$47</f>
        <v>220</v>
      </c>
      <c r="E175" s="65">
        <f>IF(E174-2&lt;B175,E174+Lösung!$C$43,E174-2)</f>
        <v>82</v>
      </c>
    </row>
    <row r="176" spans="1:5" x14ac:dyDescent="0.2">
      <c r="A176" s="65">
        <f t="shared" si="3"/>
        <v>171</v>
      </c>
      <c r="B176" s="65">
        <f>Lösung!$B$5</f>
        <v>20</v>
      </c>
      <c r="C176" s="65">
        <f>Lösung!$B$9</f>
        <v>56</v>
      </c>
      <c r="D176" s="65">
        <f>Lösung!$B$47</f>
        <v>220</v>
      </c>
      <c r="E176" s="65">
        <f>IF(E175-2&lt;B176,E175+Lösung!$C$43,E175-2)</f>
        <v>80</v>
      </c>
    </row>
    <row r="177" spans="1:5" x14ac:dyDescent="0.2">
      <c r="A177" s="65">
        <f t="shared" si="3"/>
        <v>172</v>
      </c>
      <c r="B177" s="65">
        <f>Lösung!$B$5</f>
        <v>20</v>
      </c>
      <c r="C177" s="65">
        <f>Lösung!$B$9</f>
        <v>56</v>
      </c>
      <c r="D177" s="65">
        <f>Lösung!$B$47</f>
        <v>220</v>
      </c>
      <c r="E177" s="65">
        <f>IF(E176-2&lt;B177,E176+Lösung!$C$43,E176-2)</f>
        <v>78</v>
      </c>
    </row>
    <row r="178" spans="1:5" x14ac:dyDescent="0.2">
      <c r="A178" s="65">
        <f t="shared" si="3"/>
        <v>173</v>
      </c>
      <c r="B178" s="65">
        <f>Lösung!$B$5</f>
        <v>20</v>
      </c>
      <c r="C178" s="65">
        <f>Lösung!$B$9</f>
        <v>56</v>
      </c>
      <c r="D178" s="65">
        <f>Lösung!$B$47</f>
        <v>220</v>
      </c>
      <c r="E178" s="65">
        <f>IF(E177-2&lt;B178,E177+Lösung!$C$43,E177-2)</f>
        <v>76</v>
      </c>
    </row>
    <row r="179" spans="1:5" x14ac:dyDescent="0.2">
      <c r="A179" s="65">
        <f t="shared" si="3"/>
        <v>174</v>
      </c>
      <c r="B179" s="65">
        <f>Lösung!$B$5</f>
        <v>20</v>
      </c>
      <c r="C179" s="65">
        <f>Lösung!$B$9</f>
        <v>56</v>
      </c>
      <c r="D179" s="65">
        <f>Lösung!$B$47</f>
        <v>220</v>
      </c>
      <c r="E179" s="65">
        <f>IF(E178-2&lt;B179,E178+Lösung!$C$43,E178-2)</f>
        <v>74</v>
      </c>
    </row>
    <row r="180" spans="1:5" x14ac:dyDescent="0.2">
      <c r="A180" s="65">
        <f t="shared" si="3"/>
        <v>175</v>
      </c>
      <c r="B180" s="65">
        <f>Lösung!$B$5</f>
        <v>20</v>
      </c>
      <c r="C180" s="65">
        <f>Lösung!$B$9</f>
        <v>56</v>
      </c>
      <c r="D180" s="65">
        <f>Lösung!$B$47</f>
        <v>220</v>
      </c>
      <c r="E180" s="65">
        <f>IF(E179-2&lt;B180,E179+Lösung!$C$43,E179-2)</f>
        <v>72</v>
      </c>
    </row>
    <row r="181" spans="1:5" x14ac:dyDescent="0.2">
      <c r="A181" s="65">
        <f t="shared" si="3"/>
        <v>176</v>
      </c>
      <c r="B181" s="65">
        <f>Lösung!$B$5</f>
        <v>20</v>
      </c>
      <c r="C181" s="65">
        <f>Lösung!$B$9</f>
        <v>56</v>
      </c>
      <c r="D181" s="65">
        <f>Lösung!$B$47</f>
        <v>220</v>
      </c>
      <c r="E181" s="65">
        <f>IF(E180-2&lt;B181,E180+Lösung!$C$43,E180-2)</f>
        <v>70</v>
      </c>
    </row>
    <row r="182" spans="1:5" x14ac:dyDescent="0.2">
      <c r="A182" s="65">
        <f t="shared" si="3"/>
        <v>177</v>
      </c>
      <c r="B182" s="65">
        <f>Lösung!$B$5</f>
        <v>20</v>
      </c>
      <c r="C182" s="65">
        <f>Lösung!$B$9</f>
        <v>56</v>
      </c>
      <c r="D182" s="65">
        <f>Lösung!$B$47</f>
        <v>220</v>
      </c>
      <c r="E182" s="65">
        <f>IF(E181-2&lt;B182,E181+Lösung!$C$43,E181-2)</f>
        <v>68</v>
      </c>
    </row>
    <row r="183" spans="1:5" x14ac:dyDescent="0.2">
      <c r="A183" s="65">
        <f t="shared" si="3"/>
        <v>178</v>
      </c>
      <c r="B183" s="65">
        <f>Lösung!$B$5</f>
        <v>20</v>
      </c>
      <c r="C183" s="65">
        <f>Lösung!$B$9</f>
        <v>56</v>
      </c>
      <c r="D183" s="65">
        <f>Lösung!$B$47</f>
        <v>220</v>
      </c>
      <c r="E183" s="65">
        <f>IF(E182-2&lt;B183,E182+Lösung!$C$43,E182-2)</f>
        <v>66</v>
      </c>
    </row>
    <row r="184" spans="1:5" x14ac:dyDescent="0.2">
      <c r="A184" s="65">
        <f t="shared" si="3"/>
        <v>179</v>
      </c>
      <c r="B184" s="65">
        <f>Lösung!$B$5</f>
        <v>20</v>
      </c>
      <c r="C184" s="65">
        <f>Lösung!$B$9</f>
        <v>56</v>
      </c>
      <c r="D184" s="65">
        <f>Lösung!$B$47</f>
        <v>220</v>
      </c>
      <c r="E184" s="65">
        <f>IF(E183-2&lt;B184,E183+Lösung!$C$43,E183-2)</f>
        <v>64</v>
      </c>
    </row>
    <row r="185" spans="1:5" x14ac:dyDescent="0.2">
      <c r="A185" s="65">
        <f t="shared" si="3"/>
        <v>180</v>
      </c>
      <c r="B185" s="65">
        <f>Lösung!$B$5</f>
        <v>20</v>
      </c>
      <c r="C185" s="65">
        <f>Lösung!$B$9</f>
        <v>56</v>
      </c>
      <c r="D185" s="65">
        <f>Lösung!$B$47</f>
        <v>220</v>
      </c>
      <c r="E185" s="65">
        <f>IF(E184-2&lt;B185,E184+Lösung!$C$43,E184-2)</f>
        <v>62</v>
      </c>
    </row>
    <row r="186" spans="1:5" x14ac:dyDescent="0.2">
      <c r="A186" s="65">
        <f t="shared" si="3"/>
        <v>181</v>
      </c>
      <c r="B186" s="65">
        <f>Lösung!$B$5</f>
        <v>20</v>
      </c>
      <c r="C186" s="65">
        <f>Lösung!$B$9</f>
        <v>56</v>
      </c>
      <c r="D186" s="65">
        <f>Lösung!$B$47</f>
        <v>220</v>
      </c>
      <c r="E186" s="65">
        <f>IF(E185-2&lt;B186,E185+Lösung!$C$43,E185-2)</f>
        <v>60</v>
      </c>
    </row>
    <row r="187" spans="1:5" x14ac:dyDescent="0.2">
      <c r="A187" s="65">
        <f t="shared" si="3"/>
        <v>182</v>
      </c>
      <c r="B187" s="65">
        <f>Lösung!$B$5</f>
        <v>20</v>
      </c>
      <c r="C187" s="65">
        <f>Lösung!$B$9</f>
        <v>56</v>
      </c>
      <c r="D187" s="65">
        <f>Lösung!$B$47</f>
        <v>220</v>
      </c>
      <c r="E187" s="65">
        <f>IF(E186-2&lt;B187,E186+Lösung!$C$43,E186-2)</f>
        <v>58</v>
      </c>
    </row>
    <row r="188" spans="1:5" x14ac:dyDescent="0.2">
      <c r="A188" s="65">
        <f t="shared" si="3"/>
        <v>183</v>
      </c>
      <c r="B188" s="65">
        <f>Lösung!$B$5</f>
        <v>20</v>
      </c>
      <c r="C188" s="65">
        <f>Lösung!$B$9</f>
        <v>56</v>
      </c>
      <c r="D188" s="65">
        <f>Lösung!$B$47</f>
        <v>220</v>
      </c>
      <c r="E188" s="65">
        <f>IF(E187-2&lt;B188,E187+Lösung!$C$43,E187-2)</f>
        <v>56</v>
      </c>
    </row>
    <row r="189" spans="1:5" x14ac:dyDescent="0.2">
      <c r="A189" s="65">
        <f t="shared" si="3"/>
        <v>184</v>
      </c>
      <c r="B189" s="65">
        <f>Lösung!$B$5</f>
        <v>20</v>
      </c>
      <c r="C189" s="65">
        <f>Lösung!$B$9</f>
        <v>56</v>
      </c>
      <c r="D189" s="65">
        <f>Lösung!$B$47</f>
        <v>220</v>
      </c>
      <c r="E189" s="65">
        <f>IF(E188-2&lt;B189,E188+Lösung!$C$43,E188-2)</f>
        <v>54</v>
      </c>
    </row>
    <row r="190" spans="1:5" x14ac:dyDescent="0.2">
      <c r="A190" s="65">
        <f t="shared" si="3"/>
        <v>185</v>
      </c>
      <c r="B190" s="65">
        <f>Lösung!$B$5</f>
        <v>20</v>
      </c>
      <c r="C190" s="65">
        <f>Lösung!$B$9</f>
        <v>56</v>
      </c>
      <c r="D190" s="65">
        <f>Lösung!$B$47</f>
        <v>220</v>
      </c>
      <c r="E190" s="65">
        <f>IF(E189-2&lt;B190,E189+Lösung!$C$43,E189-2)</f>
        <v>52</v>
      </c>
    </row>
    <row r="191" spans="1:5" x14ac:dyDescent="0.2">
      <c r="A191" s="65">
        <f t="shared" si="3"/>
        <v>186</v>
      </c>
      <c r="B191" s="65">
        <f>Lösung!$B$5</f>
        <v>20</v>
      </c>
      <c r="C191" s="65">
        <f>Lösung!$B$9</f>
        <v>56</v>
      </c>
      <c r="D191" s="65">
        <f>Lösung!$B$47</f>
        <v>220</v>
      </c>
      <c r="E191" s="65">
        <f>IF(E190-2&lt;B191,E190+Lösung!$C$43,E190-2)</f>
        <v>50</v>
      </c>
    </row>
    <row r="192" spans="1:5" x14ac:dyDescent="0.2">
      <c r="A192" s="65">
        <f t="shared" si="3"/>
        <v>187</v>
      </c>
      <c r="B192" s="65">
        <f>Lösung!$B$5</f>
        <v>20</v>
      </c>
      <c r="C192" s="65">
        <f>Lösung!$B$9</f>
        <v>56</v>
      </c>
      <c r="D192" s="65">
        <f>Lösung!$B$47</f>
        <v>220</v>
      </c>
      <c r="E192" s="65">
        <f>IF(E191-2&lt;B192,E191+Lösung!$C$43,E191-2)</f>
        <v>48</v>
      </c>
    </row>
    <row r="193" spans="1:5" x14ac:dyDescent="0.2">
      <c r="A193" s="65">
        <f t="shared" si="3"/>
        <v>188</v>
      </c>
      <c r="B193" s="65">
        <f>Lösung!$B$5</f>
        <v>20</v>
      </c>
      <c r="C193" s="65">
        <f>Lösung!$B$9</f>
        <v>56</v>
      </c>
      <c r="D193" s="65">
        <f>Lösung!$B$47</f>
        <v>220</v>
      </c>
      <c r="E193" s="65">
        <f>IF(E192-2&lt;B193,E192+Lösung!$C$43,E192-2)</f>
        <v>46</v>
      </c>
    </row>
    <row r="194" spans="1:5" x14ac:dyDescent="0.2">
      <c r="A194" s="65">
        <f t="shared" si="3"/>
        <v>189</v>
      </c>
      <c r="B194" s="65">
        <f>Lösung!$B$5</f>
        <v>20</v>
      </c>
      <c r="C194" s="65">
        <f>Lösung!$B$9</f>
        <v>56</v>
      </c>
      <c r="D194" s="65">
        <f>Lösung!$B$47</f>
        <v>220</v>
      </c>
      <c r="E194" s="65">
        <f>IF(E193-2&lt;B194,E193+Lösung!$C$43,E193-2)</f>
        <v>44</v>
      </c>
    </row>
    <row r="195" spans="1:5" x14ac:dyDescent="0.2">
      <c r="A195" s="65">
        <f t="shared" si="3"/>
        <v>190</v>
      </c>
      <c r="B195" s="65">
        <f>Lösung!$B$5</f>
        <v>20</v>
      </c>
      <c r="C195" s="65">
        <f>Lösung!$B$9</f>
        <v>56</v>
      </c>
      <c r="D195" s="65">
        <f>Lösung!$B$47</f>
        <v>220</v>
      </c>
      <c r="E195" s="65">
        <f>IF(E194-2&lt;B195,E194+Lösung!$C$43,E194-2)</f>
        <v>42</v>
      </c>
    </row>
    <row r="196" spans="1:5" x14ac:dyDescent="0.2">
      <c r="A196" s="65">
        <f t="shared" si="3"/>
        <v>191</v>
      </c>
      <c r="B196" s="65">
        <f>Lösung!$B$5</f>
        <v>20</v>
      </c>
      <c r="C196" s="65">
        <f>Lösung!$B$9</f>
        <v>56</v>
      </c>
      <c r="D196" s="65">
        <f>Lösung!$B$47</f>
        <v>220</v>
      </c>
      <c r="E196" s="65">
        <f>IF(E195-2&lt;B196,E195+Lösung!$C$43,E195-2)</f>
        <v>40</v>
      </c>
    </row>
    <row r="197" spans="1:5" x14ac:dyDescent="0.2">
      <c r="A197" s="65">
        <f t="shared" si="3"/>
        <v>192</v>
      </c>
      <c r="B197" s="65">
        <f>Lösung!$B$5</f>
        <v>20</v>
      </c>
      <c r="C197" s="65">
        <f>Lösung!$B$9</f>
        <v>56</v>
      </c>
      <c r="D197" s="65">
        <f>Lösung!$B$47</f>
        <v>220</v>
      </c>
      <c r="E197" s="65">
        <f>IF(E196-2&lt;B197,E196+Lösung!$C$43,E196-2)</f>
        <v>38</v>
      </c>
    </row>
    <row r="198" spans="1:5" x14ac:dyDescent="0.2">
      <c r="A198" s="65">
        <f t="shared" si="3"/>
        <v>193</v>
      </c>
      <c r="B198" s="65">
        <f>Lösung!$B$5</f>
        <v>20</v>
      </c>
      <c r="C198" s="65">
        <f>Lösung!$B$9</f>
        <v>56</v>
      </c>
      <c r="D198" s="65">
        <f>Lösung!$B$47</f>
        <v>220</v>
      </c>
      <c r="E198" s="65">
        <f>IF(E197-2&lt;B198,E197+Lösung!$C$43,E197-2)</f>
        <v>36</v>
      </c>
    </row>
    <row r="199" spans="1:5" x14ac:dyDescent="0.2">
      <c r="A199" s="65">
        <f t="shared" si="3"/>
        <v>194</v>
      </c>
      <c r="B199" s="65">
        <f>Lösung!$B$5</f>
        <v>20</v>
      </c>
      <c r="C199" s="65">
        <f>Lösung!$B$9</f>
        <v>56</v>
      </c>
      <c r="D199" s="65">
        <f>Lösung!$B$47</f>
        <v>220</v>
      </c>
      <c r="E199" s="65">
        <f>IF(E198-2&lt;B199,E198+Lösung!$C$43,E198-2)</f>
        <v>34</v>
      </c>
    </row>
    <row r="200" spans="1:5" x14ac:dyDescent="0.2">
      <c r="A200" s="65">
        <f t="shared" si="3"/>
        <v>195</v>
      </c>
      <c r="B200" s="65">
        <f>Lösung!$B$5</f>
        <v>20</v>
      </c>
      <c r="C200" s="65">
        <f>Lösung!$B$9</f>
        <v>56</v>
      </c>
      <c r="D200" s="65">
        <f>Lösung!$B$47</f>
        <v>220</v>
      </c>
      <c r="E200" s="65">
        <f>IF(E199-2&lt;B200,E199+Lösung!$C$43,E199-2)</f>
        <v>32</v>
      </c>
    </row>
    <row r="201" spans="1:5" x14ac:dyDescent="0.2">
      <c r="A201" s="65">
        <f t="shared" si="3"/>
        <v>196</v>
      </c>
      <c r="B201" s="65">
        <f>Lösung!$B$5</f>
        <v>20</v>
      </c>
      <c r="C201" s="65">
        <f>Lösung!$B$9</f>
        <v>56</v>
      </c>
      <c r="D201" s="65">
        <f>Lösung!$B$47</f>
        <v>220</v>
      </c>
      <c r="E201" s="65">
        <f>IF(E200-2&lt;B201,E200+Lösung!$C$43,E200-2)</f>
        <v>30</v>
      </c>
    </row>
    <row r="202" spans="1:5" x14ac:dyDescent="0.2">
      <c r="A202" s="65">
        <f t="shared" si="3"/>
        <v>197</v>
      </c>
      <c r="B202" s="65">
        <f>Lösung!$B$5</f>
        <v>20</v>
      </c>
      <c r="C202" s="65">
        <f>Lösung!$B$9</f>
        <v>56</v>
      </c>
      <c r="D202" s="65">
        <f>Lösung!$B$47</f>
        <v>220</v>
      </c>
      <c r="E202" s="65">
        <f>IF(E201-2&lt;B202,E201+Lösung!$C$43,E201-2)</f>
        <v>28</v>
      </c>
    </row>
    <row r="203" spans="1:5" x14ac:dyDescent="0.2">
      <c r="A203" s="65">
        <f t="shared" si="3"/>
        <v>198</v>
      </c>
      <c r="B203" s="65">
        <f>Lösung!$B$5</f>
        <v>20</v>
      </c>
      <c r="C203" s="65">
        <f>Lösung!$B$9</f>
        <v>56</v>
      </c>
      <c r="D203" s="65">
        <f>Lösung!$B$47</f>
        <v>220</v>
      </c>
      <c r="E203" s="65">
        <f>IF(E202-2&lt;B203,E202+Lösung!$C$43,E202-2)</f>
        <v>26</v>
      </c>
    </row>
    <row r="204" spans="1:5" x14ac:dyDescent="0.2">
      <c r="A204" s="65">
        <f t="shared" si="3"/>
        <v>199</v>
      </c>
      <c r="B204" s="65">
        <f>Lösung!$B$5</f>
        <v>20</v>
      </c>
      <c r="C204" s="65">
        <f>Lösung!$B$9</f>
        <v>56</v>
      </c>
      <c r="D204" s="65">
        <f>Lösung!$B$47</f>
        <v>220</v>
      </c>
      <c r="E204" s="65">
        <f>IF(E203-2&lt;B204,E203+Lösung!$C$43,E203-2)</f>
        <v>24</v>
      </c>
    </row>
    <row r="205" spans="1:5" x14ac:dyDescent="0.2">
      <c r="A205" s="65">
        <f t="shared" si="3"/>
        <v>200</v>
      </c>
      <c r="B205" s="65">
        <f>Lösung!$B$5</f>
        <v>20</v>
      </c>
      <c r="C205" s="65">
        <f>Lösung!$B$9</f>
        <v>56</v>
      </c>
      <c r="D205" s="65">
        <f>Lösung!$B$47</f>
        <v>220</v>
      </c>
      <c r="E205" s="65">
        <f>IF(E204-2&lt;B205,E204+Lösung!$C$43,E204-2)</f>
        <v>22</v>
      </c>
    </row>
    <row r="206" spans="1:5" x14ac:dyDescent="0.2">
      <c r="A206" s="65">
        <f t="shared" si="3"/>
        <v>201</v>
      </c>
      <c r="B206" s="65">
        <f>Lösung!$B$5</f>
        <v>20</v>
      </c>
      <c r="C206" s="65">
        <f>Lösung!$B$9</f>
        <v>56</v>
      </c>
      <c r="D206" s="65">
        <f>Lösung!$B$47</f>
        <v>220</v>
      </c>
      <c r="E206" s="65">
        <f>IF(E205-2&lt;B206,E205+Lösung!$C$43,E205-2)</f>
        <v>20</v>
      </c>
    </row>
    <row r="207" spans="1:5" x14ac:dyDescent="0.2">
      <c r="A207" s="65">
        <f t="shared" si="3"/>
        <v>202</v>
      </c>
      <c r="B207" s="65">
        <f>Lösung!$B$5</f>
        <v>20</v>
      </c>
      <c r="C207" s="65">
        <f>Lösung!$B$9</f>
        <v>56</v>
      </c>
      <c r="D207" s="65">
        <f>Lösung!$B$47</f>
        <v>220</v>
      </c>
      <c r="E207" s="65">
        <f>IF(E206-2&lt;B207,E206+Lösung!$C$43,E206-2)</f>
        <v>220</v>
      </c>
    </row>
    <row r="208" spans="1:5" x14ac:dyDescent="0.2">
      <c r="A208" s="65">
        <f t="shared" si="3"/>
        <v>203</v>
      </c>
      <c r="B208" s="65">
        <f>Lösung!$B$5</f>
        <v>20</v>
      </c>
      <c r="C208" s="65">
        <f>Lösung!$B$9</f>
        <v>56</v>
      </c>
      <c r="D208" s="65">
        <f>Lösung!$B$47</f>
        <v>220</v>
      </c>
      <c r="E208" s="65">
        <f>IF(E207-2&lt;B208,E207+Lösung!$C$43,E207-2)</f>
        <v>218</v>
      </c>
    </row>
    <row r="209" spans="1:5" x14ac:dyDescent="0.2">
      <c r="A209" s="65">
        <f t="shared" si="3"/>
        <v>204</v>
      </c>
      <c r="B209" s="65">
        <f>Lösung!$B$5</f>
        <v>20</v>
      </c>
      <c r="C209" s="65">
        <f>Lösung!$B$9</f>
        <v>56</v>
      </c>
      <c r="D209" s="65">
        <f>Lösung!$B$47</f>
        <v>220</v>
      </c>
      <c r="E209" s="65">
        <f>IF(E208-2&lt;B209,E208+Lösung!$C$43,E208-2)</f>
        <v>216</v>
      </c>
    </row>
    <row r="210" spans="1:5" x14ac:dyDescent="0.2">
      <c r="A210" s="65">
        <f t="shared" si="3"/>
        <v>205</v>
      </c>
      <c r="B210" s="65">
        <f>Lösung!$B$5</f>
        <v>20</v>
      </c>
      <c r="C210" s="65">
        <f>Lösung!$B$9</f>
        <v>56</v>
      </c>
      <c r="D210" s="65">
        <f>Lösung!$B$47</f>
        <v>220</v>
      </c>
      <c r="E210" s="65">
        <f>IF(E209-2&lt;B210,E209+Lösung!$C$43,E209-2)</f>
        <v>214</v>
      </c>
    </row>
    <row r="211" spans="1:5" x14ac:dyDescent="0.2">
      <c r="A211" s="65">
        <f t="shared" si="3"/>
        <v>206</v>
      </c>
      <c r="B211" s="65">
        <f>Lösung!$B$5</f>
        <v>20</v>
      </c>
      <c r="C211" s="65">
        <f>Lösung!$B$9</f>
        <v>56</v>
      </c>
      <c r="D211" s="65">
        <f>Lösung!$B$47</f>
        <v>220</v>
      </c>
      <c r="E211" s="65">
        <f>IF(E210-2&lt;B211,E210+Lösung!$C$43,E210-2)</f>
        <v>212</v>
      </c>
    </row>
    <row r="212" spans="1:5" x14ac:dyDescent="0.2">
      <c r="A212" s="65">
        <f t="shared" si="3"/>
        <v>207</v>
      </c>
      <c r="B212" s="65">
        <f>Lösung!$B$5</f>
        <v>20</v>
      </c>
      <c r="C212" s="65">
        <f>Lösung!$B$9</f>
        <v>56</v>
      </c>
      <c r="D212" s="65">
        <f>Lösung!$B$47</f>
        <v>220</v>
      </c>
      <c r="E212" s="65">
        <f>IF(E211-2&lt;B212,E211+Lösung!$C$43,E211-2)</f>
        <v>210</v>
      </c>
    </row>
    <row r="213" spans="1:5" x14ac:dyDescent="0.2">
      <c r="A213" s="65">
        <f t="shared" si="3"/>
        <v>208</v>
      </c>
      <c r="B213" s="65">
        <f>Lösung!$B$5</f>
        <v>20</v>
      </c>
      <c r="C213" s="65">
        <f>Lösung!$B$9</f>
        <v>56</v>
      </c>
      <c r="D213" s="65">
        <f>Lösung!$B$47</f>
        <v>220</v>
      </c>
      <c r="E213" s="65">
        <f>IF(E212-2&lt;B213,E212+Lösung!$C$43,E212-2)</f>
        <v>208</v>
      </c>
    </row>
    <row r="214" spans="1:5" x14ac:dyDescent="0.2">
      <c r="A214" s="65">
        <f t="shared" si="3"/>
        <v>209</v>
      </c>
      <c r="B214" s="65">
        <f>Lösung!$B$5</f>
        <v>20</v>
      </c>
      <c r="C214" s="65">
        <f>Lösung!$B$9</f>
        <v>56</v>
      </c>
      <c r="D214" s="65">
        <f>Lösung!$B$47</f>
        <v>220</v>
      </c>
      <c r="E214" s="65">
        <f>IF(E213-2&lt;B214,E213+Lösung!$C$43,E213-2)</f>
        <v>206</v>
      </c>
    </row>
    <row r="215" spans="1:5" x14ac:dyDescent="0.2">
      <c r="A215" s="65">
        <f t="shared" si="3"/>
        <v>210</v>
      </c>
      <c r="B215" s="65">
        <f>Lösung!$B$5</f>
        <v>20</v>
      </c>
      <c r="C215" s="65">
        <f>Lösung!$B$9</f>
        <v>56</v>
      </c>
      <c r="D215" s="65">
        <f>Lösung!$B$47</f>
        <v>220</v>
      </c>
      <c r="E215" s="65">
        <f>IF(E214-2&lt;B215,E214+Lösung!$C$43,E214-2)</f>
        <v>204</v>
      </c>
    </row>
    <row r="216" spans="1:5" x14ac:dyDescent="0.2">
      <c r="A216" s="65">
        <f t="shared" si="3"/>
        <v>211</v>
      </c>
      <c r="B216" s="65">
        <f>Lösung!$B$5</f>
        <v>20</v>
      </c>
      <c r="C216" s="65">
        <f>Lösung!$B$9</f>
        <v>56</v>
      </c>
      <c r="D216" s="65">
        <f>Lösung!$B$47</f>
        <v>220</v>
      </c>
      <c r="E216" s="65">
        <f>IF(E215-2&lt;B216,E215+Lösung!$C$43,E215-2)</f>
        <v>202</v>
      </c>
    </row>
    <row r="217" spans="1:5" x14ac:dyDescent="0.2">
      <c r="A217" s="65">
        <f t="shared" si="3"/>
        <v>212</v>
      </c>
      <c r="B217" s="65">
        <f>Lösung!$B$5</f>
        <v>20</v>
      </c>
      <c r="C217" s="65">
        <f>Lösung!$B$9</f>
        <v>56</v>
      </c>
      <c r="D217" s="65">
        <f>Lösung!$B$47</f>
        <v>220</v>
      </c>
      <c r="E217" s="65">
        <f>IF(E216-2&lt;B217,E216+Lösung!$C$43,E216-2)</f>
        <v>200</v>
      </c>
    </row>
    <row r="218" spans="1:5" x14ac:dyDescent="0.2">
      <c r="A218" s="65">
        <f t="shared" si="3"/>
        <v>213</v>
      </c>
      <c r="B218" s="65">
        <f>Lösung!$B$5</f>
        <v>20</v>
      </c>
      <c r="C218" s="65">
        <f>Lösung!$B$9</f>
        <v>56</v>
      </c>
      <c r="D218" s="65">
        <f>Lösung!$B$47</f>
        <v>220</v>
      </c>
      <c r="E218" s="65">
        <f>IF(E217-2&lt;B218,E217+Lösung!$C$43,E217-2)</f>
        <v>198</v>
      </c>
    </row>
    <row r="219" spans="1:5" x14ac:dyDescent="0.2">
      <c r="A219" s="65">
        <f t="shared" si="3"/>
        <v>214</v>
      </c>
      <c r="B219" s="65">
        <f>Lösung!$B$5</f>
        <v>20</v>
      </c>
      <c r="C219" s="65">
        <f>Lösung!$B$9</f>
        <v>56</v>
      </c>
      <c r="D219" s="65">
        <f>Lösung!$B$47</f>
        <v>220</v>
      </c>
      <c r="E219" s="65">
        <f>IF(E218-2&lt;B219,E218+Lösung!$C$43,E218-2)</f>
        <v>196</v>
      </c>
    </row>
    <row r="220" spans="1:5" x14ac:dyDescent="0.2">
      <c r="A220" s="65">
        <f t="shared" si="3"/>
        <v>215</v>
      </c>
      <c r="B220" s="65">
        <f>Lösung!$B$5</f>
        <v>20</v>
      </c>
      <c r="C220" s="65">
        <f>Lösung!$B$9</f>
        <v>56</v>
      </c>
      <c r="D220" s="65">
        <f>Lösung!$B$47</f>
        <v>220</v>
      </c>
      <c r="E220" s="65">
        <f>IF(E219-2&lt;B220,E219+Lösung!$C$43,E219-2)</f>
        <v>194</v>
      </c>
    </row>
    <row r="221" spans="1:5" x14ac:dyDescent="0.2">
      <c r="A221" s="65">
        <f t="shared" si="3"/>
        <v>216</v>
      </c>
      <c r="B221" s="65">
        <f>Lösung!$B$5</f>
        <v>20</v>
      </c>
      <c r="C221" s="65">
        <f>Lösung!$B$9</f>
        <v>56</v>
      </c>
      <c r="D221" s="65">
        <f>Lösung!$B$47</f>
        <v>220</v>
      </c>
      <c r="E221" s="65">
        <f>IF(E220-2&lt;B221,E220+Lösung!$C$43,E220-2)</f>
        <v>192</v>
      </c>
    </row>
    <row r="222" spans="1:5" x14ac:dyDescent="0.2">
      <c r="A222" s="65">
        <f t="shared" si="3"/>
        <v>217</v>
      </c>
      <c r="B222" s="65">
        <f>Lösung!$B$5</f>
        <v>20</v>
      </c>
      <c r="C222" s="65">
        <f>Lösung!$B$9</f>
        <v>56</v>
      </c>
      <c r="D222" s="65">
        <f>Lösung!$B$47</f>
        <v>220</v>
      </c>
      <c r="E222" s="65">
        <f>IF(E221-2&lt;B222,E221+Lösung!$C$43,E221-2)</f>
        <v>190</v>
      </c>
    </row>
    <row r="223" spans="1:5" x14ac:dyDescent="0.2">
      <c r="A223" s="65">
        <f t="shared" si="3"/>
        <v>218</v>
      </c>
      <c r="B223" s="65">
        <f>Lösung!$B$5</f>
        <v>20</v>
      </c>
      <c r="C223" s="65">
        <f>Lösung!$B$9</f>
        <v>56</v>
      </c>
      <c r="D223" s="65">
        <f>Lösung!$B$47</f>
        <v>220</v>
      </c>
      <c r="E223" s="65">
        <f>IF(E222-2&lt;B223,E222+Lösung!$C$43,E222-2)</f>
        <v>188</v>
      </c>
    </row>
    <row r="224" spans="1:5" x14ac:dyDescent="0.2">
      <c r="A224" s="65">
        <f t="shared" si="3"/>
        <v>219</v>
      </c>
      <c r="B224" s="65">
        <f>Lösung!$B$5</f>
        <v>20</v>
      </c>
      <c r="C224" s="65">
        <f>Lösung!$B$9</f>
        <v>56</v>
      </c>
      <c r="D224" s="65">
        <f>Lösung!$B$47</f>
        <v>220</v>
      </c>
      <c r="E224" s="65">
        <f>IF(E223-2&lt;B224,E223+Lösung!$C$43,E223-2)</f>
        <v>186</v>
      </c>
    </row>
    <row r="225" spans="1:5" x14ac:dyDescent="0.2">
      <c r="A225" s="65">
        <f t="shared" si="3"/>
        <v>220</v>
      </c>
      <c r="B225" s="65">
        <f>Lösung!$B$5</f>
        <v>20</v>
      </c>
      <c r="C225" s="65">
        <f>Lösung!$B$9</f>
        <v>56</v>
      </c>
      <c r="D225" s="65">
        <f>Lösung!$B$47</f>
        <v>220</v>
      </c>
      <c r="E225" s="65">
        <f>IF(E224-2&lt;B225,E224+Lösung!$C$43,E224-2)</f>
        <v>184</v>
      </c>
    </row>
    <row r="226" spans="1:5" x14ac:dyDescent="0.2">
      <c r="A226" s="65">
        <f t="shared" si="3"/>
        <v>221</v>
      </c>
      <c r="B226" s="65">
        <f>Lösung!$B$5</f>
        <v>20</v>
      </c>
      <c r="C226" s="65">
        <f>Lösung!$B$9</f>
        <v>56</v>
      </c>
      <c r="D226" s="65">
        <f>Lösung!$B$47</f>
        <v>220</v>
      </c>
      <c r="E226" s="65">
        <f>IF(E225-2&lt;B226,E225+Lösung!$C$43,E225-2)</f>
        <v>182</v>
      </c>
    </row>
    <row r="227" spans="1:5" x14ac:dyDescent="0.2">
      <c r="A227" s="65">
        <f t="shared" si="3"/>
        <v>222</v>
      </c>
      <c r="B227" s="65">
        <f>Lösung!$B$5</f>
        <v>20</v>
      </c>
      <c r="C227" s="65">
        <f>Lösung!$B$9</f>
        <v>56</v>
      </c>
      <c r="D227" s="65">
        <f>Lösung!$B$47</f>
        <v>220</v>
      </c>
      <c r="E227" s="65">
        <f>IF(E226-2&lt;B227,E226+Lösung!$C$43,E226-2)</f>
        <v>180</v>
      </c>
    </row>
    <row r="228" spans="1:5" x14ac:dyDescent="0.2">
      <c r="A228" s="65">
        <f t="shared" si="3"/>
        <v>223</v>
      </c>
      <c r="B228" s="65">
        <f>Lösung!$B$5</f>
        <v>20</v>
      </c>
      <c r="C228" s="65">
        <f>Lösung!$B$9</f>
        <v>56</v>
      </c>
      <c r="D228" s="65">
        <f>Lösung!$B$47</f>
        <v>220</v>
      </c>
      <c r="E228" s="65">
        <f>IF(E227-2&lt;B228,E227+Lösung!$C$43,E227-2)</f>
        <v>178</v>
      </c>
    </row>
    <row r="229" spans="1:5" x14ac:dyDescent="0.2">
      <c r="A229" s="65">
        <f t="shared" si="3"/>
        <v>224</v>
      </c>
      <c r="B229" s="65">
        <f>Lösung!$B$5</f>
        <v>20</v>
      </c>
      <c r="C229" s="65">
        <f>Lösung!$B$9</f>
        <v>56</v>
      </c>
      <c r="D229" s="65">
        <f>Lösung!$B$47</f>
        <v>220</v>
      </c>
      <c r="E229" s="65">
        <f>IF(E228-2&lt;B229,E228+Lösung!$C$43,E228-2)</f>
        <v>176</v>
      </c>
    </row>
    <row r="230" spans="1:5" x14ac:dyDescent="0.2">
      <c r="A230" s="65">
        <f t="shared" si="3"/>
        <v>225</v>
      </c>
      <c r="B230" s="65">
        <f>Lösung!$B$5</f>
        <v>20</v>
      </c>
      <c r="C230" s="65">
        <f>Lösung!$B$9</f>
        <v>56</v>
      </c>
      <c r="D230" s="65">
        <f>Lösung!$B$47</f>
        <v>220</v>
      </c>
      <c r="E230" s="65">
        <f>IF(E229-2&lt;B230,E229+Lösung!$C$43,E229-2)</f>
        <v>174</v>
      </c>
    </row>
    <row r="231" spans="1:5" x14ac:dyDescent="0.2">
      <c r="A231" s="65">
        <f t="shared" si="3"/>
        <v>226</v>
      </c>
      <c r="B231" s="65">
        <f>Lösung!$B$5</f>
        <v>20</v>
      </c>
      <c r="C231" s="65">
        <f>Lösung!$B$9</f>
        <v>56</v>
      </c>
      <c r="D231" s="65">
        <f>Lösung!$B$47</f>
        <v>220</v>
      </c>
      <c r="E231" s="65">
        <f>IF(E230-2&lt;B231,E230+Lösung!$C$43,E230-2)</f>
        <v>172</v>
      </c>
    </row>
    <row r="232" spans="1:5" x14ac:dyDescent="0.2">
      <c r="A232" s="65">
        <f t="shared" si="3"/>
        <v>227</v>
      </c>
      <c r="B232" s="65">
        <f>Lösung!$B$5</f>
        <v>20</v>
      </c>
      <c r="C232" s="65">
        <f>Lösung!$B$9</f>
        <v>56</v>
      </c>
      <c r="D232" s="65">
        <f>Lösung!$B$47</f>
        <v>220</v>
      </c>
      <c r="E232" s="65">
        <f>IF(E231-2&lt;B232,E231+Lösung!$C$43,E231-2)</f>
        <v>170</v>
      </c>
    </row>
    <row r="233" spans="1:5" x14ac:dyDescent="0.2">
      <c r="A233" s="65">
        <f t="shared" si="3"/>
        <v>228</v>
      </c>
      <c r="B233" s="65">
        <f>Lösung!$B$5</f>
        <v>20</v>
      </c>
      <c r="C233" s="65">
        <f>Lösung!$B$9</f>
        <v>56</v>
      </c>
      <c r="D233" s="65">
        <f>Lösung!$B$47</f>
        <v>220</v>
      </c>
      <c r="E233" s="65">
        <f>IF(E232-2&lt;B233,E232+Lösung!$C$43,E232-2)</f>
        <v>168</v>
      </c>
    </row>
    <row r="234" spans="1:5" x14ac:dyDescent="0.2">
      <c r="A234" s="65">
        <f t="shared" si="3"/>
        <v>229</v>
      </c>
      <c r="B234" s="65">
        <f>Lösung!$B$5</f>
        <v>20</v>
      </c>
      <c r="C234" s="65">
        <f>Lösung!$B$9</f>
        <v>56</v>
      </c>
      <c r="D234" s="65">
        <f>Lösung!$B$47</f>
        <v>220</v>
      </c>
      <c r="E234" s="65">
        <f>IF(E233-2&lt;B234,E233+Lösung!$C$43,E233-2)</f>
        <v>166</v>
      </c>
    </row>
    <row r="235" spans="1:5" x14ac:dyDescent="0.2">
      <c r="A235" s="65">
        <f t="shared" si="3"/>
        <v>230</v>
      </c>
      <c r="B235" s="65">
        <f>Lösung!$B$5</f>
        <v>20</v>
      </c>
      <c r="C235" s="65">
        <f>Lösung!$B$9</f>
        <v>56</v>
      </c>
      <c r="D235" s="65">
        <f>Lösung!$B$47</f>
        <v>220</v>
      </c>
      <c r="E235" s="65">
        <f>IF(E234-2&lt;B235,E234+Lösung!$C$43,E234-2)</f>
        <v>164</v>
      </c>
    </row>
    <row r="236" spans="1:5" x14ac:dyDescent="0.2">
      <c r="A236" s="65">
        <f t="shared" ref="A236:A299" si="4">A235+1</f>
        <v>231</v>
      </c>
      <c r="B236" s="65">
        <f>Lösung!$B$5</f>
        <v>20</v>
      </c>
      <c r="C236" s="65">
        <f>Lösung!$B$9</f>
        <v>56</v>
      </c>
      <c r="D236" s="65">
        <f>Lösung!$B$47</f>
        <v>220</v>
      </c>
      <c r="E236" s="65">
        <f>IF(E235-2&lt;B236,E235+Lösung!$C$43,E235-2)</f>
        <v>162</v>
      </c>
    </row>
    <row r="237" spans="1:5" x14ac:dyDescent="0.2">
      <c r="A237" s="65">
        <f t="shared" si="4"/>
        <v>232</v>
      </c>
      <c r="B237" s="65">
        <f>Lösung!$B$5</f>
        <v>20</v>
      </c>
      <c r="C237" s="65">
        <f>Lösung!$B$9</f>
        <v>56</v>
      </c>
      <c r="D237" s="65">
        <f>Lösung!$B$47</f>
        <v>220</v>
      </c>
      <c r="E237" s="65">
        <f>IF(E236-2&lt;B237,E236+Lösung!$C$43,E236-2)</f>
        <v>160</v>
      </c>
    </row>
    <row r="238" spans="1:5" x14ac:dyDescent="0.2">
      <c r="A238" s="65">
        <f t="shared" si="4"/>
        <v>233</v>
      </c>
      <c r="B238" s="65">
        <f>Lösung!$B$5</f>
        <v>20</v>
      </c>
      <c r="C238" s="65">
        <f>Lösung!$B$9</f>
        <v>56</v>
      </c>
      <c r="D238" s="65">
        <f>Lösung!$B$47</f>
        <v>220</v>
      </c>
      <c r="E238" s="65">
        <f>IF(E237-2&lt;B238,E237+Lösung!$C$43,E237-2)</f>
        <v>158</v>
      </c>
    </row>
    <row r="239" spans="1:5" x14ac:dyDescent="0.2">
      <c r="A239" s="65">
        <f t="shared" si="4"/>
        <v>234</v>
      </c>
      <c r="B239" s="65">
        <f>Lösung!$B$5</f>
        <v>20</v>
      </c>
      <c r="C239" s="65">
        <f>Lösung!$B$9</f>
        <v>56</v>
      </c>
      <c r="D239" s="65">
        <f>Lösung!$B$47</f>
        <v>220</v>
      </c>
      <c r="E239" s="65">
        <f>IF(E238-2&lt;B239,E238+Lösung!$C$43,E238-2)</f>
        <v>156</v>
      </c>
    </row>
    <row r="240" spans="1:5" x14ac:dyDescent="0.2">
      <c r="A240" s="65">
        <f t="shared" si="4"/>
        <v>235</v>
      </c>
      <c r="B240" s="65">
        <f>Lösung!$B$5</f>
        <v>20</v>
      </c>
      <c r="C240" s="65">
        <f>Lösung!$B$9</f>
        <v>56</v>
      </c>
      <c r="D240" s="65">
        <f>Lösung!$B$47</f>
        <v>220</v>
      </c>
      <c r="E240" s="65">
        <f>IF(E239-2&lt;B240,E239+Lösung!$C$43,E239-2)</f>
        <v>154</v>
      </c>
    </row>
    <row r="241" spans="1:5" x14ac:dyDescent="0.2">
      <c r="A241" s="65">
        <f t="shared" si="4"/>
        <v>236</v>
      </c>
      <c r="B241" s="65">
        <f>Lösung!$B$5</f>
        <v>20</v>
      </c>
      <c r="C241" s="65">
        <f>Lösung!$B$9</f>
        <v>56</v>
      </c>
      <c r="D241" s="65">
        <f>Lösung!$B$47</f>
        <v>220</v>
      </c>
      <c r="E241" s="65">
        <f>IF(E240-2&lt;B241,E240+Lösung!$C$43,E240-2)</f>
        <v>152</v>
      </c>
    </row>
    <row r="242" spans="1:5" x14ac:dyDescent="0.2">
      <c r="A242" s="65">
        <f t="shared" si="4"/>
        <v>237</v>
      </c>
      <c r="B242" s="65">
        <f>Lösung!$B$5</f>
        <v>20</v>
      </c>
      <c r="C242" s="65">
        <f>Lösung!$B$9</f>
        <v>56</v>
      </c>
      <c r="D242" s="65">
        <f>Lösung!$B$47</f>
        <v>220</v>
      </c>
      <c r="E242" s="65">
        <f>IF(E241-2&lt;B242,E241+Lösung!$C$43,E241-2)</f>
        <v>150</v>
      </c>
    </row>
    <row r="243" spans="1:5" x14ac:dyDescent="0.2">
      <c r="A243" s="65">
        <f t="shared" si="4"/>
        <v>238</v>
      </c>
      <c r="B243" s="65">
        <f>Lösung!$B$5</f>
        <v>20</v>
      </c>
      <c r="C243" s="65">
        <f>Lösung!$B$9</f>
        <v>56</v>
      </c>
      <c r="D243" s="65">
        <f>Lösung!$B$47</f>
        <v>220</v>
      </c>
      <c r="E243" s="65">
        <f>IF(E242-2&lt;B243,E242+Lösung!$C$43,E242-2)</f>
        <v>148</v>
      </c>
    </row>
    <row r="244" spans="1:5" x14ac:dyDescent="0.2">
      <c r="A244" s="65">
        <f t="shared" si="4"/>
        <v>239</v>
      </c>
      <c r="B244" s="65">
        <f>Lösung!$B$5</f>
        <v>20</v>
      </c>
      <c r="C244" s="65">
        <f>Lösung!$B$9</f>
        <v>56</v>
      </c>
      <c r="D244" s="65">
        <f>Lösung!$B$47</f>
        <v>220</v>
      </c>
      <c r="E244" s="65">
        <f>IF(E243-2&lt;B244,E243+Lösung!$C$43,E243-2)</f>
        <v>146</v>
      </c>
    </row>
    <row r="245" spans="1:5" x14ac:dyDescent="0.2">
      <c r="A245" s="65">
        <f t="shared" si="4"/>
        <v>240</v>
      </c>
      <c r="B245" s="65">
        <f>Lösung!$B$5</f>
        <v>20</v>
      </c>
      <c r="C245" s="65">
        <f>Lösung!$B$9</f>
        <v>56</v>
      </c>
      <c r="D245" s="65">
        <f>Lösung!$B$47</f>
        <v>220</v>
      </c>
      <c r="E245" s="65">
        <f>IF(E244-2&lt;B245,E244+Lösung!$C$43,E244-2)</f>
        <v>144</v>
      </c>
    </row>
    <row r="246" spans="1:5" x14ac:dyDescent="0.2">
      <c r="A246" s="65">
        <f t="shared" si="4"/>
        <v>241</v>
      </c>
      <c r="B246" s="65">
        <f>Lösung!$B$5</f>
        <v>20</v>
      </c>
      <c r="C246" s="65">
        <f>Lösung!$B$9</f>
        <v>56</v>
      </c>
      <c r="D246" s="65">
        <f>Lösung!$B$47</f>
        <v>220</v>
      </c>
      <c r="E246" s="65">
        <f>IF(E245-2&lt;B246,E245+Lösung!$C$43,E245-2)</f>
        <v>142</v>
      </c>
    </row>
    <row r="247" spans="1:5" x14ac:dyDescent="0.2">
      <c r="A247" s="65">
        <f t="shared" si="4"/>
        <v>242</v>
      </c>
      <c r="B247" s="65">
        <f>Lösung!$B$5</f>
        <v>20</v>
      </c>
      <c r="C247" s="65">
        <f>Lösung!$B$9</f>
        <v>56</v>
      </c>
      <c r="D247" s="65">
        <f>Lösung!$B$47</f>
        <v>220</v>
      </c>
      <c r="E247" s="65">
        <f>IF(E246-2&lt;B247,E246+Lösung!$C$43,E246-2)</f>
        <v>140</v>
      </c>
    </row>
    <row r="248" spans="1:5" x14ac:dyDescent="0.2">
      <c r="A248" s="65">
        <f t="shared" si="4"/>
        <v>243</v>
      </c>
      <c r="B248" s="65">
        <f>Lösung!$B$5</f>
        <v>20</v>
      </c>
      <c r="C248" s="65">
        <f>Lösung!$B$9</f>
        <v>56</v>
      </c>
      <c r="D248" s="65">
        <f>Lösung!$B$47</f>
        <v>220</v>
      </c>
      <c r="E248" s="65">
        <f>IF(E247-2&lt;B248,E247+Lösung!$C$43,E247-2)</f>
        <v>138</v>
      </c>
    </row>
    <row r="249" spans="1:5" x14ac:dyDescent="0.2">
      <c r="A249" s="65">
        <f t="shared" si="4"/>
        <v>244</v>
      </c>
      <c r="B249" s="65">
        <f>Lösung!$B$5</f>
        <v>20</v>
      </c>
      <c r="C249" s="65">
        <f>Lösung!$B$9</f>
        <v>56</v>
      </c>
      <c r="D249" s="65">
        <f>Lösung!$B$47</f>
        <v>220</v>
      </c>
      <c r="E249" s="65">
        <f>IF(E248-2&lt;B249,E248+Lösung!$C$43,E248-2)</f>
        <v>136</v>
      </c>
    </row>
    <row r="250" spans="1:5" x14ac:dyDescent="0.2">
      <c r="A250" s="65">
        <f t="shared" si="4"/>
        <v>245</v>
      </c>
      <c r="B250" s="65">
        <f>Lösung!$B$5</f>
        <v>20</v>
      </c>
      <c r="C250" s="65">
        <f>Lösung!$B$9</f>
        <v>56</v>
      </c>
      <c r="D250" s="65">
        <f>Lösung!$B$47</f>
        <v>220</v>
      </c>
      <c r="E250" s="65">
        <f>IF(E249-2&lt;B250,E249+Lösung!$C$43,E249-2)</f>
        <v>134</v>
      </c>
    </row>
    <row r="251" spans="1:5" x14ac:dyDescent="0.2">
      <c r="A251" s="65">
        <f t="shared" si="4"/>
        <v>246</v>
      </c>
      <c r="B251" s="65">
        <f>Lösung!$B$5</f>
        <v>20</v>
      </c>
      <c r="C251" s="65">
        <f>Lösung!$B$9</f>
        <v>56</v>
      </c>
      <c r="D251" s="65">
        <f>Lösung!$B$47</f>
        <v>220</v>
      </c>
      <c r="E251" s="65">
        <f>IF(E250-2&lt;B251,E250+Lösung!$C$43,E250-2)</f>
        <v>132</v>
      </c>
    </row>
    <row r="252" spans="1:5" x14ac:dyDescent="0.2">
      <c r="A252" s="65">
        <f t="shared" si="4"/>
        <v>247</v>
      </c>
      <c r="B252" s="65">
        <f>Lösung!$B$5</f>
        <v>20</v>
      </c>
      <c r="C252" s="65">
        <f>Lösung!$B$9</f>
        <v>56</v>
      </c>
      <c r="D252" s="65">
        <f>Lösung!$B$47</f>
        <v>220</v>
      </c>
      <c r="E252" s="65">
        <f>IF(E251-2&lt;B252,E251+Lösung!$C$43,E251-2)</f>
        <v>130</v>
      </c>
    </row>
    <row r="253" spans="1:5" x14ac:dyDescent="0.2">
      <c r="A253" s="65">
        <f t="shared" si="4"/>
        <v>248</v>
      </c>
      <c r="B253" s="65">
        <f>Lösung!$B$5</f>
        <v>20</v>
      </c>
      <c r="C253" s="65">
        <f>Lösung!$B$9</f>
        <v>56</v>
      </c>
      <c r="D253" s="65">
        <f>Lösung!$B$47</f>
        <v>220</v>
      </c>
      <c r="E253" s="65">
        <f>IF(E252-2&lt;B253,E252+Lösung!$C$43,E252-2)</f>
        <v>128</v>
      </c>
    </row>
    <row r="254" spans="1:5" x14ac:dyDescent="0.2">
      <c r="A254" s="65">
        <f t="shared" si="4"/>
        <v>249</v>
      </c>
      <c r="B254" s="65">
        <f>Lösung!$B$5</f>
        <v>20</v>
      </c>
      <c r="C254" s="65">
        <f>Lösung!$B$9</f>
        <v>56</v>
      </c>
      <c r="D254" s="65">
        <f>Lösung!$B$47</f>
        <v>220</v>
      </c>
      <c r="E254" s="65">
        <f>IF(E253-2&lt;B254,E253+Lösung!$C$43,E253-2)</f>
        <v>126</v>
      </c>
    </row>
    <row r="255" spans="1:5" x14ac:dyDescent="0.2">
      <c r="A255" s="65">
        <f t="shared" si="4"/>
        <v>250</v>
      </c>
      <c r="B255" s="65">
        <f>Lösung!$B$5</f>
        <v>20</v>
      </c>
      <c r="C255" s="65">
        <f>Lösung!$B$9</f>
        <v>56</v>
      </c>
      <c r="D255" s="65">
        <f>Lösung!$B$47</f>
        <v>220</v>
      </c>
      <c r="E255" s="65">
        <f>IF(E254-2&lt;B255,E254+Lösung!$C$43,E254-2)</f>
        <v>124</v>
      </c>
    </row>
    <row r="256" spans="1:5" x14ac:dyDescent="0.2">
      <c r="A256" s="65">
        <f t="shared" si="4"/>
        <v>251</v>
      </c>
      <c r="B256" s="65">
        <f>Lösung!$B$5</f>
        <v>20</v>
      </c>
      <c r="C256" s="65">
        <f>Lösung!$B$9</f>
        <v>56</v>
      </c>
      <c r="D256" s="65">
        <f>Lösung!$B$47</f>
        <v>220</v>
      </c>
      <c r="E256" s="65">
        <f>IF(E255-2&lt;B256,E255+Lösung!$C$43,E255-2)</f>
        <v>122</v>
      </c>
    </row>
    <row r="257" spans="1:5" x14ac:dyDescent="0.2">
      <c r="A257" s="65">
        <f t="shared" si="4"/>
        <v>252</v>
      </c>
      <c r="B257" s="65">
        <f>Lösung!$B$5</f>
        <v>20</v>
      </c>
      <c r="C257" s="65">
        <f>Lösung!$B$9</f>
        <v>56</v>
      </c>
      <c r="D257" s="65">
        <f>Lösung!$B$47</f>
        <v>220</v>
      </c>
      <c r="E257" s="65">
        <f>IF(E256-2&lt;B257,E256+Lösung!$C$43,E256-2)</f>
        <v>120</v>
      </c>
    </row>
    <row r="258" spans="1:5" x14ac:dyDescent="0.2">
      <c r="A258" s="65">
        <f t="shared" si="4"/>
        <v>253</v>
      </c>
      <c r="B258" s="65">
        <f>Lösung!$B$5</f>
        <v>20</v>
      </c>
      <c r="C258" s="65">
        <f>Lösung!$B$9</f>
        <v>56</v>
      </c>
      <c r="D258" s="65">
        <f>Lösung!$B$47</f>
        <v>220</v>
      </c>
      <c r="E258" s="65">
        <f>IF(E257-2&lt;B258,E257+Lösung!$C$43,E257-2)</f>
        <v>118</v>
      </c>
    </row>
    <row r="259" spans="1:5" x14ac:dyDescent="0.2">
      <c r="A259" s="65">
        <f t="shared" si="4"/>
        <v>254</v>
      </c>
      <c r="B259" s="65">
        <f>Lösung!$B$5</f>
        <v>20</v>
      </c>
      <c r="C259" s="65">
        <f>Lösung!$B$9</f>
        <v>56</v>
      </c>
      <c r="D259" s="65">
        <f>Lösung!$B$47</f>
        <v>220</v>
      </c>
      <c r="E259" s="65">
        <f>IF(E258-2&lt;B259,E258+Lösung!$C$43,E258-2)</f>
        <v>116</v>
      </c>
    </row>
    <row r="260" spans="1:5" x14ac:dyDescent="0.2">
      <c r="A260" s="65">
        <f t="shared" si="4"/>
        <v>255</v>
      </c>
      <c r="B260" s="65">
        <f>Lösung!$B$5</f>
        <v>20</v>
      </c>
      <c r="C260" s="65">
        <f>Lösung!$B$9</f>
        <v>56</v>
      </c>
      <c r="D260" s="65">
        <f>Lösung!$B$47</f>
        <v>220</v>
      </c>
      <c r="E260" s="65">
        <f>IF(E259-2&lt;B260,E259+Lösung!$C$43,E259-2)</f>
        <v>114</v>
      </c>
    </row>
    <row r="261" spans="1:5" x14ac:dyDescent="0.2">
      <c r="A261" s="65">
        <f t="shared" si="4"/>
        <v>256</v>
      </c>
      <c r="B261" s="65">
        <f>Lösung!$B$5</f>
        <v>20</v>
      </c>
      <c r="C261" s="65">
        <f>Lösung!$B$9</f>
        <v>56</v>
      </c>
      <c r="D261" s="65">
        <f>Lösung!$B$47</f>
        <v>220</v>
      </c>
      <c r="E261" s="65">
        <f>IF(E260-2&lt;B261,E260+Lösung!$C$43,E260-2)</f>
        <v>112</v>
      </c>
    </row>
    <row r="262" spans="1:5" x14ac:dyDescent="0.2">
      <c r="A262" s="65">
        <f t="shared" si="4"/>
        <v>257</v>
      </c>
      <c r="B262" s="65">
        <f>Lösung!$B$5</f>
        <v>20</v>
      </c>
      <c r="C262" s="65">
        <f>Lösung!$B$9</f>
        <v>56</v>
      </c>
      <c r="D262" s="65">
        <f>Lösung!$B$47</f>
        <v>220</v>
      </c>
      <c r="E262" s="65">
        <f>IF(E261-2&lt;B262,E261+Lösung!$C$43,E261-2)</f>
        <v>110</v>
      </c>
    </row>
    <row r="263" spans="1:5" x14ac:dyDescent="0.2">
      <c r="A263" s="65">
        <f t="shared" si="4"/>
        <v>258</v>
      </c>
      <c r="B263" s="65">
        <f>Lösung!$B$5</f>
        <v>20</v>
      </c>
      <c r="C263" s="65">
        <f>Lösung!$B$9</f>
        <v>56</v>
      </c>
      <c r="D263" s="65">
        <f>Lösung!$B$47</f>
        <v>220</v>
      </c>
      <c r="E263" s="65">
        <f>IF(E262-2&lt;B263,E262+Lösung!$C$43,E262-2)</f>
        <v>108</v>
      </c>
    </row>
    <row r="264" spans="1:5" x14ac:dyDescent="0.2">
      <c r="A264" s="65">
        <f t="shared" si="4"/>
        <v>259</v>
      </c>
      <c r="B264" s="65">
        <f>Lösung!$B$5</f>
        <v>20</v>
      </c>
      <c r="C264" s="65">
        <f>Lösung!$B$9</f>
        <v>56</v>
      </c>
      <c r="D264" s="65">
        <f>Lösung!$B$47</f>
        <v>220</v>
      </c>
      <c r="E264" s="65">
        <f>IF(E263-2&lt;B264,E263+Lösung!$C$43,E263-2)</f>
        <v>106</v>
      </c>
    </row>
    <row r="265" spans="1:5" x14ac:dyDescent="0.2">
      <c r="A265" s="65">
        <f t="shared" si="4"/>
        <v>260</v>
      </c>
      <c r="B265" s="65">
        <f>Lösung!$B$5</f>
        <v>20</v>
      </c>
      <c r="C265" s="65">
        <f>Lösung!$B$9</f>
        <v>56</v>
      </c>
      <c r="D265" s="65">
        <f>Lösung!$B$47</f>
        <v>220</v>
      </c>
      <c r="E265" s="65">
        <f>IF(E264-2&lt;B265,E264+Lösung!$C$43,E264-2)</f>
        <v>104</v>
      </c>
    </row>
    <row r="266" spans="1:5" x14ac:dyDescent="0.2">
      <c r="A266" s="65">
        <f t="shared" si="4"/>
        <v>261</v>
      </c>
      <c r="B266" s="65">
        <f>Lösung!$B$5</f>
        <v>20</v>
      </c>
      <c r="C266" s="65">
        <f>Lösung!$B$9</f>
        <v>56</v>
      </c>
      <c r="D266" s="65">
        <f>Lösung!$B$47</f>
        <v>220</v>
      </c>
      <c r="E266" s="65">
        <f>IF(E265-2&lt;B266,E265+Lösung!$C$43,E265-2)</f>
        <v>102</v>
      </c>
    </row>
    <row r="267" spans="1:5" x14ac:dyDescent="0.2">
      <c r="A267" s="65">
        <f t="shared" si="4"/>
        <v>262</v>
      </c>
      <c r="B267" s="65">
        <f>Lösung!$B$5</f>
        <v>20</v>
      </c>
      <c r="C267" s="65">
        <f>Lösung!$B$9</f>
        <v>56</v>
      </c>
      <c r="D267" s="65">
        <f>Lösung!$B$47</f>
        <v>220</v>
      </c>
      <c r="E267" s="65">
        <f>IF(E266-2&lt;B267,E266+Lösung!$C$43,E266-2)</f>
        <v>100</v>
      </c>
    </row>
    <row r="268" spans="1:5" x14ac:dyDescent="0.2">
      <c r="A268" s="65">
        <f t="shared" si="4"/>
        <v>263</v>
      </c>
      <c r="B268" s="65">
        <f>Lösung!$B$5</f>
        <v>20</v>
      </c>
      <c r="C268" s="65">
        <f>Lösung!$B$9</f>
        <v>56</v>
      </c>
      <c r="D268" s="65">
        <f>Lösung!$B$47</f>
        <v>220</v>
      </c>
      <c r="E268" s="65">
        <f>IF(E267-2&lt;B268,E267+Lösung!$C$43,E267-2)</f>
        <v>98</v>
      </c>
    </row>
    <row r="269" spans="1:5" x14ac:dyDescent="0.2">
      <c r="A269" s="65">
        <f t="shared" si="4"/>
        <v>264</v>
      </c>
      <c r="B269" s="65">
        <f>Lösung!$B$5</f>
        <v>20</v>
      </c>
      <c r="C269" s="65">
        <f>Lösung!$B$9</f>
        <v>56</v>
      </c>
      <c r="D269" s="65">
        <f>Lösung!$B$47</f>
        <v>220</v>
      </c>
      <c r="E269" s="65">
        <f>IF(E268-2&lt;B269,E268+Lösung!$C$43,E268-2)</f>
        <v>96</v>
      </c>
    </row>
    <row r="270" spans="1:5" x14ac:dyDescent="0.2">
      <c r="A270" s="65">
        <f t="shared" si="4"/>
        <v>265</v>
      </c>
      <c r="B270" s="65">
        <f>Lösung!$B$5</f>
        <v>20</v>
      </c>
      <c r="C270" s="65">
        <f>Lösung!$B$9</f>
        <v>56</v>
      </c>
      <c r="D270" s="65">
        <f>Lösung!$B$47</f>
        <v>220</v>
      </c>
      <c r="E270" s="65">
        <f>IF(E269-2&lt;B270,E269+Lösung!$C$43,E269-2)</f>
        <v>94</v>
      </c>
    </row>
    <row r="271" spans="1:5" x14ac:dyDescent="0.2">
      <c r="A271" s="65">
        <f t="shared" si="4"/>
        <v>266</v>
      </c>
      <c r="B271" s="65">
        <f>Lösung!$B$5</f>
        <v>20</v>
      </c>
      <c r="C271" s="65">
        <f>Lösung!$B$9</f>
        <v>56</v>
      </c>
      <c r="D271" s="65">
        <f>Lösung!$B$47</f>
        <v>220</v>
      </c>
      <c r="E271" s="65">
        <f>IF(E270-2&lt;B271,E270+Lösung!$C$43,E270-2)</f>
        <v>92</v>
      </c>
    </row>
    <row r="272" spans="1:5" x14ac:dyDescent="0.2">
      <c r="A272" s="65">
        <f t="shared" si="4"/>
        <v>267</v>
      </c>
      <c r="B272" s="65">
        <f>Lösung!$B$5</f>
        <v>20</v>
      </c>
      <c r="C272" s="65">
        <f>Lösung!$B$9</f>
        <v>56</v>
      </c>
      <c r="D272" s="65">
        <f>Lösung!$B$47</f>
        <v>220</v>
      </c>
      <c r="E272" s="65">
        <f>IF(E271-2&lt;B272,E271+Lösung!$C$43,E271-2)</f>
        <v>90</v>
      </c>
    </row>
    <row r="273" spans="1:5" x14ac:dyDescent="0.2">
      <c r="A273" s="65">
        <f t="shared" si="4"/>
        <v>268</v>
      </c>
      <c r="B273" s="65">
        <f>Lösung!$B$5</f>
        <v>20</v>
      </c>
      <c r="C273" s="65">
        <f>Lösung!$B$9</f>
        <v>56</v>
      </c>
      <c r="D273" s="65">
        <f>Lösung!$B$47</f>
        <v>220</v>
      </c>
      <c r="E273" s="65">
        <f>IF(E272-2&lt;B273,E272+Lösung!$C$43,E272-2)</f>
        <v>88</v>
      </c>
    </row>
    <row r="274" spans="1:5" x14ac:dyDescent="0.2">
      <c r="A274" s="65">
        <f t="shared" si="4"/>
        <v>269</v>
      </c>
      <c r="B274" s="65">
        <f>Lösung!$B$5</f>
        <v>20</v>
      </c>
      <c r="C274" s="65">
        <f>Lösung!$B$9</f>
        <v>56</v>
      </c>
      <c r="D274" s="65">
        <f>Lösung!$B$47</f>
        <v>220</v>
      </c>
      <c r="E274" s="65">
        <f>IF(E273-2&lt;B274,E273+Lösung!$C$43,E273-2)</f>
        <v>86</v>
      </c>
    </row>
    <row r="275" spans="1:5" x14ac:dyDescent="0.2">
      <c r="A275" s="65">
        <f t="shared" si="4"/>
        <v>270</v>
      </c>
      <c r="B275" s="65">
        <f>Lösung!$B$5</f>
        <v>20</v>
      </c>
      <c r="C275" s="65">
        <f>Lösung!$B$9</f>
        <v>56</v>
      </c>
      <c r="D275" s="65">
        <f>Lösung!$B$47</f>
        <v>220</v>
      </c>
      <c r="E275" s="65">
        <f>IF(E274-2&lt;B275,E274+Lösung!$C$43,E274-2)</f>
        <v>84</v>
      </c>
    </row>
    <row r="276" spans="1:5" x14ac:dyDescent="0.2">
      <c r="A276" s="65">
        <f t="shared" si="4"/>
        <v>271</v>
      </c>
      <c r="B276" s="65">
        <f>Lösung!$B$5</f>
        <v>20</v>
      </c>
      <c r="C276" s="65">
        <f>Lösung!$B$9</f>
        <v>56</v>
      </c>
      <c r="D276" s="65">
        <f>Lösung!$B$47</f>
        <v>220</v>
      </c>
      <c r="E276" s="65">
        <f>IF(E275-2&lt;B276,E275+Lösung!$C$43,E275-2)</f>
        <v>82</v>
      </c>
    </row>
    <row r="277" spans="1:5" x14ac:dyDescent="0.2">
      <c r="A277" s="65">
        <f t="shared" si="4"/>
        <v>272</v>
      </c>
      <c r="B277" s="65">
        <f>Lösung!$B$5</f>
        <v>20</v>
      </c>
      <c r="C277" s="65">
        <f>Lösung!$B$9</f>
        <v>56</v>
      </c>
      <c r="D277" s="65">
        <f>Lösung!$B$47</f>
        <v>220</v>
      </c>
      <c r="E277" s="65">
        <f>IF(E276-2&lt;B277,E276+Lösung!$C$43,E276-2)</f>
        <v>80</v>
      </c>
    </row>
    <row r="278" spans="1:5" x14ac:dyDescent="0.2">
      <c r="A278" s="65">
        <f t="shared" si="4"/>
        <v>273</v>
      </c>
      <c r="B278" s="65">
        <f>Lösung!$B$5</f>
        <v>20</v>
      </c>
      <c r="C278" s="65">
        <f>Lösung!$B$9</f>
        <v>56</v>
      </c>
      <c r="D278" s="65">
        <f>Lösung!$B$47</f>
        <v>220</v>
      </c>
      <c r="E278" s="65">
        <f>IF(E277-2&lt;B278,E277+Lösung!$C$43,E277-2)</f>
        <v>78</v>
      </c>
    </row>
    <row r="279" spans="1:5" x14ac:dyDescent="0.2">
      <c r="A279" s="65">
        <f t="shared" si="4"/>
        <v>274</v>
      </c>
      <c r="B279" s="65">
        <f>Lösung!$B$5</f>
        <v>20</v>
      </c>
      <c r="C279" s="65">
        <f>Lösung!$B$9</f>
        <v>56</v>
      </c>
      <c r="D279" s="65">
        <f>Lösung!$B$47</f>
        <v>220</v>
      </c>
      <c r="E279" s="65">
        <f>IF(E278-2&lt;B279,E278+Lösung!$C$43,E278-2)</f>
        <v>76</v>
      </c>
    </row>
    <row r="280" spans="1:5" x14ac:dyDescent="0.2">
      <c r="A280" s="65">
        <f t="shared" si="4"/>
        <v>275</v>
      </c>
      <c r="B280" s="65">
        <f>Lösung!$B$5</f>
        <v>20</v>
      </c>
      <c r="C280" s="65">
        <f>Lösung!$B$9</f>
        <v>56</v>
      </c>
      <c r="D280" s="65">
        <f>Lösung!$B$47</f>
        <v>220</v>
      </c>
      <c r="E280" s="65">
        <f>IF(E279-2&lt;B280,E279+Lösung!$C$43,E279-2)</f>
        <v>74</v>
      </c>
    </row>
    <row r="281" spans="1:5" x14ac:dyDescent="0.2">
      <c r="A281" s="65">
        <f t="shared" si="4"/>
        <v>276</v>
      </c>
      <c r="B281" s="65">
        <f>Lösung!$B$5</f>
        <v>20</v>
      </c>
      <c r="C281" s="65">
        <f>Lösung!$B$9</f>
        <v>56</v>
      </c>
      <c r="D281" s="65">
        <f>Lösung!$B$47</f>
        <v>220</v>
      </c>
      <c r="E281" s="65">
        <f>IF(E280-2&lt;B281,E280+Lösung!$C$43,E280-2)</f>
        <v>72</v>
      </c>
    </row>
    <row r="282" spans="1:5" x14ac:dyDescent="0.2">
      <c r="A282" s="65">
        <f t="shared" si="4"/>
        <v>277</v>
      </c>
      <c r="B282" s="65">
        <f>Lösung!$B$5</f>
        <v>20</v>
      </c>
      <c r="C282" s="65">
        <f>Lösung!$B$9</f>
        <v>56</v>
      </c>
      <c r="D282" s="65">
        <f>Lösung!$B$47</f>
        <v>220</v>
      </c>
      <c r="E282" s="65">
        <f>IF(E281-2&lt;B282,E281+Lösung!$C$43,E281-2)</f>
        <v>70</v>
      </c>
    </row>
    <row r="283" spans="1:5" x14ac:dyDescent="0.2">
      <c r="A283" s="65">
        <f t="shared" si="4"/>
        <v>278</v>
      </c>
      <c r="B283" s="65">
        <f>Lösung!$B$5</f>
        <v>20</v>
      </c>
      <c r="C283" s="65">
        <f>Lösung!$B$9</f>
        <v>56</v>
      </c>
      <c r="D283" s="65">
        <f>Lösung!$B$47</f>
        <v>220</v>
      </c>
      <c r="E283" s="65">
        <f>IF(E282-2&lt;B283,E282+Lösung!$C$43,E282-2)</f>
        <v>68</v>
      </c>
    </row>
    <row r="284" spans="1:5" x14ac:dyDescent="0.2">
      <c r="A284" s="65">
        <f t="shared" si="4"/>
        <v>279</v>
      </c>
      <c r="B284" s="65">
        <f>Lösung!$B$5</f>
        <v>20</v>
      </c>
      <c r="C284" s="65">
        <f>Lösung!$B$9</f>
        <v>56</v>
      </c>
      <c r="D284" s="65">
        <f>Lösung!$B$47</f>
        <v>220</v>
      </c>
      <c r="E284" s="65">
        <f>IF(E283-2&lt;B284,E283+Lösung!$C$43,E283-2)</f>
        <v>66</v>
      </c>
    </row>
    <row r="285" spans="1:5" x14ac:dyDescent="0.2">
      <c r="A285" s="65">
        <f t="shared" si="4"/>
        <v>280</v>
      </c>
      <c r="B285" s="65">
        <f>Lösung!$B$5</f>
        <v>20</v>
      </c>
      <c r="C285" s="65">
        <f>Lösung!$B$9</f>
        <v>56</v>
      </c>
      <c r="D285" s="65">
        <f>Lösung!$B$47</f>
        <v>220</v>
      </c>
      <c r="E285" s="65">
        <f>IF(E284-2&lt;B285,E284+Lösung!$C$43,E284-2)</f>
        <v>64</v>
      </c>
    </row>
    <row r="286" spans="1:5" x14ac:dyDescent="0.2">
      <c r="A286" s="65">
        <f t="shared" si="4"/>
        <v>281</v>
      </c>
      <c r="B286" s="65">
        <f>Lösung!$B$5</f>
        <v>20</v>
      </c>
      <c r="C286" s="65">
        <f>Lösung!$B$9</f>
        <v>56</v>
      </c>
      <c r="D286" s="65">
        <f>Lösung!$B$47</f>
        <v>220</v>
      </c>
      <c r="E286" s="65">
        <f>IF(E285-2&lt;B286,E285+Lösung!$C$43,E285-2)</f>
        <v>62</v>
      </c>
    </row>
    <row r="287" spans="1:5" x14ac:dyDescent="0.2">
      <c r="A287" s="65">
        <f t="shared" si="4"/>
        <v>282</v>
      </c>
      <c r="B287" s="65">
        <f>Lösung!$B$5</f>
        <v>20</v>
      </c>
      <c r="C287" s="65">
        <f>Lösung!$B$9</f>
        <v>56</v>
      </c>
      <c r="D287" s="65">
        <f>Lösung!$B$47</f>
        <v>220</v>
      </c>
      <c r="E287" s="65">
        <f>IF(E286-2&lt;B287,E286+Lösung!$C$43,E286-2)</f>
        <v>60</v>
      </c>
    </row>
    <row r="288" spans="1:5" x14ac:dyDescent="0.2">
      <c r="A288" s="65">
        <f t="shared" si="4"/>
        <v>283</v>
      </c>
      <c r="B288" s="65">
        <f>Lösung!$B$5</f>
        <v>20</v>
      </c>
      <c r="C288" s="65">
        <f>Lösung!$B$9</f>
        <v>56</v>
      </c>
      <c r="D288" s="65">
        <f>Lösung!$B$47</f>
        <v>220</v>
      </c>
      <c r="E288" s="65">
        <f>IF(E287-2&lt;B288,E287+Lösung!$C$43,E287-2)</f>
        <v>58</v>
      </c>
    </row>
    <row r="289" spans="1:5" x14ac:dyDescent="0.2">
      <c r="A289" s="65">
        <f t="shared" si="4"/>
        <v>284</v>
      </c>
      <c r="B289" s="65">
        <f>Lösung!$B$5</f>
        <v>20</v>
      </c>
      <c r="C289" s="65">
        <f>Lösung!$B$9</f>
        <v>56</v>
      </c>
      <c r="D289" s="65">
        <f>Lösung!$B$47</f>
        <v>220</v>
      </c>
      <c r="E289" s="65">
        <f>IF(E288-2&lt;B289,E288+Lösung!$C$43,E288-2)</f>
        <v>56</v>
      </c>
    </row>
    <row r="290" spans="1:5" x14ac:dyDescent="0.2">
      <c r="A290" s="65">
        <f t="shared" si="4"/>
        <v>285</v>
      </c>
      <c r="B290" s="65">
        <f>Lösung!$B$5</f>
        <v>20</v>
      </c>
      <c r="C290" s="65">
        <f>Lösung!$B$9</f>
        <v>56</v>
      </c>
      <c r="D290" s="65">
        <f>Lösung!$B$47</f>
        <v>220</v>
      </c>
      <c r="E290" s="65">
        <f>IF(E289-2&lt;B290,E289+Lösung!$C$43,E289-2)</f>
        <v>54</v>
      </c>
    </row>
    <row r="291" spans="1:5" x14ac:dyDescent="0.2">
      <c r="A291" s="65">
        <f t="shared" si="4"/>
        <v>286</v>
      </c>
      <c r="B291" s="65">
        <f>Lösung!$B$5</f>
        <v>20</v>
      </c>
      <c r="C291" s="65">
        <f>Lösung!$B$9</f>
        <v>56</v>
      </c>
      <c r="D291" s="65">
        <f>Lösung!$B$47</f>
        <v>220</v>
      </c>
      <c r="E291" s="65">
        <f>IF(E290-2&lt;B291,E290+Lösung!$C$43,E290-2)</f>
        <v>52</v>
      </c>
    </row>
    <row r="292" spans="1:5" x14ac:dyDescent="0.2">
      <c r="A292" s="65">
        <f t="shared" si="4"/>
        <v>287</v>
      </c>
      <c r="B292" s="65">
        <f>Lösung!$B$5</f>
        <v>20</v>
      </c>
      <c r="C292" s="65">
        <f>Lösung!$B$9</f>
        <v>56</v>
      </c>
      <c r="D292" s="65">
        <f>Lösung!$B$47</f>
        <v>220</v>
      </c>
      <c r="E292" s="65">
        <f>IF(E291-2&lt;B292,E291+Lösung!$C$43,E291-2)</f>
        <v>50</v>
      </c>
    </row>
    <row r="293" spans="1:5" x14ac:dyDescent="0.2">
      <c r="A293" s="65">
        <f t="shared" si="4"/>
        <v>288</v>
      </c>
      <c r="B293" s="65">
        <f>Lösung!$B$5</f>
        <v>20</v>
      </c>
      <c r="C293" s="65">
        <f>Lösung!$B$9</f>
        <v>56</v>
      </c>
      <c r="D293" s="65">
        <f>Lösung!$B$47</f>
        <v>220</v>
      </c>
      <c r="E293" s="65">
        <f>IF(E292-2&lt;B293,E292+Lösung!$C$43,E292-2)</f>
        <v>48</v>
      </c>
    </row>
    <row r="294" spans="1:5" x14ac:dyDescent="0.2">
      <c r="A294" s="65">
        <f t="shared" si="4"/>
        <v>289</v>
      </c>
      <c r="B294" s="65">
        <f>Lösung!$B$5</f>
        <v>20</v>
      </c>
      <c r="C294" s="65">
        <f>Lösung!$B$9</f>
        <v>56</v>
      </c>
      <c r="D294" s="65">
        <f>Lösung!$B$47</f>
        <v>220</v>
      </c>
      <c r="E294" s="65">
        <f>IF(E293-2&lt;B294,E293+Lösung!$C$43,E293-2)</f>
        <v>46</v>
      </c>
    </row>
    <row r="295" spans="1:5" x14ac:dyDescent="0.2">
      <c r="A295" s="65">
        <f t="shared" si="4"/>
        <v>290</v>
      </c>
      <c r="B295" s="65">
        <f>Lösung!$B$5</f>
        <v>20</v>
      </c>
      <c r="C295" s="65">
        <f>Lösung!$B$9</f>
        <v>56</v>
      </c>
      <c r="D295" s="65">
        <f>Lösung!$B$47</f>
        <v>220</v>
      </c>
      <c r="E295" s="65">
        <f>IF(E294-2&lt;B295,E294+Lösung!$C$43,E294-2)</f>
        <v>44</v>
      </c>
    </row>
    <row r="296" spans="1:5" x14ac:dyDescent="0.2">
      <c r="A296" s="65">
        <f t="shared" si="4"/>
        <v>291</v>
      </c>
      <c r="B296" s="65">
        <f>Lösung!$B$5</f>
        <v>20</v>
      </c>
      <c r="C296" s="65">
        <f>Lösung!$B$9</f>
        <v>56</v>
      </c>
      <c r="D296" s="65">
        <f>Lösung!$B$47</f>
        <v>220</v>
      </c>
      <c r="E296" s="65">
        <f>IF(E295-2&lt;B296,E295+Lösung!$C$43,E295-2)</f>
        <v>42</v>
      </c>
    </row>
    <row r="297" spans="1:5" x14ac:dyDescent="0.2">
      <c r="A297" s="65">
        <f t="shared" si="4"/>
        <v>292</v>
      </c>
      <c r="B297" s="65">
        <f>Lösung!$B$5</f>
        <v>20</v>
      </c>
      <c r="C297" s="65">
        <f>Lösung!$B$9</f>
        <v>56</v>
      </c>
      <c r="D297" s="65">
        <f>Lösung!$B$47</f>
        <v>220</v>
      </c>
      <c r="E297" s="65">
        <f>IF(E296-2&lt;B297,E296+Lösung!$C$43,E296-2)</f>
        <v>40</v>
      </c>
    </row>
    <row r="298" spans="1:5" x14ac:dyDescent="0.2">
      <c r="A298" s="65">
        <f t="shared" si="4"/>
        <v>293</v>
      </c>
      <c r="B298" s="65">
        <f>Lösung!$B$5</f>
        <v>20</v>
      </c>
      <c r="C298" s="65">
        <f>Lösung!$B$9</f>
        <v>56</v>
      </c>
      <c r="D298" s="65">
        <f>Lösung!$B$47</f>
        <v>220</v>
      </c>
      <c r="E298" s="65">
        <f>IF(E297-2&lt;B298,E297+Lösung!$C$43,E297-2)</f>
        <v>38</v>
      </c>
    </row>
    <row r="299" spans="1:5" x14ac:dyDescent="0.2">
      <c r="A299" s="65">
        <f t="shared" si="4"/>
        <v>294</v>
      </c>
      <c r="B299" s="65">
        <f>Lösung!$B$5</f>
        <v>20</v>
      </c>
      <c r="C299" s="65">
        <f>Lösung!$B$9</f>
        <v>56</v>
      </c>
      <c r="D299" s="65">
        <f>Lösung!$B$47</f>
        <v>220</v>
      </c>
      <c r="E299" s="65">
        <f>IF(E298-2&lt;B299,E298+Lösung!$C$43,E298-2)</f>
        <v>36</v>
      </c>
    </row>
    <row r="300" spans="1:5" x14ac:dyDescent="0.2">
      <c r="A300" s="65">
        <f t="shared" ref="A300:A358" si="5">A299+1</f>
        <v>295</v>
      </c>
      <c r="B300" s="65">
        <f>Lösung!$B$5</f>
        <v>20</v>
      </c>
      <c r="C300" s="65">
        <f>Lösung!$B$9</f>
        <v>56</v>
      </c>
      <c r="D300" s="65">
        <f>Lösung!$B$47</f>
        <v>220</v>
      </c>
      <c r="E300" s="65">
        <f>IF(E299-2&lt;B300,E299+Lösung!$C$43,E299-2)</f>
        <v>34</v>
      </c>
    </row>
    <row r="301" spans="1:5" x14ac:dyDescent="0.2">
      <c r="A301" s="65">
        <f t="shared" si="5"/>
        <v>296</v>
      </c>
      <c r="B301" s="65">
        <f>Lösung!$B$5</f>
        <v>20</v>
      </c>
      <c r="C301" s="65">
        <f>Lösung!$B$9</f>
        <v>56</v>
      </c>
      <c r="D301" s="65">
        <f>Lösung!$B$47</f>
        <v>220</v>
      </c>
      <c r="E301" s="65">
        <f>IF(E300-2&lt;B301,E300+Lösung!$C$43,E300-2)</f>
        <v>32</v>
      </c>
    </row>
    <row r="302" spans="1:5" x14ac:dyDescent="0.2">
      <c r="A302" s="65">
        <f t="shared" si="5"/>
        <v>297</v>
      </c>
      <c r="B302" s="65">
        <f>Lösung!$B$5</f>
        <v>20</v>
      </c>
      <c r="C302" s="65">
        <f>Lösung!$B$9</f>
        <v>56</v>
      </c>
      <c r="D302" s="65">
        <f>Lösung!$B$47</f>
        <v>220</v>
      </c>
      <c r="E302" s="65">
        <f>IF(E301-2&lt;B302,E301+Lösung!$C$43,E301-2)</f>
        <v>30</v>
      </c>
    </row>
    <row r="303" spans="1:5" x14ac:dyDescent="0.2">
      <c r="A303" s="65">
        <f t="shared" si="5"/>
        <v>298</v>
      </c>
      <c r="B303" s="65">
        <f>Lösung!$B$5</f>
        <v>20</v>
      </c>
      <c r="C303" s="65">
        <f>Lösung!$B$9</f>
        <v>56</v>
      </c>
      <c r="D303" s="65">
        <f>Lösung!$B$47</f>
        <v>220</v>
      </c>
      <c r="E303" s="65">
        <f>IF(E302-2&lt;B303,E302+Lösung!$C$43,E302-2)</f>
        <v>28</v>
      </c>
    </row>
    <row r="304" spans="1:5" x14ac:dyDescent="0.2">
      <c r="A304" s="65">
        <f t="shared" si="5"/>
        <v>299</v>
      </c>
      <c r="B304" s="65">
        <f>Lösung!$B$5</f>
        <v>20</v>
      </c>
      <c r="C304" s="65">
        <f>Lösung!$B$9</f>
        <v>56</v>
      </c>
      <c r="D304" s="65">
        <f>Lösung!$B$47</f>
        <v>220</v>
      </c>
      <c r="E304" s="65">
        <f>IF(E303-2&lt;B304,E303+Lösung!$C$43,E303-2)</f>
        <v>26</v>
      </c>
    </row>
    <row r="305" spans="1:5" x14ac:dyDescent="0.2">
      <c r="A305" s="65">
        <f t="shared" si="5"/>
        <v>300</v>
      </c>
      <c r="B305" s="65">
        <f>Lösung!$B$5</f>
        <v>20</v>
      </c>
      <c r="C305" s="65">
        <f>Lösung!$B$9</f>
        <v>56</v>
      </c>
      <c r="D305" s="65">
        <f>Lösung!$B$47</f>
        <v>220</v>
      </c>
      <c r="E305" s="65">
        <f>IF(E304-2&lt;B305,E304+Lösung!$C$43,E304-2)</f>
        <v>24</v>
      </c>
    </row>
    <row r="306" spans="1:5" x14ac:dyDescent="0.2">
      <c r="A306" s="65">
        <f t="shared" si="5"/>
        <v>301</v>
      </c>
      <c r="B306" s="65">
        <f>Lösung!$B$5</f>
        <v>20</v>
      </c>
      <c r="C306" s="65">
        <f>Lösung!$B$9</f>
        <v>56</v>
      </c>
      <c r="D306" s="65">
        <f>Lösung!$B$47</f>
        <v>220</v>
      </c>
      <c r="E306" s="65">
        <f>IF(E305-2&lt;B306,E305+Lösung!$C$43,E305-2)</f>
        <v>22</v>
      </c>
    </row>
    <row r="307" spans="1:5" x14ac:dyDescent="0.2">
      <c r="A307" s="65">
        <f t="shared" si="5"/>
        <v>302</v>
      </c>
      <c r="B307" s="65">
        <f>Lösung!$B$5</f>
        <v>20</v>
      </c>
      <c r="C307" s="65">
        <f>Lösung!$B$9</f>
        <v>56</v>
      </c>
      <c r="D307" s="65">
        <f>Lösung!$B$47</f>
        <v>220</v>
      </c>
      <c r="E307" s="65">
        <f>IF(E306-2&lt;B307,E306+Lösung!$C$43,E306-2)</f>
        <v>20</v>
      </c>
    </row>
    <row r="308" spans="1:5" x14ac:dyDescent="0.2">
      <c r="A308" s="65">
        <f t="shared" si="5"/>
        <v>303</v>
      </c>
      <c r="B308" s="65">
        <f>Lösung!$B$5</f>
        <v>20</v>
      </c>
      <c r="C308" s="65">
        <f>Lösung!$B$9</f>
        <v>56</v>
      </c>
      <c r="D308" s="65">
        <f>Lösung!$B$47</f>
        <v>220</v>
      </c>
      <c r="E308" s="65">
        <f>IF(E307-2&lt;B308,E307+Lösung!$C$43,E307-2)</f>
        <v>220</v>
      </c>
    </row>
    <row r="309" spans="1:5" x14ac:dyDescent="0.2">
      <c r="A309" s="65">
        <f t="shared" si="5"/>
        <v>304</v>
      </c>
      <c r="B309" s="65">
        <f>Lösung!$B$5</f>
        <v>20</v>
      </c>
      <c r="C309" s="65">
        <f>Lösung!$B$9</f>
        <v>56</v>
      </c>
      <c r="D309" s="65">
        <f>Lösung!$B$47</f>
        <v>220</v>
      </c>
      <c r="E309" s="65">
        <f>IF(E308-2&lt;B309,E308+Lösung!$C$43,E308-2)</f>
        <v>218</v>
      </c>
    </row>
    <row r="310" spans="1:5" x14ac:dyDescent="0.2">
      <c r="A310" s="65">
        <f t="shared" si="5"/>
        <v>305</v>
      </c>
      <c r="B310" s="65">
        <f>Lösung!$B$5</f>
        <v>20</v>
      </c>
      <c r="C310" s="65">
        <f>Lösung!$B$9</f>
        <v>56</v>
      </c>
      <c r="D310" s="65">
        <f>Lösung!$B$47</f>
        <v>220</v>
      </c>
      <c r="E310" s="65">
        <f>IF(E309-2&lt;B310,E309+Lösung!$C$43,E309-2)</f>
        <v>216</v>
      </c>
    </row>
    <row r="311" spans="1:5" x14ac:dyDescent="0.2">
      <c r="A311" s="65">
        <f t="shared" si="5"/>
        <v>306</v>
      </c>
      <c r="B311" s="65">
        <f>Lösung!$B$5</f>
        <v>20</v>
      </c>
      <c r="C311" s="65">
        <f>Lösung!$B$9</f>
        <v>56</v>
      </c>
      <c r="D311" s="65">
        <f>Lösung!$B$47</f>
        <v>220</v>
      </c>
      <c r="E311" s="65">
        <f>IF(E310-2&lt;B311,E310+Lösung!$C$43,E310-2)</f>
        <v>214</v>
      </c>
    </row>
    <row r="312" spans="1:5" x14ac:dyDescent="0.2">
      <c r="A312" s="65">
        <f t="shared" si="5"/>
        <v>307</v>
      </c>
      <c r="B312" s="65">
        <f>Lösung!$B$5</f>
        <v>20</v>
      </c>
      <c r="C312" s="65">
        <f>Lösung!$B$9</f>
        <v>56</v>
      </c>
      <c r="D312" s="65">
        <f>Lösung!$B$47</f>
        <v>220</v>
      </c>
      <c r="E312" s="65">
        <f>IF(E311-2&lt;B312,E311+Lösung!$C$43,E311-2)</f>
        <v>212</v>
      </c>
    </row>
    <row r="313" spans="1:5" x14ac:dyDescent="0.2">
      <c r="A313" s="65">
        <f t="shared" si="5"/>
        <v>308</v>
      </c>
      <c r="B313" s="65">
        <f>Lösung!$B$5</f>
        <v>20</v>
      </c>
      <c r="C313" s="65">
        <f>Lösung!$B$9</f>
        <v>56</v>
      </c>
      <c r="D313" s="65">
        <f>Lösung!$B$47</f>
        <v>220</v>
      </c>
      <c r="E313" s="65">
        <f>IF(E312-2&lt;B313,E312+Lösung!$C$43,E312-2)</f>
        <v>210</v>
      </c>
    </row>
    <row r="314" spans="1:5" x14ac:dyDescent="0.2">
      <c r="A314" s="65">
        <f t="shared" si="5"/>
        <v>309</v>
      </c>
      <c r="B314" s="65">
        <f>Lösung!$B$5</f>
        <v>20</v>
      </c>
      <c r="C314" s="65">
        <f>Lösung!$B$9</f>
        <v>56</v>
      </c>
      <c r="D314" s="65">
        <f>Lösung!$B$47</f>
        <v>220</v>
      </c>
      <c r="E314" s="65">
        <f>IF(E313-2&lt;B314,E313+Lösung!$C$43,E313-2)</f>
        <v>208</v>
      </c>
    </row>
    <row r="315" spans="1:5" x14ac:dyDescent="0.2">
      <c r="A315" s="65">
        <f t="shared" si="5"/>
        <v>310</v>
      </c>
      <c r="B315" s="65">
        <f>Lösung!$B$5</f>
        <v>20</v>
      </c>
      <c r="C315" s="65">
        <f>Lösung!$B$9</f>
        <v>56</v>
      </c>
      <c r="D315" s="65">
        <f>Lösung!$B$47</f>
        <v>220</v>
      </c>
      <c r="E315" s="65">
        <f>IF(E314-2&lt;B315,E314+Lösung!$C$43,E314-2)</f>
        <v>206</v>
      </c>
    </row>
    <row r="316" spans="1:5" x14ac:dyDescent="0.2">
      <c r="A316" s="65">
        <f t="shared" si="5"/>
        <v>311</v>
      </c>
      <c r="B316" s="65">
        <f>Lösung!$B$5</f>
        <v>20</v>
      </c>
      <c r="C316" s="65">
        <f>Lösung!$B$9</f>
        <v>56</v>
      </c>
      <c r="D316" s="65">
        <f>Lösung!$B$47</f>
        <v>220</v>
      </c>
      <c r="E316" s="65">
        <f>IF(E315-2&lt;B316,E315+Lösung!$C$43,E315-2)</f>
        <v>204</v>
      </c>
    </row>
    <row r="317" spans="1:5" x14ac:dyDescent="0.2">
      <c r="A317" s="65">
        <f t="shared" si="5"/>
        <v>312</v>
      </c>
      <c r="B317" s="65">
        <f>Lösung!$B$5</f>
        <v>20</v>
      </c>
      <c r="C317" s="65">
        <f>Lösung!$B$9</f>
        <v>56</v>
      </c>
      <c r="D317" s="65">
        <f>Lösung!$B$47</f>
        <v>220</v>
      </c>
      <c r="E317" s="65">
        <f>IF(E316-2&lt;B317,E316+Lösung!$C$43,E316-2)</f>
        <v>202</v>
      </c>
    </row>
    <row r="318" spans="1:5" x14ac:dyDescent="0.2">
      <c r="A318" s="65">
        <f t="shared" si="5"/>
        <v>313</v>
      </c>
      <c r="B318" s="65">
        <f>Lösung!$B$5</f>
        <v>20</v>
      </c>
      <c r="C318" s="65">
        <f>Lösung!$B$9</f>
        <v>56</v>
      </c>
      <c r="D318" s="65">
        <f>Lösung!$B$47</f>
        <v>220</v>
      </c>
      <c r="E318" s="65">
        <f>IF(E317-2&lt;B318,E317+Lösung!$C$43,E317-2)</f>
        <v>200</v>
      </c>
    </row>
    <row r="319" spans="1:5" x14ac:dyDescent="0.2">
      <c r="A319" s="65">
        <f t="shared" si="5"/>
        <v>314</v>
      </c>
      <c r="B319" s="65">
        <f>Lösung!$B$5</f>
        <v>20</v>
      </c>
      <c r="C319" s="65">
        <f>Lösung!$B$9</f>
        <v>56</v>
      </c>
      <c r="D319" s="65">
        <f>Lösung!$B$47</f>
        <v>220</v>
      </c>
      <c r="E319" s="65">
        <f>IF(E318-2&lt;B319,E318+Lösung!$C$43,E318-2)</f>
        <v>198</v>
      </c>
    </row>
    <row r="320" spans="1:5" x14ac:dyDescent="0.2">
      <c r="A320" s="65">
        <f t="shared" si="5"/>
        <v>315</v>
      </c>
      <c r="B320" s="65">
        <f>Lösung!$B$5</f>
        <v>20</v>
      </c>
      <c r="C320" s="65">
        <f>Lösung!$B$9</f>
        <v>56</v>
      </c>
      <c r="D320" s="65">
        <f>Lösung!$B$47</f>
        <v>220</v>
      </c>
      <c r="E320" s="65">
        <f>IF(E319-2&lt;B320,E319+Lösung!$C$43,E319-2)</f>
        <v>196</v>
      </c>
    </row>
    <row r="321" spans="1:5" x14ac:dyDescent="0.2">
      <c r="A321" s="65">
        <f t="shared" si="5"/>
        <v>316</v>
      </c>
      <c r="B321" s="65">
        <f>Lösung!$B$5</f>
        <v>20</v>
      </c>
      <c r="C321" s="65">
        <f>Lösung!$B$9</f>
        <v>56</v>
      </c>
      <c r="D321" s="65">
        <f>Lösung!$B$47</f>
        <v>220</v>
      </c>
      <c r="E321" s="65">
        <f>IF(E320-2&lt;B321,E320+Lösung!$C$43,E320-2)</f>
        <v>194</v>
      </c>
    </row>
    <row r="322" spans="1:5" x14ac:dyDescent="0.2">
      <c r="A322" s="65">
        <f t="shared" si="5"/>
        <v>317</v>
      </c>
      <c r="B322" s="65">
        <f>Lösung!$B$5</f>
        <v>20</v>
      </c>
      <c r="C322" s="65">
        <f>Lösung!$B$9</f>
        <v>56</v>
      </c>
      <c r="D322" s="65">
        <f>Lösung!$B$47</f>
        <v>220</v>
      </c>
      <c r="E322" s="65">
        <f>IF(E321-2&lt;B322,E321+Lösung!$C$43,E321-2)</f>
        <v>192</v>
      </c>
    </row>
    <row r="323" spans="1:5" x14ac:dyDescent="0.2">
      <c r="A323" s="65">
        <f t="shared" si="5"/>
        <v>318</v>
      </c>
      <c r="B323" s="65">
        <f>Lösung!$B$5</f>
        <v>20</v>
      </c>
      <c r="C323" s="65">
        <f>Lösung!$B$9</f>
        <v>56</v>
      </c>
      <c r="D323" s="65">
        <f>Lösung!$B$47</f>
        <v>220</v>
      </c>
      <c r="E323" s="65">
        <f>IF(E322-2&lt;B323,E322+Lösung!$C$43,E322-2)</f>
        <v>190</v>
      </c>
    </row>
    <row r="324" spans="1:5" x14ac:dyDescent="0.2">
      <c r="A324" s="65">
        <f t="shared" si="5"/>
        <v>319</v>
      </c>
      <c r="B324" s="65">
        <f>Lösung!$B$5</f>
        <v>20</v>
      </c>
      <c r="C324" s="65">
        <f>Lösung!$B$9</f>
        <v>56</v>
      </c>
      <c r="D324" s="65">
        <f>Lösung!$B$47</f>
        <v>220</v>
      </c>
      <c r="E324" s="65">
        <f>IF(E323-2&lt;B324,E323+Lösung!$C$43,E323-2)</f>
        <v>188</v>
      </c>
    </row>
    <row r="325" spans="1:5" x14ac:dyDescent="0.2">
      <c r="A325" s="65">
        <f t="shared" si="5"/>
        <v>320</v>
      </c>
      <c r="B325" s="65">
        <f>Lösung!$B$5</f>
        <v>20</v>
      </c>
      <c r="C325" s="65">
        <f>Lösung!$B$9</f>
        <v>56</v>
      </c>
      <c r="D325" s="65">
        <f>Lösung!$B$47</f>
        <v>220</v>
      </c>
      <c r="E325" s="65">
        <f>IF(E324-2&lt;B325,E324+Lösung!$C$43,E324-2)</f>
        <v>186</v>
      </c>
    </row>
    <row r="326" spans="1:5" x14ac:dyDescent="0.2">
      <c r="A326" s="65">
        <f t="shared" si="5"/>
        <v>321</v>
      </c>
      <c r="B326" s="65">
        <f>Lösung!$B$5</f>
        <v>20</v>
      </c>
      <c r="C326" s="65">
        <f>Lösung!$B$9</f>
        <v>56</v>
      </c>
      <c r="D326" s="65">
        <f>Lösung!$B$47</f>
        <v>220</v>
      </c>
      <c r="E326" s="65">
        <f>IF(E325-2&lt;B326,E325+Lösung!$C$43,E325-2)</f>
        <v>184</v>
      </c>
    </row>
    <row r="327" spans="1:5" x14ac:dyDescent="0.2">
      <c r="A327" s="65">
        <f t="shared" si="5"/>
        <v>322</v>
      </c>
      <c r="B327" s="65">
        <f>Lösung!$B$5</f>
        <v>20</v>
      </c>
      <c r="C327" s="65">
        <f>Lösung!$B$9</f>
        <v>56</v>
      </c>
      <c r="D327" s="65">
        <f>Lösung!$B$47</f>
        <v>220</v>
      </c>
      <c r="E327" s="65">
        <f>IF(E326-2&lt;B327,E326+Lösung!$C$43,E326-2)</f>
        <v>182</v>
      </c>
    </row>
    <row r="328" spans="1:5" x14ac:dyDescent="0.2">
      <c r="A328" s="65">
        <f t="shared" si="5"/>
        <v>323</v>
      </c>
      <c r="B328" s="65">
        <f>Lösung!$B$5</f>
        <v>20</v>
      </c>
      <c r="C328" s="65">
        <f>Lösung!$B$9</f>
        <v>56</v>
      </c>
      <c r="D328" s="65">
        <f>Lösung!$B$47</f>
        <v>220</v>
      </c>
      <c r="E328" s="65">
        <f>IF(E327-2&lt;B328,E327+Lösung!$C$43,E327-2)</f>
        <v>180</v>
      </c>
    </row>
    <row r="329" spans="1:5" x14ac:dyDescent="0.2">
      <c r="A329" s="65">
        <f t="shared" si="5"/>
        <v>324</v>
      </c>
      <c r="B329" s="65">
        <f>Lösung!$B$5</f>
        <v>20</v>
      </c>
      <c r="C329" s="65">
        <f>Lösung!$B$9</f>
        <v>56</v>
      </c>
      <c r="D329" s="65">
        <f>Lösung!$B$47</f>
        <v>220</v>
      </c>
      <c r="E329" s="65">
        <f>IF(E328-2&lt;B329,E328+Lösung!$C$43,E328-2)</f>
        <v>178</v>
      </c>
    </row>
    <row r="330" spans="1:5" x14ac:dyDescent="0.2">
      <c r="A330" s="65">
        <f t="shared" si="5"/>
        <v>325</v>
      </c>
      <c r="B330" s="65">
        <f>Lösung!$B$5</f>
        <v>20</v>
      </c>
      <c r="C330" s="65">
        <f>Lösung!$B$9</f>
        <v>56</v>
      </c>
      <c r="D330" s="65">
        <f>Lösung!$B$47</f>
        <v>220</v>
      </c>
      <c r="E330" s="65">
        <f>IF(E329-2&lt;B330,E329+Lösung!$C$43,E329-2)</f>
        <v>176</v>
      </c>
    </row>
    <row r="331" spans="1:5" x14ac:dyDescent="0.2">
      <c r="A331" s="65">
        <f t="shared" si="5"/>
        <v>326</v>
      </c>
      <c r="B331" s="65">
        <f>Lösung!$B$5</f>
        <v>20</v>
      </c>
      <c r="C331" s="65">
        <f>Lösung!$B$9</f>
        <v>56</v>
      </c>
      <c r="D331" s="65">
        <f>Lösung!$B$47</f>
        <v>220</v>
      </c>
      <c r="E331" s="65">
        <f>IF(E330-2&lt;B331,E330+Lösung!$C$43,E330-2)</f>
        <v>174</v>
      </c>
    </row>
    <row r="332" spans="1:5" x14ac:dyDescent="0.2">
      <c r="A332" s="65">
        <f t="shared" si="5"/>
        <v>327</v>
      </c>
      <c r="B332" s="65">
        <f>Lösung!$B$5</f>
        <v>20</v>
      </c>
      <c r="C332" s="65">
        <f>Lösung!$B$9</f>
        <v>56</v>
      </c>
      <c r="D332" s="65">
        <f>Lösung!$B$47</f>
        <v>220</v>
      </c>
      <c r="E332" s="65">
        <f>IF(E331-2&lt;B332,E331+Lösung!$C$43,E331-2)</f>
        <v>172</v>
      </c>
    </row>
    <row r="333" spans="1:5" x14ac:dyDescent="0.2">
      <c r="A333" s="65">
        <f t="shared" si="5"/>
        <v>328</v>
      </c>
      <c r="B333" s="65">
        <f>Lösung!$B$5</f>
        <v>20</v>
      </c>
      <c r="C333" s="65">
        <f>Lösung!$B$9</f>
        <v>56</v>
      </c>
      <c r="D333" s="65">
        <f>Lösung!$B$47</f>
        <v>220</v>
      </c>
      <c r="E333" s="65">
        <f>IF(E332-2&lt;B333,E332+Lösung!$C$43,E332-2)</f>
        <v>170</v>
      </c>
    </row>
    <row r="334" spans="1:5" x14ac:dyDescent="0.2">
      <c r="A334" s="65">
        <f t="shared" si="5"/>
        <v>329</v>
      </c>
      <c r="B334" s="65">
        <f>Lösung!$B$5</f>
        <v>20</v>
      </c>
      <c r="C334" s="65">
        <f>Lösung!$B$9</f>
        <v>56</v>
      </c>
      <c r="D334" s="65">
        <f>Lösung!$B$47</f>
        <v>220</v>
      </c>
      <c r="E334" s="65">
        <f>IF(E333-2&lt;B334,E333+Lösung!$C$43,E333-2)</f>
        <v>168</v>
      </c>
    </row>
    <row r="335" spans="1:5" x14ac:dyDescent="0.2">
      <c r="A335" s="65">
        <f t="shared" si="5"/>
        <v>330</v>
      </c>
      <c r="B335" s="65">
        <f>Lösung!$B$5</f>
        <v>20</v>
      </c>
      <c r="C335" s="65">
        <f>Lösung!$B$9</f>
        <v>56</v>
      </c>
      <c r="D335" s="65">
        <f>Lösung!$B$47</f>
        <v>220</v>
      </c>
      <c r="E335" s="65">
        <f>IF(E334-2&lt;B335,E334+Lösung!$C$43,E334-2)</f>
        <v>166</v>
      </c>
    </row>
    <row r="336" spans="1:5" x14ac:dyDescent="0.2">
      <c r="A336" s="65">
        <f t="shared" si="5"/>
        <v>331</v>
      </c>
      <c r="B336" s="65">
        <f>Lösung!$B$5</f>
        <v>20</v>
      </c>
      <c r="C336" s="65">
        <f>Lösung!$B$9</f>
        <v>56</v>
      </c>
      <c r="D336" s="65">
        <f>Lösung!$B$47</f>
        <v>220</v>
      </c>
      <c r="E336" s="65">
        <f>IF(E335-2&lt;B336,E335+Lösung!$C$43,E335-2)</f>
        <v>164</v>
      </c>
    </row>
    <row r="337" spans="1:5" x14ac:dyDescent="0.2">
      <c r="A337" s="65">
        <f t="shared" si="5"/>
        <v>332</v>
      </c>
      <c r="B337" s="65">
        <f>Lösung!$B$5</f>
        <v>20</v>
      </c>
      <c r="C337" s="65">
        <f>Lösung!$B$9</f>
        <v>56</v>
      </c>
      <c r="D337" s="65">
        <f>Lösung!$B$47</f>
        <v>220</v>
      </c>
      <c r="E337" s="65">
        <f>IF(E336-2&lt;B337,E336+Lösung!$C$43,E336-2)</f>
        <v>162</v>
      </c>
    </row>
    <row r="338" spans="1:5" x14ac:dyDescent="0.2">
      <c r="A338" s="65">
        <f t="shared" si="5"/>
        <v>333</v>
      </c>
      <c r="B338" s="65">
        <f>Lösung!$B$5</f>
        <v>20</v>
      </c>
      <c r="C338" s="65">
        <f>Lösung!$B$9</f>
        <v>56</v>
      </c>
      <c r="D338" s="65">
        <f>Lösung!$B$47</f>
        <v>220</v>
      </c>
      <c r="E338" s="65">
        <f>IF(E337-2&lt;B338,E337+Lösung!$C$43,E337-2)</f>
        <v>160</v>
      </c>
    </row>
    <row r="339" spans="1:5" x14ac:dyDescent="0.2">
      <c r="A339" s="65">
        <f t="shared" si="5"/>
        <v>334</v>
      </c>
      <c r="B339" s="65">
        <f>Lösung!$B$5</f>
        <v>20</v>
      </c>
      <c r="C339" s="65">
        <f>Lösung!$B$9</f>
        <v>56</v>
      </c>
      <c r="D339" s="65">
        <f>Lösung!$B$47</f>
        <v>220</v>
      </c>
      <c r="E339" s="65">
        <f>IF(E338-2&lt;B339,E338+Lösung!$C$43,E338-2)</f>
        <v>158</v>
      </c>
    </row>
    <row r="340" spans="1:5" x14ac:dyDescent="0.2">
      <c r="A340" s="65">
        <f t="shared" si="5"/>
        <v>335</v>
      </c>
      <c r="B340" s="65">
        <f>Lösung!$B$5</f>
        <v>20</v>
      </c>
      <c r="C340" s="65">
        <f>Lösung!$B$9</f>
        <v>56</v>
      </c>
      <c r="D340" s="65">
        <f>Lösung!$B$47</f>
        <v>220</v>
      </c>
      <c r="E340" s="65">
        <f>IF(E339-2&lt;B340,E339+Lösung!$C$43,E339-2)</f>
        <v>156</v>
      </c>
    </row>
    <row r="341" spans="1:5" x14ac:dyDescent="0.2">
      <c r="A341" s="65">
        <f t="shared" si="5"/>
        <v>336</v>
      </c>
      <c r="B341" s="65">
        <f>Lösung!$B$5</f>
        <v>20</v>
      </c>
      <c r="C341" s="65">
        <f>Lösung!$B$9</f>
        <v>56</v>
      </c>
      <c r="D341" s="65">
        <f>Lösung!$B$47</f>
        <v>220</v>
      </c>
      <c r="E341" s="65">
        <f>IF(E340-2&lt;B341,E340+Lösung!$C$43,E340-2)</f>
        <v>154</v>
      </c>
    </row>
    <row r="342" spans="1:5" x14ac:dyDescent="0.2">
      <c r="A342" s="65">
        <f t="shared" si="5"/>
        <v>337</v>
      </c>
      <c r="B342" s="65">
        <f>Lösung!$B$5</f>
        <v>20</v>
      </c>
      <c r="C342" s="65">
        <f>Lösung!$B$9</f>
        <v>56</v>
      </c>
      <c r="D342" s="65">
        <f>Lösung!$B$47</f>
        <v>220</v>
      </c>
      <c r="E342" s="65">
        <f>IF(E341-2&lt;B342,E341+Lösung!$C$43,E341-2)</f>
        <v>152</v>
      </c>
    </row>
    <row r="343" spans="1:5" x14ac:dyDescent="0.2">
      <c r="A343" s="65">
        <f t="shared" si="5"/>
        <v>338</v>
      </c>
      <c r="B343" s="65">
        <f>Lösung!$B$5</f>
        <v>20</v>
      </c>
      <c r="C343" s="65">
        <f>Lösung!$B$9</f>
        <v>56</v>
      </c>
      <c r="D343" s="65">
        <f>Lösung!$B$47</f>
        <v>220</v>
      </c>
      <c r="E343" s="65">
        <f>IF(E342-2&lt;B343,E342+Lösung!$C$43,E342-2)</f>
        <v>150</v>
      </c>
    </row>
    <row r="344" spans="1:5" x14ac:dyDescent="0.2">
      <c r="A344" s="65">
        <f t="shared" si="5"/>
        <v>339</v>
      </c>
      <c r="B344" s="65">
        <f>Lösung!$B$5</f>
        <v>20</v>
      </c>
      <c r="C344" s="65">
        <f>Lösung!$B$9</f>
        <v>56</v>
      </c>
      <c r="D344" s="65">
        <f>Lösung!$B$47</f>
        <v>220</v>
      </c>
      <c r="E344" s="65">
        <f>IF(E343-2&lt;B344,E343+Lösung!$C$43,E343-2)</f>
        <v>148</v>
      </c>
    </row>
    <row r="345" spans="1:5" x14ac:dyDescent="0.2">
      <c r="A345" s="65">
        <f t="shared" si="5"/>
        <v>340</v>
      </c>
      <c r="B345" s="65">
        <f>Lösung!$B$5</f>
        <v>20</v>
      </c>
      <c r="C345" s="65">
        <f>Lösung!$B$9</f>
        <v>56</v>
      </c>
      <c r="D345" s="65">
        <f>Lösung!$B$47</f>
        <v>220</v>
      </c>
      <c r="E345" s="65">
        <f>IF(E344-2&lt;B345,E344+Lösung!$C$43,E344-2)</f>
        <v>146</v>
      </c>
    </row>
    <row r="346" spans="1:5" x14ac:dyDescent="0.2">
      <c r="A346" s="65">
        <f t="shared" si="5"/>
        <v>341</v>
      </c>
      <c r="B346" s="65">
        <f>Lösung!$B$5</f>
        <v>20</v>
      </c>
      <c r="C346" s="65">
        <f>Lösung!$B$9</f>
        <v>56</v>
      </c>
      <c r="D346" s="65">
        <f>Lösung!$B$47</f>
        <v>220</v>
      </c>
      <c r="E346" s="65">
        <f>IF(E345-2&lt;B346,E345+Lösung!$C$43,E345-2)</f>
        <v>144</v>
      </c>
    </row>
    <row r="347" spans="1:5" x14ac:dyDescent="0.2">
      <c r="A347" s="65">
        <f t="shared" si="5"/>
        <v>342</v>
      </c>
      <c r="B347" s="65">
        <f>Lösung!$B$5</f>
        <v>20</v>
      </c>
      <c r="C347" s="65">
        <f>Lösung!$B$9</f>
        <v>56</v>
      </c>
      <c r="D347" s="65">
        <f>Lösung!$B$47</f>
        <v>220</v>
      </c>
      <c r="E347" s="65">
        <f>IF(E346-2&lt;B347,E346+Lösung!$C$43,E346-2)</f>
        <v>142</v>
      </c>
    </row>
    <row r="348" spans="1:5" x14ac:dyDescent="0.2">
      <c r="A348" s="65">
        <f t="shared" si="5"/>
        <v>343</v>
      </c>
      <c r="B348" s="65">
        <f>Lösung!$B$5</f>
        <v>20</v>
      </c>
      <c r="C348" s="65">
        <f>Lösung!$B$9</f>
        <v>56</v>
      </c>
      <c r="D348" s="65">
        <f>Lösung!$B$47</f>
        <v>220</v>
      </c>
      <c r="E348" s="65">
        <f>IF(E347-2&lt;B348,E347+Lösung!$C$43,E347-2)</f>
        <v>140</v>
      </c>
    </row>
    <row r="349" spans="1:5" x14ac:dyDescent="0.2">
      <c r="A349" s="65">
        <f t="shared" si="5"/>
        <v>344</v>
      </c>
      <c r="B349" s="65">
        <f>Lösung!$B$5</f>
        <v>20</v>
      </c>
      <c r="C349" s="65">
        <f>Lösung!$B$9</f>
        <v>56</v>
      </c>
      <c r="D349" s="65">
        <f>Lösung!$B$47</f>
        <v>220</v>
      </c>
      <c r="E349" s="65">
        <f>IF(E348-2&lt;B349,E348+Lösung!$C$43,E348-2)</f>
        <v>138</v>
      </c>
    </row>
    <row r="350" spans="1:5" x14ac:dyDescent="0.2">
      <c r="A350" s="65">
        <f t="shared" si="5"/>
        <v>345</v>
      </c>
      <c r="B350" s="65">
        <f>Lösung!$B$5</f>
        <v>20</v>
      </c>
      <c r="C350" s="65">
        <f>Lösung!$B$9</f>
        <v>56</v>
      </c>
      <c r="D350" s="65">
        <f>Lösung!$B$47</f>
        <v>220</v>
      </c>
      <c r="E350" s="65">
        <f>IF(E349-2&lt;B350,E349+Lösung!$C$43,E349-2)</f>
        <v>136</v>
      </c>
    </row>
    <row r="351" spans="1:5" x14ac:dyDescent="0.2">
      <c r="A351" s="65">
        <f t="shared" si="5"/>
        <v>346</v>
      </c>
      <c r="B351" s="65">
        <f>Lösung!$B$5</f>
        <v>20</v>
      </c>
      <c r="C351" s="65">
        <f>Lösung!$B$9</f>
        <v>56</v>
      </c>
      <c r="D351" s="65">
        <f>Lösung!$B$47</f>
        <v>220</v>
      </c>
      <c r="E351" s="65">
        <f>IF(E350-2&lt;B351,E350+Lösung!$C$43,E350-2)</f>
        <v>134</v>
      </c>
    </row>
    <row r="352" spans="1:5" x14ac:dyDescent="0.2">
      <c r="A352" s="65">
        <f t="shared" si="5"/>
        <v>347</v>
      </c>
      <c r="B352" s="65">
        <f>Lösung!$B$5</f>
        <v>20</v>
      </c>
      <c r="C352" s="65">
        <f>Lösung!$B$9</f>
        <v>56</v>
      </c>
      <c r="D352" s="65">
        <f>Lösung!$B$47</f>
        <v>220</v>
      </c>
      <c r="E352" s="65">
        <f>IF(E351-2&lt;B352,E351+Lösung!$C$43,E351-2)</f>
        <v>132</v>
      </c>
    </row>
    <row r="353" spans="1:5" x14ac:dyDescent="0.2">
      <c r="A353" s="65">
        <f t="shared" si="5"/>
        <v>348</v>
      </c>
      <c r="B353" s="65">
        <f>Lösung!$B$5</f>
        <v>20</v>
      </c>
      <c r="C353" s="65">
        <f>Lösung!$B$9</f>
        <v>56</v>
      </c>
      <c r="D353" s="65">
        <f>Lösung!$B$47</f>
        <v>220</v>
      </c>
      <c r="E353" s="65">
        <f>IF(E352-2&lt;B353,E352+Lösung!$C$43,E352-2)</f>
        <v>130</v>
      </c>
    </row>
    <row r="354" spans="1:5" x14ac:dyDescent="0.2">
      <c r="A354" s="65">
        <f t="shared" si="5"/>
        <v>349</v>
      </c>
      <c r="B354" s="65">
        <f>Lösung!$B$5</f>
        <v>20</v>
      </c>
      <c r="C354" s="65">
        <f>Lösung!$B$9</f>
        <v>56</v>
      </c>
      <c r="D354" s="65">
        <f>Lösung!$B$47</f>
        <v>220</v>
      </c>
      <c r="E354" s="65">
        <f>IF(E353-2&lt;B354,E353+Lösung!$C$43,E353-2)</f>
        <v>128</v>
      </c>
    </row>
    <row r="355" spans="1:5" x14ac:dyDescent="0.2">
      <c r="A355" s="65">
        <f t="shared" si="5"/>
        <v>350</v>
      </c>
      <c r="B355" s="65">
        <f>Lösung!$B$5</f>
        <v>20</v>
      </c>
      <c r="C355" s="65">
        <f>Lösung!$B$9</f>
        <v>56</v>
      </c>
      <c r="D355" s="65">
        <f>Lösung!$B$47</f>
        <v>220</v>
      </c>
      <c r="E355" s="65">
        <f>IF(E354-2&lt;B355,E354+Lösung!$C$43,E354-2)</f>
        <v>126</v>
      </c>
    </row>
    <row r="356" spans="1:5" x14ac:dyDescent="0.2">
      <c r="A356" s="65">
        <f t="shared" si="5"/>
        <v>351</v>
      </c>
      <c r="B356" s="65">
        <f>Lösung!$B$5</f>
        <v>20</v>
      </c>
      <c r="C356" s="65">
        <f>Lösung!$B$9</f>
        <v>56</v>
      </c>
      <c r="D356" s="65">
        <f>Lösung!$B$47</f>
        <v>220</v>
      </c>
      <c r="E356" s="65">
        <f>IF(E355-2&lt;B356,E355+Lösung!$C$43,E355-2)</f>
        <v>124</v>
      </c>
    </row>
    <row r="357" spans="1:5" x14ac:dyDescent="0.2">
      <c r="A357" s="65">
        <f t="shared" si="5"/>
        <v>352</v>
      </c>
      <c r="B357" s="65">
        <f>Lösung!$B$5</f>
        <v>20</v>
      </c>
      <c r="C357" s="65">
        <f>Lösung!$B$9</f>
        <v>56</v>
      </c>
      <c r="D357" s="65">
        <f>Lösung!$B$47</f>
        <v>220</v>
      </c>
      <c r="E357" s="65">
        <f>IF(E356-2&lt;B357,E356+Lösung!$C$43,E356-2)</f>
        <v>122</v>
      </c>
    </row>
    <row r="358" spans="1:5" x14ac:dyDescent="0.2">
      <c r="A358" s="65">
        <f t="shared" si="5"/>
        <v>353</v>
      </c>
      <c r="B358" s="65">
        <f>Lösung!$B$5</f>
        <v>20</v>
      </c>
      <c r="C358" s="65">
        <f>Lösung!$B$9</f>
        <v>56</v>
      </c>
      <c r="D358" s="65">
        <f>Lösung!$B$47</f>
        <v>220</v>
      </c>
      <c r="E358" s="65">
        <f>IF(E357-2&lt;B358,E357+Lösung!$C$43,E357-2)</f>
        <v>120</v>
      </c>
    </row>
    <row r="359" spans="1:5" x14ac:dyDescent="0.2">
      <c r="A359" s="65">
        <f t="shared" ref="A359:A370" si="6">A358+1</f>
        <v>354</v>
      </c>
      <c r="B359" s="65">
        <f>Lösung!$B$5</f>
        <v>20</v>
      </c>
      <c r="C359" s="65">
        <f>Lösung!$B$9</f>
        <v>56</v>
      </c>
      <c r="D359" s="65">
        <f>Lösung!$B$47</f>
        <v>220</v>
      </c>
      <c r="E359" s="65">
        <f>IF(E358-2&lt;B359,E358+Lösung!$C$43,E358-2)</f>
        <v>118</v>
      </c>
    </row>
    <row r="360" spans="1:5" x14ac:dyDescent="0.2">
      <c r="A360" s="65">
        <f t="shared" si="6"/>
        <v>355</v>
      </c>
      <c r="B360" s="65">
        <f>Lösung!$B$5</f>
        <v>20</v>
      </c>
      <c r="C360" s="65">
        <f>Lösung!$B$9</f>
        <v>56</v>
      </c>
      <c r="D360" s="65">
        <f>Lösung!$B$47</f>
        <v>220</v>
      </c>
      <c r="E360" s="65">
        <f>IF(E359-2&lt;B360,E359+Lösung!$C$43,E359-2)</f>
        <v>116</v>
      </c>
    </row>
    <row r="361" spans="1:5" x14ac:dyDescent="0.2">
      <c r="A361" s="65">
        <f t="shared" si="6"/>
        <v>356</v>
      </c>
      <c r="B361" s="65">
        <f>Lösung!$B$5</f>
        <v>20</v>
      </c>
      <c r="C361" s="65">
        <f>Lösung!$B$9</f>
        <v>56</v>
      </c>
      <c r="D361" s="65">
        <f>Lösung!$B$47</f>
        <v>220</v>
      </c>
      <c r="E361" s="65">
        <f>IF(E360-2&lt;B361,E360+Lösung!$C$43,E360-2)</f>
        <v>114</v>
      </c>
    </row>
    <row r="362" spans="1:5" x14ac:dyDescent="0.2">
      <c r="A362" s="65">
        <f t="shared" si="6"/>
        <v>357</v>
      </c>
      <c r="B362" s="65">
        <f>Lösung!$B$5</f>
        <v>20</v>
      </c>
      <c r="C362" s="65">
        <f>Lösung!$B$9</f>
        <v>56</v>
      </c>
      <c r="D362" s="65">
        <f>Lösung!$B$47</f>
        <v>220</v>
      </c>
      <c r="E362" s="65">
        <f>IF(E361-2&lt;B362,E361+Lösung!$C$43,E361-2)</f>
        <v>112</v>
      </c>
    </row>
    <row r="363" spans="1:5" x14ac:dyDescent="0.2">
      <c r="A363" s="65">
        <f t="shared" si="6"/>
        <v>358</v>
      </c>
      <c r="B363" s="65">
        <f>Lösung!$B$5</f>
        <v>20</v>
      </c>
      <c r="C363" s="65">
        <f>Lösung!$B$9</f>
        <v>56</v>
      </c>
      <c r="D363" s="65">
        <f>Lösung!$B$47</f>
        <v>220</v>
      </c>
      <c r="E363" s="65">
        <f>IF(E362-2&lt;B363,E362+Lösung!$C$43,E362-2)</f>
        <v>110</v>
      </c>
    </row>
    <row r="364" spans="1:5" x14ac:dyDescent="0.2">
      <c r="A364" s="65">
        <f t="shared" si="6"/>
        <v>359</v>
      </c>
      <c r="B364" s="65">
        <f>Lösung!$B$5</f>
        <v>20</v>
      </c>
      <c r="C364" s="65">
        <f>Lösung!$B$9</f>
        <v>56</v>
      </c>
      <c r="D364" s="65">
        <f>Lösung!$B$47</f>
        <v>220</v>
      </c>
      <c r="E364" s="65">
        <f>IF(E363-2&lt;B364,E363+Lösung!$C$43,E363-2)</f>
        <v>108</v>
      </c>
    </row>
    <row r="365" spans="1:5" x14ac:dyDescent="0.2">
      <c r="A365" s="65">
        <f t="shared" si="6"/>
        <v>360</v>
      </c>
      <c r="B365" s="65">
        <f>Lösung!$B$5</f>
        <v>20</v>
      </c>
      <c r="C365" s="65">
        <f>Lösung!$B$9</f>
        <v>56</v>
      </c>
      <c r="D365" s="65">
        <f>Lösung!$B$47</f>
        <v>220</v>
      </c>
      <c r="E365" s="65">
        <f>IF(E364-2&lt;B365,E364+Lösung!$C$43,E364-2)</f>
        <v>106</v>
      </c>
    </row>
    <row r="366" spans="1:5" x14ac:dyDescent="0.2">
      <c r="A366" s="65">
        <f t="shared" si="6"/>
        <v>361</v>
      </c>
      <c r="B366" s="65">
        <f>Lösung!$B$5</f>
        <v>20</v>
      </c>
      <c r="C366" s="65">
        <f>Lösung!$B$9</f>
        <v>56</v>
      </c>
      <c r="D366" s="65">
        <f>Lösung!$B$47</f>
        <v>220</v>
      </c>
      <c r="E366" s="65">
        <f>IF(E365-2&lt;B366,E365+Lösung!$C$43,E365-2)</f>
        <v>104</v>
      </c>
    </row>
    <row r="367" spans="1:5" x14ac:dyDescent="0.2">
      <c r="A367" s="65">
        <f t="shared" si="6"/>
        <v>362</v>
      </c>
      <c r="B367" s="65">
        <f>Lösung!$B$5</f>
        <v>20</v>
      </c>
      <c r="C367" s="65">
        <f>Lösung!$B$9</f>
        <v>56</v>
      </c>
      <c r="D367" s="65">
        <f>Lösung!$B$47</f>
        <v>220</v>
      </c>
      <c r="E367" s="65">
        <f>IF(E366-2&lt;B367,E366+Lösung!$C$43,E366-2)</f>
        <v>102</v>
      </c>
    </row>
    <row r="368" spans="1:5" x14ac:dyDescent="0.2">
      <c r="A368" s="65">
        <f t="shared" si="6"/>
        <v>363</v>
      </c>
      <c r="B368" s="65">
        <f>Lösung!$B$5</f>
        <v>20</v>
      </c>
      <c r="C368" s="65">
        <f>Lösung!$B$9</f>
        <v>56</v>
      </c>
      <c r="D368" s="65">
        <f>Lösung!$B$47</f>
        <v>220</v>
      </c>
      <c r="E368" s="65">
        <f>IF(E367-2&lt;B368,E367+Lösung!$C$43,E367-2)</f>
        <v>100</v>
      </c>
    </row>
    <row r="369" spans="1:5" x14ac:dyDescent="0.2">
      <c r="A369" s="65">
        <f t="shared" si="6"/>
        <v>364</v>
      </c>
      <c r="B369" s="65">
        <f>Lösung!$B$5</f>
        <v>20</v>
      </c>
      <c r="C369" s="65">
        <f>Lösung!$B$9</f>
        <v>56</v>
      </c>
      <c r="D369" s="65">
        <f>Lösung!$B$47</f>
        <v>220</v>
      </c>
      <c r="E369" s="65">
        <f>IF(E368-2&lt;B369,E368+Lösung!$C$43,E368-2)</f>
        <v>98</v>
      </c>
    </row>
    <row r="370" spans="1:5" x14ac:dyDescent="0.2">
      <c r="A370" s="65">
        <f t="shared" si="6"/>
        <v>365</v>
      </c>
      <c r="B370" s="65">
        <f>Lösung!$B$5</f>
        <v>20</v>
      </c>
      <c r="C370" s="65">
        <f>Lösung!$B$9</f>
        <v>56</v>
      </c>
      <c r="D370" s="65">
        <f>Lösung!$B$47</f>
        <v>220</v>
      </c>
      <c r="E370" s="65">
        <f>IF(E369-2&lt;B370,E369+Lösung!$C$43,E369-2)</f>
        <v>96</v>
      </c>
    </row>
  </sheetData>
  <phoneticPr fontId="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P35" sqref="P35"/>
    </sheetView>
  </sheetViews>
  <sheetFormatPr baseColWidth="10" defaultRowHeight="12.75" x14ac:dyDescent="0.2"/>
  <cols>
    <col min="1" max="1" width="5.85546875" style="62" customWidth="1"/>
    <col min="2" max="2" width="16.7109375" style="62" customWidth="1"/>
    <col min="3" max="3" width="15.140625" style="62" customWidth="1"/>
    <col min="4" max="4" width="15.28515625" style="62" customWidth="1"/>
    <col min="5" max="5" width="17.7109375" style="62" customWidth="1"/>
    <col min="6" max="16384" width="11.42578125" style="62"/>
  </cols>
  <sheetData>
    <row r="1" spans="1:1" ht="18" x14ac:dyDescent="0.25">
      <c r="A1" s="61" t="s">
        <v>72</v>
      </c>
    </row>
  </sheetData>
  <phoneticPr fontId="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G30"/>
  <sheetViews>
    <sheetView zoomScale="75" workbookViewId="0">
      <selection activeCell="Q39" sqref="Q39"/>
    </sheetView>
  </sheetViews>
  <sheetFormatPr baseColWidth="10" defaultRowHeight="12.75" x14ac:dyDescent="0.2"/>
  <sheetData>
    <row r="24" spans="2:7" ht="15" x14ac:dyDescent="0.2">
      <c r="B24" s="68" t="s">
        <v>68</v>
      </c>
    </row>
    <row r="25" spans="2:7" ht="15" x14ac:dyDescent="0.2">
      <c r="B25" s="68" t="s">
        <v>67</v>
      </c>
    </row>
    <row r="26" spans="2:7" ht="15" x14ac:dyDescent="0.2">
      <c r="B26" s="68" t="s">
        <v>66</v>
      </c>
    </row>
    <row r="27" spans="2:7" ht="15" x14ac:dyDescent="0.2">
      <c r="B27" s="68" t="s">
        <v>73</v>
      </c>
    </row>
    <row r="29" spans="2:7" ht="14.25" x14ac:dyDescent="0.2">
      <c r="B29" s="69" t="s">
        <v>74</v>
      </c>
    </row>
    <row r="30" spans="2:7" x14ac:dyDescent="0.2">
      <c r="G30" s="62"/>
    </row>
  </sheetData>
  <phoneticPr fontId="7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Übung Bestellpunktverfahren</vt:lpstr>
      <vt:lpstr>Lösung</vt:lpstr>
      <vt:lpstr>Diagrammdaten</vt:lpstr>
      <vt:lpstr>Diagramm</vt:lpstr>
      <vt:lpstr>Grafikinfo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Bestellpunktverfahren Übung2</dc:title>
  <dc:creator>(c) N. Böing (www.nboeing.de)</dc:creator>
  <cp:lastModifiedBy>münsterberg</cp:lastModifiedBy>
  <cp:lastPrinted>2003-08-09T15:51:08Z</cp:lastPrinted>
  <dcterms:created xsi:type="dcterms:W3CDTF">2006-12-15T12:47:06Z</dcterms:created>
  <dcterms:modified xsi:type="dcterms:W3CDTF">2014-11-20T10:12:25Z</dcterms:modified>
</cp:coreProperties>
</file>