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chris/GitHub/course-files/IB2019-2020/02-Statistics/0418IA_Commute-project/"/>
    </mc:Choice>
  </mc:AlternateContent>
  <xr:revisionPtr revIDLastSave="0" documentId="13_ncr:1_{FA87EDFF-311D-4F4A-A3B7-87C8F213CE7C}" xr6:coauthVersionLast="45" xr6:coauthVersionMax="45" xr10:uidLastSave="{00000000-0000-0000-0000-000000000000}"/>
  <bookViews>
    <workbookView xWindow="1020" yWindow="460" windowWidth="26220" windowHeight="20600" tabRatio="500" activeTab="2" xr2:uid="{00000000-000D-0000-FFFF-FFFF00000000}"/>
  </bookViews>
  <sheets>
    <sheet name="Generator" sheetId="1" r:id="rId1"/>
    <sheet name="Fixed Values" sheetId="2" r:id="rId2"/>
    <sheet name="Sorted Values" sheetId="4" r:id="rId3"/>
    <sheet name="Spreadsheet Lesson" sheetId="3" r:id="rId4"/>
    <sheet name="Frequency buckets" sheetId="5" r:id="rId5"/>
  </sheets>
  <definedNames>
    <definedName name="_xlnm.Print_Area" localSheetId="1">'Fixed Values'!$A$1:$Q$41</definedName>
    <definedName name="_xlnm.Print_Area" localSheetId="4">'Frequency buckets'!#REF!</definedName>
    <definedName name="_xlnm.Print_Area" localSheetId="2">'Sorted Values'!$T$1:$Y$30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5" i="4" l="1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4" i="4"/>
  <c r="AB4" i="4"/>
  <c r="Y31" i="4"/>
  <c r="AB31" i="4" s="1"/>
  <c r="U31" i="4"/>
  <c r="AA31" i="4" s="1"/>
  <c r="Y30" i="4" l="1"/>
  <c r="AB30" i="4" s="1"/>
  <c r="U30" i="4"/>
  <c r="AA30" i="4" s="1"/>
  <c r="Y28" i="4"/>
  <c r="AB28" i="4" s="1"/>
  <c r="Y27" i="4"/>
  <c r="AB27" i="4" s="1"/>
  <c r="Y26" i="4"/>
  <c r="AB26" i="4" s="1"/>
  <c r="Y25" i="4"/>
  <c r="AB25" i="4" s="1"/>
  <c r="Y24" i="4"/>
  <c r="AB24" i="4" s="1"/>
  <c r="U25" i="4"/>
  <c r="AA25" i="4" s="1"/>
  <c r="U26" i="4"/>
  <c r="AA26" i="4" s="1"/>
  <c r="U27" i="4"/>
  <c r="AA27" i="4" s="1"/>
  <c r="U28" i="4"/>
  <c r="AA28" i="4" s="1"/>
  <c r="U24" i="4"/>
  <c r="AA24" i="4" s="1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20" i="4"/>
  <c r="AB21" i="4"/>
  <c r="AB22" i="4"/>
  <c r="AB19" i="4"/>
  <c r="M4" i="5" l="1" a="1"/>
  <c r="M5" i="5" s="1"/>
  <c r="Q5" i="5" s="1"/>
  <c r="L4" i="5" a="1"/>
  <c r="L4" i="5" s="1"/>
  <c r="M40" i="3"/>
  <c r="M39" i="3"/>
  <c r="M38" i="3"/>
  <c r="M37" i="3"/>
  <c r="M36" i="3"/>
  <c r="M35" i="3"/>
  <c r="M26" i="3"/>
  <c r="M27" i="3"/>
  <c r="M28" i="3"/>
  <c r="M29" i="3"/>
  <c r="M30" i="3"/>
  <c r="M25" i="3"/>
  <c r="M4" i="3"/>
  <c r="Q50" i="4"/>
  <c r="P50" i="4"/>
  <c r="O50" i="4"/>
  <c r="M50" i="4"/>
  <c r="L50" i="4"/>
  <c r="K50" i="4"/>
  <c r="Q49" i="4"/>
  <c r="P49" i="4"/>
  <c r="O49" i="4"/>
  <c r="M49" i="4"/>
  <c r="L49" i="4"/>
  <c r="K49" i="4"/>
  <c r="Q48" i="4"/>
  <c r="P48" i="4"/>
  <c r="O48" i="4"/>
  <c r="M48" i="4"/>
  <c r="L48" i="4"/>
  <c r="K48" i="4"/>
  <c r="Q47" i="4"/>
  <c r="P47" i="4"/>
  <c r="O47" i="4"/>
  <c r="M47" i="4"/>
  <c r="L47" i="4"/>
  <c r="K47" i="4"/>
  <c r="Q46" i="4"/>
  <c r="P46" i="4"/>
  <c r="O46" i="4"/>
  <c r="M46" i="4"/>
  <c r="L46" i="4"/>
  <c r="K46" i="4"/>
  <c r="Q44" i="4"/>
  <c r="P44" i="4"/>
  <c r="O44" i="4"/>
  <c r="M44" i="4"/>
  <c r="L44" i="4"/>
  <c r="K44" i="4"/>
  <c r="Q43" i="4"/>
  <c r="P43" i="4"/>
  <c r="O43" i="4"/>
  <c r="M43" i="4"/>
  <c r="L43" i="4"/>
  <c r="K43" i="4"/>
  <c r="L43" i="2"/>
  <c r="M43" i="2"/>
  <c r="O43" i="2"/>
  <c r="P43" i="2"/>
  <c r="Q43" i="2"/>
  <c r="L44" i="2"/>
  <c r="M44" i="2"/>
  <c r="O44" i="2"/>
  <c r="P44" i="2"/>
  <c r="Q44" i="2"/>
  <c r="L46" i="2"/>
  <c r="M46" i="2"/>
  <c r="O46" i="2"/>
  <c r="P46" i="2"/>
  <c r="Q46" i="2"/>
  <c r="L47" i="2"/>
  <c r="M47" i="2"/>
  <c r="O47" i="2"/>
  <c r="P47" i="2"/>
  <c r="Q47" i="2"/>
  <c r="L48" i="2"/>
  <c r="M48" i="2"/>
  <c r="O48" i="2"/>
  <c r="P48" i="2"/>
  <c r="Q48" i="2"/>
  <c r="L49" i="2"/>
  <c r="M49" i="2"/>
  <c r="O49" i="2"/>
  <c r="P49" i="2"/>
  <c r="Q49" i="2"/>
  <c r="L50" i="2"/>
  <c r="M50" i="2"/>
  <c r="O50" i="2"/>
  <c r="P50" i="2"/>
  <c r="Q50" i="2"/>
  <c r="K47" i="2"/>
  <c r="K48" i="2"/>
  <c r="K49" i="2"/>
  <c r="K50" i="2"/>
  <c r="K46" i="2"/>
  <c r="K44" i="2"/>
  <c r="K43" i="2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Y41" i="1"/>
  <c r="X41" i="1"/>
  <c r="W41" i="1"/>
  <c r="V41" i="1"/>
  <c r="U41" i="1"/>
  <c r="D41" i="1" s="1"/>
  <c r="I47" i="1"/>
  <c r="J47" i="1"/>
  <c r="F47" i="1"/>
  <c r="F44" i="1" s="1"/>
  <c r="F51" i="1" s="1"/>
  <c r="G47" i="1"/>
  <c r="Y40" i="1"/>
  <c r="X40" i="1"/>
  <c r="W40" i="1"/>
  <c r="V40" i="1"/>
  <c r="U40" i="1"/>
  <c r="D40" i="1" s="1"/>
  <c r="Y39" i="1"/>
  <c r="X39" i="1"/>
  <c r="W39" i="1"/>
  <c r="V39" i="1"/>
  <c r="U39" i="1"/>
  <c r="D39" i="1" s="1"/>
  <c r="Y38" i="1"/>
  <c r="X38" i="1"/>
  <c r="W38" i="1"/>
  <c r="V38" i="1"/>
  <c r="U38" i="1"/>
  <c r="D38" i="1" s="1"/>
  <c r="Y37" i="1"/>
  <c r="X37" i="1"/>
  <c r="W37" i="1"/>
  <c r="V37" i="1"/>
  <c r="U37" i="1"/>
  <c r="D37" i="1" s="1"/>
  <c r="Y36" i="1"/>
  <c r="X36" i="1"/>
  <c r="W36" i="1"/>
  <c r="V36" i="1"/>
  <c r="U36" i="1"/>
  <c r="D36" i="1" s="1"/>
  <c r="Y35" i="1"/>
  <c r="X35" i="1"/>
  <c r="W35" i="1"/>
  <c r="V35" i="1"/>
  <c r="U35" i="1"/>
  <c r="D35" i="1" s="1"/>
  <c r="Y34" i="1"/>
  <c r="X34" i="1"/>
  <c r="W34" i="1"/>
  <c r="V34" i="1"/>
  <c r="U34" i="1"/>
  <c r="D34" i="1" s="1"/>
  <c r="Y33" i="1"/>
  <c r="X33" i="1"/>
  <c r="W33" i="1"/>
  <c r="V33" i="1"/>
  <c r="U33" i="1"/>
  <c r="D33" i="1" s="1"/>
  <c r="Y32" i="1"/>
  <c r="X32" i="1"/>
  <c r="W32" i="1"/>
  <c r="V32" i="1"/>
  <c r="U32" i="1"/>
  <c r="D32" i="1" s="1"/>
  <c r="Y31" i="1"/>
  <c r="X31" i="1"/>
  <c r="W31" i="1"/>
  <c r="V31" i="1"/>
  <c r="U31" i="1"/>
  <c r="D31" i="1" s="1"/>
  <c r="Y30" i="1"/>
  <c r="X30" i="1"/>
  <c r="W30" i="1"/>
  <c r="V30" i="1"/>
  <c r="U30" i="1"/>
  <c r="D30" i="1" s="1"/>
  <c r="Y29" i="1"/>
  <c r="X29" i="1"/>
  <c r="W29" i="1"/>
  <c r="V29" i="1"/>
  <c r="U29" i="1"/>
  <c r="D29" i="1" s="1"/>
  <c r="Y28" i="1"/>
  <c r="X28" i="1"/>
  <c r="W28" i="1"/>
  <c r="V28" i="1"/>
  <c r="U28" i="1"/>
  <c r="D28" i="1" s="1"/>
  <c r="Y27" i="1"/>
  <c r="X27" i="1"/>
  <c r="W27" i="1"/>
  <c r="V27" i="1"/>
  <c r="U27" i="1"/>
  <c r="D27" i="1" s="1"/>
  <c r="Y26" i="1"/>
  <c r="X26" i="1"/>
  <c r="W26" i="1"/>
  <c r="V26" i="1"/>
  <c r="U26" i="1"/>
  <c r="D26" i="1" s="1"/>
  <c r="Y25" i="1"/>
  <c r="X25" i="1"/>
  <c r="W25" i="1"/>
  <c r="V25" i="1"/>
  <c r="U25" i="1"/>
  <c r="D25" i="1" s="1"/>
  <c r="Y24" i="1"/>
  <c r="X24" i="1"/>
  <c r="W24" i="1"/>
  <c r="V24" i="1"/>
  <c r="U24" i="1"/>
  <c r="D24" i="1" s="1"/>
  <c r="Y23" i="1"/>
  <c r="X23" i="1"/>
  <c r="W23" i="1"/>
  <c r="V23" i="1"/>
  <c r="U23" i="1"/>
  <c r="D23" i="1" s="1"/>
  <c r="U4" i="1"/>
  <c r="D4" i="1" s="1"/>
  <c r="V4" i="1"/>
  <c r="U5" i="1"/>
  <c r="D5" i="1" s="1"/>
  <c r="V5" i="1"/>
  <c r="U6" i="1"/>
  <c r="D6" i="1" s="1"/>
  <c r="V6" i="1"/>
  <c r="U7" i="1"/>
  <c r="D7" i="1" s="1"/>
  <c r="V7" i="1"/>
  <c r="U8" i="1"/>
  <c r="D8" i="1" s="1"/>
  <c r="V8" i="1"/>
  <c r="U9" i="1"/>
  <c r="D9" i="1" s="1"/>
  <c r="V9" i="1"/>
  <c r="U10" i="1"/>
  <c r="D10" i="1" s="1"/>
  <c r="V10" i="1"/>
  <c r="U11" i="1"/>
  <c r="D11" i="1" s="1"/>
  <c r="V11" i="1"/>
  <c r="U12" i="1"/>
  <c r="D12" i="1" s="1"/>
  <c r="V12" i="1"/>
  <c r="U13" i="1"/>
  <c r="D13" i="1" s="1"/>
  <c r="V13" i="1"/>
  <c r="U14" i="1"/>
  <c r="D14" i="1" s="1"/>
  <c r="V14" i="1"/>
  <c r="U15" i="1"/>
  <c r="D15" i="1" s="1"/>
  <c r="V15" i="1"/>
  <c r="U16" i="1"/>
  <c r="D16" i="1" s="1"/>
  <c r="V16" i="1"/>
  <c r="U17" i="1"/>
  <c r="D17" i="1" s="1"/>
  <c r="V17" i="1"/>
  <c r="U18" i="1"/>
  <c r="D18" i="1" s="1"/>
  <c r="V18" i="1"/>
  <c r="U19" i="1"/>
  <c r="D19" i="1" s="1"/>
  <c r="V19" i="1"/>
  <c r="U20" i="1"/>
  <c r="D20" i="1" s="1"/>
  <c r="V20" i="1"/>
  <c r="U21" i="1"/>
  <c r="D21" i="1" s="1"/>
  <c r="V21" i="1"/>
  <c r="U22" i="1"/>
  <c r="D22" i="1" s="1"/>
  <c r="V22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I44" i="1"/>
  <c r="I51" i="1" s="1"/>
  <c r="D51" i="1"/>
  <c r="B5" i="1"/>
  <c r="B6" i="1"/>
  <c r="B7" i="1"/>
  <c r="B11" i="1"/>
  <c r="B15" i="1"/>
  <c r="B19" i="1"/>
  <c r="B4" i="1"/>
  <c r="I38" i="1" l="1"/>
  <c r="M11" i="5"/>
  <c r="M7" i="5"/>
  <c r="L10" i="5"/>
  <c r="L7" i="5"/>
  <c r="L11" i="5"/>
  <c r="L6" i="5"/>
  <c r="F41" i="1"/>
  <c r="L41" i="1" s="1"/>
  <c r="I29" i="1"/>
  <c r="P29" i="1" s="1"/>
  <c r="I15" i="1"/>
  <c r="P15" i="1" s="1"/>
  <c r="F8" i="1"/>
  <c r="L8" i="1" s="1"/>
  <c r="I19" i="1"/>
  <c r="P19" i="1" s="1"/>
  <c r="F37" i="1"/>
  <c r="L37" i="1" s="1"/>
  <c r="F22" i="1"/>
  <c r="L22" i="1" s="1"/>
  <c r="F18" i="1"/>
  <c r="L18" i="1" s="1"/>
  <c r="I40" i="1"/>
  <c r="J40" i="1" s="1"/>
  <c r="Q40" i="1" s="1"/>
  <c r="I4" i="1"/>
  <c r="P4" i="1" s="1"/>
  <c r="F20" i="1"/>
  <c r="L20" i="1" s="1"/>
  <c r="I26" i="1"/>
  <c r="P26" i="1" s="1"/>
  <c r="I17" i="1"/>
  <c r="P17" i="1" s="1"/>
  <c r="I24" i="1"/>
  <c r="J24" i="1" s="1"/>
  <c r="Q24" i="1" s="1"/>
  <c r="I25" i="1"/>
  <c r="J25" i="1" s="1"/>
  <c r="Q25" i="1" s="1"/>
  <c r="I28" i="1"/>
  <c r="J28" i="1" s="1"/>
  <c r="Q28" i="1" s="1"/>
  <c r="F14" i="1"/>
  <c r="F11" i="1"/>
  <c r="L11" i="1" s="1"/>
  <c r="I7" i="1"/>
  <c r="P7" i="1" s="1"/>
  <c r="I22" i="1"/>
  <c r="J22" i="1" s="1"/>
  <c r="Q22" i="1" s="1"/>
  <c r="I18" i="1"/>
  <c r="P18" i="1" s="1"/>
  <c r="I9" i="1"/>
  <c r="P9" i="1" s="1"/>
  <c r="F25" i="1"/>
  <c r="L25" i="1" s="1"/>
  <c r="F29" i="1"/>
  <c r="L29" i="1" s="1"/>
  <c r="I32" i="1"/>
  <c r="P32" i="1" s="1"/>
  <c r="F33" i="1"/>
  <c r="L33" i="1" s="1"/>
  <c r="I41" i="1"/>
  <c r="I34" i="1"/>
  <c r="P34" i="1" s="1"/>
  <c r="F34" i="1"/>
  <c r="I10" i="1"/>
  <c r="F10" i="1"/>
  <c r="L10" i="1" s="1"/>
  <c r="F6" i="1"/>
  <c r="L6" i="1" s="1"/>
  <c r="I6" i="1"/>
  <c r="I16" i="1"/>
  <c r="P16" i="1" s="1"/>
  <c r="F16" i="1"/>
  <c r="L16" i="1" s="1"/>
  <c r="F40" i="1"/>
  <c r="G40" i="1" s="1"/>
  <c r="M40" i="1" s="1"/>
  <c r="I8" i="1"/>
  <c r="P8" i="1" s="1"/>
  <c r="F19" i="1"/>
  <c r="G19" i="1" s="1"/>
  <c r="M19" i="1" s="1"/>
  <c r="I36" i="1"/>
  <c r="F12" i="1"/>
  <c r="L12" i="1" s="1"/>
  <c r="I14" i="1"/>
  <c r="I11" i="1"/>
  <c r="J11" i="1" s="1"/>
  <c r="Q11" i="1" s="1"/>
  <c r="F26" i="1"/>
  <c r="I33" i="1"/>
  <c r="I37" i="1"/>
  <c r="P37" i="1" s="1"/>
  <c r="I30" i="1"/>
  <c r="C24" i="1"/>
  <c r="B23" i="1"/>
  <c r="B18" i="1"/>
  <c r="B14" i="1"/>
  <c r="B10" i="1"/>
  <c r="I20" i="1"/>
  <c r="I12" i="1"/>
  <c r="I21" i="1"/>
  <c r="D52" i="1"/>
  <c r="F4" i="1"/>
  <c r="F31" i="1"/>
  <c r="I31" i="1"/>
  <c r="F39" i="1"/>
  <c r="I39" i="1"/>
  <c r="B21" i="1"/>
  <c r="B17" i="1"/>
  <c r="B13" i="1"/>
  <c r="B9" i="1"/>
  <c r="J44" i="1"/>
  <c r="J51" i="1" s="1"/>
  <c r="F13" i="1"/>
  <c r="I13" i="1"/>
  <c r="F5" i="1"/>
  <c r="I5" i="1"/>
  <c r="F27" i="1"/>
  <c r="I27" i="1"/>
  <c r="F35" i="1"/>
  <c r="I35" i="1"/>
  <c r="F23" i="1"/>
  <c r="I23" i="1"/>
  <c r="J38" i="1"/>
  <c r="Q38" i="1" s="1"/>
  <c r="P38" i="1"/>
  <c r="B22" i="1"/>
  <c r="G44" i="1"/>
  <c r="G51" i="1" s="1"/>
  <c r="B20" i="1"/>
  <c r="B16" i="1"/>
  <c r="B12" i="1"/>
  <c r="B8" i="1"/>
  <c r="D50" i="1"/>
  <c r="F21" i="1"/>
  <c r="F30" i="1"/>
  <c r="F38" i="1"/>
  <c r="F15" i="1"/>
  <c r="F7" i="1"/>
  <c r="F17" i="1"/>
  <c r="F9" i="1"/>
  <c r="F24" i="1"/>
  <c r="F28" i="1"/>
  <c r="F32" i="1"/>
  <c r="F36" i="1"/>
  <c r="M8" i="5"/>
  <c r="M4" i="5"/>
  <c r="L9" i="5"/>
  <c r="L5" i="5"/>
  <c r="P5" i="5" s="1"/>
  <c r="P6" i="5" s="1"/>
  <c r="P7" i="5" s="1"/>
  <c r="P8" i="5" s="1"/>
  <c r="P9" i="5" s="1"/>
  <c r="P10" i="5" s="1"/>
  <c r="M10" i="5"/>
  <c r="M6" i="5"/>
  <c r="Q6" i="5" s="1"/>
  <c r="Q7" i="5" s="1"/>
  <c r="L8" i="5"/>
  <c r="M9" i="5"/>
  <c r="P11" i="5" l="1"/>
  <c r="G20" i="1"/>
  <c r="M20" i="1" s="1"/>
  <c r="N20" i="1" s="1"/>
  <c r="G8" i="1"/>
  <c r="M8" i="1" s="1"/>
  <c r="P25" i="1"/>
  <c r="R25" i="1" s="1"/>
  <c r="G18" i="1"/>
  <c r="M18" i="1" s="1"/>
  <c r="N18" i="1" s="1"/>
  <c r="J15" i="1"/>
  <c r="Q15" i="1" s="1"/>
  <c r="R15" i="1" s="1"/>
  <c r="G41" i="1"/>
  <c r="M41" i="1" s="1"/>
  <c r="N41" i="1" s="1"/>
  <c r="J29" i="1"/>
  <c r="Q29" i="1" s="1"/>
  <c r="R29" i="1" s="1"/>
  <c r="N8" i="1"/>
  <c r="J34" i="1"/>
  <c r="Q34" i="1" s="1"/>
  <c r="J19" i="1"/>
  <c r="Q19" i="1" s="1"/>
  <c r="R19" i="1" s="1"/>
  <c r="P40" i="1"/>
  <c r="R40" i="1" s="1"/>
  <c r="G37" i="1"/>
  <c r="M37" i="1" s="1"/>
  <c r="N37" i="1" s="1"/>
  <c r="I52" i="1"/>
  <c r="P24" i="1"/>
  <c r="R24" i="1" s="1"/>
  <c r="J8" i="1"/>
  <c r="Q8" i="1" s="1"/>
  <c r="R8" i="1" s="1"/>
  <c r="J17" i="1"/>
  <c r="Q17" i="1" s="1"/>
  <c r="R17" i="1" s="1"/>
  <c r="J32" i="1"/>
  <c r="Q32" i="1" s="1"/>
  <c r="R32" i="1" s="1"/>
  <c r="G6" i="1"/>
  <c r="M6" i="1" s="1"/>
  <c r="N6" i="1" s="1"/>
  <c r="J18" i="1"/>
  <c r="Q18" i="1" s="1"/>
  <c r="R18" i="1" s="1"/>
  <c r="P28" i="1"/>
  <c r="R28" i="1" s="1"/>
  <c r="G11" i="1"/>
  <c r="M11" i="1" s="1"/>
  <c r="N11" i="1" s="1"/>
  <c r="J26" i="1"/>
  <c r="Q26" i="1" s="1"/>
  <c r="R26" i="1" s="1"/>
  <c r="G22" i="1"/>
  <c r="M22" i="1" s="1"/>
  <c r="N22" i="1" s="1"/>
  <c r="P22" i="1"/>
  <c r="R22" i="1" s="1"/>
  <c r="I50" i="1"/>
  <c r="J7" i="1"/>
  <c r="Q7" i="1" s="1"/>
  <c r="R7" i="1" s="1"/>
  <c r="J4" i="1"/>
  <c r="J50" i="1" s="1"/>
  <c r="G16" i="1"/>
  <c r="M16" i="1" s="1"/>
  <c r="N16" i="1" s="1"/>
  <c r="G25" i="1"/>
  <c r="M25" i="1" s="1"/>
  <c r="N25" i="1" s="1"/>
  <c r="J37" i="1"/>
  <c r="Q37" i="1" s="1"/>
  <c r="R37" i="1" s="1"/>
  <c r="G12" i="1"/>
  <c r="M12" i="1" s="1"/>
  <c r="N12" i="1" s="1"/>
  <c r="L40" i="1"/>
  <c r="N40" i="1" s="1"/>
  <c r="L14" i="1"/>
  <c r="G14" i="1"/>
  <c r="M14" i="1" s="1"/>
  <c r="G33" i="1"/>
  <c r="M33" i="1" s="1"/>
  <c r="N33" i="1" s="1"/>
  <c r="G29" i="1"/>
  <c r="M29" i="1" s="1"/>
  <c r="N29" i="1" s="1"/>
  <c r="P11" i="1"/>
  <c r="R11" i="1" s="1"/>
  <c r="J9" i="1"/>
  <c r="Q9" i="1" s="1"/>
  <c r="R9" i="1" s="1"/>
  <c r="P41" i="1"/>
  <c r="J41" i="1"/>
  <c r="Q41" i="1" s="1"/>
  <c r="L19" i="1"/>
  <c r="N19" i="1" s="1"/>
  <c r="P14" i="1"/>
  <c r="J14" i="1"/>
  <c r="Q14" i="1" s="1"/>
  <c r="L26" i="1"/>
  <c r="G26" i="1"/>
  <c r="M26" i="1" s="1"/>
  <c r="J36" i="1"/>
  <c r="Q36" i="1" s="1"/>
  <c r="P36" i="1"/>
  <c r="P6" i="1"/>
  <c r="J6" i="1"/>
  <c r="Q6" i="1" s="1"/>
  <c r="L34" i="1"/>
  <c r="G34" i="1"/>
  <c r="M34" i="1" s="1"/>
  <c r="R34" i="1"/>
  <c r="G10" i="1"/>
  <c r="M10" i="1" s="1"/>
  <c r="N10" i="1" s="1"/>
  <c r="P33" i="1"/>
  <c r="J33" i="1"/>
  <c r="Q33" i="1" s="1"/>
  <c r="J16" i="1"/>
  <c r="Q16" i="1" s="1"/>
  <c r="R16" i="1" s="1"/>
  <c r="P10" i="1"/>
  <c r="J10" i="1"/>
  <c r="Q10" i="1" s="1"/>
  <c r="G7" i="1"/>
  <c r="M7" i="1" s="1"/>
  <c r="L7" i="1"/>
  <c r="P35" i="1"/>
  <c r="J35" i="1"/>
  <c r="Q35" i="1" s="1"/>
  <c r="C25" i="1"/>
  <c r="B24" i="1"/>
  <c r="L24" i="1"/>
  <c r="G24" i="1"/>
  <c r="M24" i="1" s="1"/>
  <c r="P27" i="1"/>
  <c r="J27" i="1"/>
  <c r="Q27" i="1" s="1"/>
  <c r="P39" i="1"/>
  <c r="J39" i="1"/>
  <c r="Q39" i="1" s="1"/>
  <c r="G31" i="1"/>
  <c r="M31" i="1" s="1"/>
  <c r="L31" i="1"/>
  <c r="J30" i="1"/>
  <c r="Q30" i="1" s="1"/>
  <c r="P30" i="1"/>
  <c r="G9" i="1"/>
  <c r="M9" i="1" s="1"/>
  <c r="L9" i="1"/>
  <c r="G27" i="1"/>
  <c r="M27" i="1" s="1"/>
  <c r="L27" i="1"/>
  <c r="J5" i="1"/>
  <c r="Q5" i="1" s="1"/>
  <c r="P5" i="1"/>
  <c r="G39" i="1"/>
  <c r="M39" i="1" s="1"/>
  <c r="L39" i="1"/>
  <c r="L28" i="1"/>
  <c r="G28" i="1"/>
  <c r="M28" i="1" s="1"/>
  <c r="J13" i="1"/>
  <c r="Q13" i="1" s="1"/>
  <c r="P13" i="1"/>
  <c r="P31" i="1"/>
  <c r="J31" i="1"/>
  <c r="Q31" i="1" s="1"/>
  <c r="Q8" i="5"/>
  <c r="Q9" i="5" s="1"/>
  <c r="Q10" i="5" s="1"/>
  <c r="Q11" i="5" s="1"/>
  <c r="G15" i="1"/>
  <c r="M15" i="1" s="1"/>
  <c r="L15" i="1"/>
  <c r="G21" i="1"/>
  <c r="M21" i="1" s="1"/>
  <c r="L21" i="1"/>
  <c r="P23" i="1"/>
  <c r="J23" i="1"/>
  <c r="Q23" i="1" s="1"/>
  <c r="G35" i="1"/>
  <c r="M35" i="1" s="1"/>
  <c r="L35" i="1"/>
  <c r="L13" i="1"/>
  <c r="G13" i="1"/>
  <c r="M13" i="1" s="1"/>
  <c r="L36" i="1"/>
  <c r="G36" i="1"/>
  <c r="M36" i="1" s="1"/>
  <c r="L30" i="1"/>
  <c r="G30" i="1"/>
  <c r="M30" i="1" s="1"/>
  <c r="G23" i="1"/>
  <c r="M23" i="1" s="1"/>
  <c r="L23" i="1"/>
  <c r="P12" i="1"/>
  <c r="J12" i="1"/>
  <c r="Q12" i="1" s="1"/>
  <c r="L32" i="1"/>
  <c r="G32" i="1"/>
  <c r="M32" i="1" s="1"/>
  <c r="G17" i="1"/>
  <c r="M17" i="1" s="1"/>
  <c r="L17" i="1"/>
  <c r="L38" i="1"/>
  <c r="G38" i="1"/>
  <c r="M38" i="1" s="1"/>
  <c r="R38" i="1"/>
  <c r="L5" i="1"/>
  <c r="G5" i="1"/>
  <c r="M5" i="1" s="1"/>
  <c r="L4" i="1"/>
  <c r="F52" i="1"/>
  <c r="F50" i="1"/>
  <c r="G4" i="1"/>
  <c r="J21" i="1"/>
  <c r="Q21" i="1" s="1"/>
  <c r="P21" i="1"/>
  <c r="P20" i="1"/>
  <c r="J20" i="1"/>
  <c r="Q20" i="1" s="1"/>
  <c r="N7" i="1" l="1"/>
  <c r="N15" i="1"/>
  <c r="N9" i="1"/>
  <c r="N31" i="1"/>
  <c r="J52" i="1"/>
  <c r="P48" i="1"/>
  <c r="R21" i="1"/>
  <c r="Q4" i="1"/>
  <c r="Q47" i="1" s="1"/>
  <c r="P47" i="1"/>
  <c r="N17" i="1"/>
  <c r="R30" i="1"/>
  <c r="N14" i="1"/>
  <c r="N38" i="1"/>
  <c r="N32" i="1"/>
  <c r="N35" i="1"/>
  <c r="N21" i="1"/>
  <c r="R6" i="1"/>
  <c r="N26" i="1"/>
  <c r="R36" i="1"/>
  <c r="R41" i="1"/>
  <c r="N34" i="1"/>
  <c r="R33" i="1"/>
  <c r="R14" i="1"/>
  <c r="R5" i="1"/>
  <c r="R10" i="1"/>
  <c r="M4" i="1"/>
  <c r="N4" i="1" s="1"/>
  <c r="G52" i="1"/>
  <c r="G50" i="1"/>
  <c r="R20" i="1"/>
  <c r="P46" i="1"/>
  <c r="N24" i="1"/>
  <c r="R35" i="1"/>
  <c r="N36" i="1"/>
  <c r="P43" i="1"/>
  <c r="R31" i="1"/>
  <c r="N28" i="1"/>
  <c r="N5" i="1"/>
  <c r="P50" i="1"/>
  <c r="R39" i="1"/>
  <c r="R12" i="1"/>
  <c r="P49" i="1"/>
  <c r="L47" i="1"/>
  <c r="L46" i="1"/>
  <c r="L48" i="1"/>
  <c r="L49" i="1"/>
  <c r="L50" i="1"/>
  <c r="L44" i="1"/>
  <c r="L43" i="1"/>
  <c r="N23" i="1"/>
  <c r="N30" i="1"/>
  <c r="N13" i="1"/>
  <c r="R23" i="1"/>
  <c r="P44" i="1"/>
  <c r="R13" i="1"/>
  <c r="N39" i="1"/>
  <c r="N27" i="1"/>
  <c r="R27" i="1"/>
  <c r="C26" i="1"/>
  <c r="B25" i="1"/>
  <c r="R4" i="1" l="1"/>
  <c r="Q43" i="1"/>
  <c r="Q44" i="1"/>
  <c r="Q49" i="1"/>
  <c r="Q50" i="1"/>
  <c r="Q46" i="1"/>
  <c r="Q48" i="1"/>
  <c r="N49" i="1"/>
  <c r="N46" i="1"/>
  <c r="N43" i="1"/>
  <c r="N48" i="1"/>
  <c r="N44" i="1"/>
  <c r="N50" i="1"/>
  <c r="N47" i="1"/>
  <c r="B26" i="1"/>
  <c r="C27" i="1"/>
  <c r="R48" i="1"/>
  <c r="R44" i="1"/>
  <c r="R49" i="1"/>
  <c r="R50" i="1"/>
  <c r="R46" i="1"/>
  <c r="R43" i="1"/>
  <c r="R47" i="1"/>
  <c r="M50" i="1"/>
  <c r="M44" i="1"/>
  <c r="M43" i="1"/>
  <c r="M46" i="1"/>
  <c r="M47" i="1"/>
  <c r="M48" i="1"/>
  <c r="M49" i="1"/>
  <c r="C28" i="1" l="1"/>
  <c r="B27" i="1"/>
  <c r="C29" i="1" l="1"/>
  <c r="B28" i="1"/>
  <c r="C30" i="1" l="1"/>
  <c r="B29" i="1"/>
  <c r="B30" i="1" l="1"/>
  <c r="C31" i="1"/>
  <c r="C32" i="1" l="1"/>
  <c r="B31" i="1"/>
  <c r="C33" i="1" l="1"/>
  <c r="B32" i="1"/>
  <c r="C34" i="1" l="1"/>
  <c r="B33" i="1"/>
  <c r="B34" i="1" l="1"/>
  <c r="C35" i="1"/>
  <c r="C36" i="1" l="1"/>
  <c r="B35" i="1"/>
  <c r="C37" i="1" l="1"/>
  <c r="B36" i="1"/>
  <c r="C38" i="1" l="1"/>
  <c r="B37" i="1"/>
  <c r="B38" i="1" l="1"/>
  <c r="C39" i="1"/>
  <c r="B39" i="1" l="1"/>
  <c r="C40" i="1"/>
  <c r="C41" i="1" l="1"/>
  <c r="B41" i="1" s="1"/>
  <c r="B40" i="1"/>
</calcChain>
</file>

<file path=xl/sharedStrings.xml><?xml version="1.0" encoding="utf-8"?>
<sst xmlns="http://schemas.openxmlformats.org/spreadsheetml/2006/main" count="200" uniqueCount="93">
  <si>
    <t>149th St</t>
  </si>
  <si>
    <t>161st St</t>
  </si>
  <si>
    <t>163rd St</t>
  </si>
  <si>
    <t>Grand Concourse</t>
  </si>
  <si>
    <t>Routes split</t>
  </si>
  <si>
    <t>4: end train</t>
  </si>
  <si>
    <t>5: start bus</t>
  </si>
  <si>
    <t>Routes merge</t>
  </si>
  <si>
    <t>Center</t>
  </si>
  <si>
    <t>Rand</t>
  </si>
  <si>
    <t>Top</t>
  </si>
  <si>
    <t>Bottom</t>
  </si>
  <si>
    <t>Walk</t>
  </si>
  <si>
    <t>Wait for bus</t>
  </si>
  <si>
    <t>Ride bus</t>
  </si>
  <si>
    <t>Ride 4 train</t>
  </si>
  <si>
    <t>Duration of travel leg (seconds)</t>
  </si>
  <si>
    <t>Total 4 train</t>
  </si>
  <si>
    <t>Total 5+Bus</t>
  </si>
  <si>
    <t>5 Train plus Bus</t>
  </si>
  <si>
    <t>4 Train plus Walk</t>
  </si>
  <si>
    <t>Standard Deviation</t>
  </si>
  <si>
    <t>Minimum</t>
  </si>
  <si>
    <t>1st Quartile</t>
  </si>
  <si>
    <t>Median</t>
  </si>
  <si>
    <t>3rd Quartiile</t>
  </si>
  <si>
    <t>Maximum</t>
  </si>
  <si>
    <t>Mean</t>
  </si>
  <si>
    <t>Date</t>
  </si>
  <si>
    <t>Travel</t>
  </si>
  <si>
    <t>Total</t>
  </si>
  <si>
    <t>n</t>
  </si>
  <si>
    <t xml:space="preserve">               5 Train plus Bus</t>
  </si>
  <si>
    <t xml:space="preserve">4 Train plus Walk      </t>
  </si>
  <si>
    <t xml:space="preserve">1) </t>
  </si>
  <si>
    <t>Make a calculation</t>
  </si>
  <si>
    <t>Age</t>
  </si>
  <si>
    <t>Months/year</t>
  </si>
  <si>
    <t>Type your age under the "Age" heading</t>
  </si>
  <si>
    <t>Put a "12" in the cell to the right of your age</t>
  </si>
  <si>
    <t>What does Excel do when you start with an equals sign?</t>
  </si>
  <si>
    <t>Why do we always hit RETURN or TAB after typing a calculation?</t>
  </si>
  <si>
    <t>2)</t>
  </si>
  <si>
    <t>Copy and paste</t>
  </si>
  <si>
    <t>Select the six cells in the table above by holding down your mouse</t>
  </si>
  <si>
    <t>EDIT -&gt; COPY</t>
  </si>
  <si>
    <t>(or keyboard COMMAND - c)</t>
  </si>
  <si>
    <t>Move your mouse to the right bottom of your selection</t>
  </si>
  <si>
    <t xml:space="preserve">  and when it changes to a solid cross, click on it, and</t>
  </si>
  <si>
    <t xml:space="preserve">  drag it down 5 rows</t>
  </si>
  <si>
    <t xml:space="preserve">  21, 30, 40, 50, 65</t>
  </si>
  <si>
    <t xml:space="preserve">3) </t>
  </si>
  <si>
    <t>Formatting</t>
  </si>
  <si>
    <t>Make the headings of your table bold</t>
  </si>
  <si>
    <t>Change the Age values to have one decimal place</t>
  </si>
  <si>
    <t>Get rid of the green shading</t>
  </si>
  <si>
    <t>Make a box around your table</t>
  </si>
  <si>
    <t xml:space="preserve">4) </t>
  </si>
  <si>
    <t>Formulas</t>
  </si>
  <si>
    <t>5)</t>
  </si>
  <si>
    <t>Page layout</t>
  </si>
  <si>
    <t>Add the standard BECA header</t>
  </si>
  <si>
    <t>Set the Page Scaling to fit on one page</t>
  </si>
  <si>
    <t>FILE -&gt; PAGE SETUP</t>
  </si>
  <si>
    <t xml:space="preserve">6) </t>
  </si>
  <si>
    <t>Saving a PDF file to the cloud</t>
  </si>
  <si>
    <t>FILE -&gt; PRINT</t>
  </si>
  <si>
    <t>PDF -&gt; OPEN PDF IN PREVIEW</t>
  </si>
  <si>
    <t>FILE -&gt; SAVE</t>
  </si>
  <si>
    <t>Upload PDF and Excel file into the shared HUSON-NAME folder</t>
  </si>
  <si>
    <t>Sorted in increasing order</t>
  </si>
  <si>
    <t>Total Travel Times (Seconds)</t>
  </si>
  <si>
    <t>Write "Total" as a column heading (cell H3)</t>
  </si>
  <si>
    <t>In the green cell, write "=F4*G4" and then hit RETURN</t>
  </si>
  <si>
    <t>What does Excel do when you type "G4" in a formula?</t>
  </si>
  <si>
    <t xml:space="preserve">Click on cell F24 and EDIT -&gt; PASTE </t>
  </si>
  <si>
    <t>Select the row of numbers (cells F25-H25)</t>
  </si>
  <si>
    <t>Type these addtional values into the Age column:</t>
  </si>
  <si>
    <t>Your work should look like this</t>
  </si>
  <si>
    <t xml:space="preserve">Total </t>
  </si>
  <si>
    <t>Below the Age values, type "=average(F25:F30)"</t>
  </si>
  <si>
    <r>
      <rPr>
        <b/>
        <sz val="12"/>
        <color theme="1"/>
        <rFont val="Calibri"/>
        <family val="2"/>
        <scheme val="minor"/>
      </rPr>
      <t>Classwork:</t>
    </r>
    <r>
      <rPr>
        <sz val="12"/>
        <color theme="1"/>
        <rFont val="Calibri"/>
        <family val="2"/>
        <scheme val="minor"/>
      </rPr>
      <t xml:space="preserve"> Complete each skill as an introduction to using Excel</t>
    </r>
  </si>
  <si>
    <t>4-train</t>
  </si>
  <si>
    <t>5-train</t>
  </si>
  <si>
    <t>Min</t>
  </si>
  <si>
    <t>Q1</t>
  </si>
  <si>
    <t>Med</t>
  </si>
  <si>
    <t>Q3</t>
  </si>
  <si>
    <t>Max</t>
  </si>
  <si>
    <t>sigma</t>
  </si>
  <si>
    <t>minutes</t>
  </si>
  <si>
    <t>4 train</t>
  </si>
  <si>
    <t>5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</si>
</sst>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5" formatCode="0.0000"/>
    <numFmt numFmtId="166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16" fontId="0" fillId="0" borderId="0" xfId="0" applyNumberFormat="1"/>
    <xf numFmtId="21" fontId="0" fillId="0" borderId="0" xfId="0" applyNumberForma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right"/>
    </xf>
    <xf numFmtId="16" fontId="0" fillId="0" borderId="1" xfId="0" applyNumberFormat="1" applyBorder="1"/>
    <xf numFmtId="21" fontId="0" fillId="0" borderId="1" xfId="0" applyNumberFormat="1" applyBorder="1" applyAlignment="1">
      <alignment horizontal="center"/>
    </xf>
    <xf numFmtId="21" fontId="0" fillId="0" borderId="1" xfId="0" applyNumberFormat="1" applyBorder="1"/>
    <xf numFmtId="0" fontId="1" fillId="0" borderId="1" xfId="0" applyFont="1" applyBorder="1" applyAlignment="1">
      <alignment horizontal="left"/>
    </xf>
    <xf numFmtId="0" fontId="0" fillId="2" borderId="0" xfId="0" applyFill="1"/>
    <xf numFmtId="0" fontId="1" fillId="0" borderId="0" xfId="0" applyFont="1"/>
    <xf numFmtId="16" fontId="0" fillId="0" borderId="0" xfId="0" applyNumberFormat="1" applyBorder="1"/>
    <xf numFmtId="21" fontId="0" fillId="0" borderId="0" xfId="0" applyNumberFormat="1" applyBorder="1" applyAlignment="1">
      <alignment horizontal="center"/>
    </xf>
    <xf numFmtId="21" fontId="0" fillId="0" borderId="0" xfId="0" applyNumberFormat="1" applyBorder="1"/>
    <xf numFmtId="1" fontId="0" fillId="0" borderId="0" xfId="0" applyNumberFormat="1"/>
    <xf numFmtId="1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165" fontId="0" fillId="0" borderId="0" xfId="0" applyNumberForma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166" fontId="0" fillId="0" borderId="5" xfId="0" applyNumberFormat="1" applyFill="1" applyBorder="1"/>
    <xf numFmtId="0" fontId="0" fillId="0" borderId="0" xfId="0" applyFill="1" applyBorder="1"/>
    <xf numFmtId="0" fontId="0" fillId="0" borderId="6" xfId="0" applyFill="1" applyBorder="1"/>
    <xf numFmtId="166" fontId="0" fillId="0" borderId="7" xfId="0" applyNumberFormat="1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Font="1"/>
    <xf numFmtId="166" fontId="0" fillId="0" borderId="0" xfId="0" applyNumberFormat="1"/>
    <xf numFmtId="166" fontId="0" fillId="0" borderId="0" xfId="0" applyNumberFormat="1" applyBorder="1"/>
    <xf numFmtId="1" fontId="0" fillId="0" borderId="0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buckets'!$L$3</c:f>
              <c:strCache>
                <c:ptCount val="1"/>
                <c:pt idx="0">
                  <c:v>4-train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'Frequency buckets'!$K$4:$K$11</c:f>
              <c:numCache>
                <c:formatCode>General</c:formatCode>
                <c:ptCount val="8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</c:numCache>
            </c:numRef>
          </c:cat>
          <c:val>
            <c:numRef>
              <c:f>'Frequency buckets'!$L$4:$L$11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8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4-254C-854F-85F696930B05}"/>
            </c:ext>
          </c:extLst>
        </c:ser>
        <c:ser>
          <c:idx val="1"/>
          <c:order val="1"/>
          <c:tx>
            <c:strRef>
              <c:f>'Frequency buckets'!$M$3</c:f>
              <c:strCache>
                <c:ptCount val="1"/>
                <c:pt idx="0">
                  <c:v>5-train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'Frequency buckets'!$K$4:$K$11</c:f>
              <c:numCache>
                <c:formatCode>General</c:formatCode>
                <c:ptCount val="8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</c:numCache>
            </c:numRef>
          </c:cat>
          <c:val>
            <c:numRef>
              <c:f>'Frequency buckets'!$M$4:$M$11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C4-254C-854F-85F696930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0418256"/>
        <c:axId val="2130421536"/>
      </c:barChart>
      <c:catAx>
        <c:axId val="21304182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421536"/>
        <c:crosses val="autoZero"/>
        <c:auto val="1"/>
        <c:lblAlgn val="ctr"/>
        <c:lblOffset val="100"/>
        <c:noMultiLvlLbl val="0"/>
      </c:catAx>
      <c:valAx>
        <c:axId val="21304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41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'Frequency buckets'!$P$3</c:f>
              <c:strCache>
                <c:ptCount val="1"/>
                <c:pt idx="0">
                  <c:v>4-train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'Frequency buckets'!$O$4:$O$11</c:f>
              <c:numCache>
                <c:formatCode>General</c:formatCode>
                <c:ptCount val="8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</c:numCache>
            </c:numRef>
          </c:cat>
          <c:val>
            <c:numRef>
              <c:f>'Frequency buckets'!$P$4:$P$11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19</c:v>
                </c:pt>
                <c:pt idx="7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6-F74A-BDF0-F7AF69C9648C}"/>
            </c:ext>
          </c:extLst>
        </c:ser>
        <c:ser>
          <c:idx val="1"/>
          <c:order val="1"/>
          <c:tx>
            <c:strRef>
              <c:f>'Frequency buckets'!$Q$3</c:f>
              <c:strCache>
                <c:ptCount val="1"/>
                <c:pt idx="0">
                  <c:v>5-train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'Frequency buckets'!$O$4:$O$11</c:f>
              <c:numCache>
                <c:formatCode>General</c:formatCode>
                <c:ptCount val="8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  <c:pt idx="7">
                  <c:v>1100</c:v>
                </c:pt>
              </c:numCache>
            </c:numRef>
          </c:cat>
          <c:val>
            <c:numRef>
              <c:f>'Frequency buckets'!$Q$4:$Q$11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14</c:v>
                </c:pt>
                <c:pt idx="5">
                  <c:v>16</c:v>
                </c:pt>
                <c:pt idx="6">
                  <c:v>19</c:v>
                </c:pt>
                <c:pt idx="7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16-F74A-BDF0-F7AF69C96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559664"/>
        <c:axId val="2130562928"/>
      </c:lineChart>
      <c:catAx>
        <c:axId val="21305596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562928"/>
        <c:crosses val="autoZero"/>
        <c:auto val="1"/>
        <c:lblAlgn val="ctr"/>
        <c:lblOffset val="100"/>
        <c:noMultiLvlLbl val="0"/>
      </c:catAx>
      <c:valAx>
        <c:axId val="213056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55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268113</xdr:colOff>
      <xdr:row>0</xdr:row>
      <xdr:rowOff>95955</xdr:rowOff>
    </xdr:from>
    <xdr:to>
      <xdr:col>19</xdr:col>
      <xdr:colOff>606778</xdr:colOff>
      <xdr:row>23</xdr:row>
      <xdr:rowOff>112888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352778</xdr:colOff>
      <xdr:row>17</xdr:row>
      <xdr:rowOff>152399</xdr:rowOff>
    </xdr:from>
    <xdr:to>
      <xdr:col>25</xdr:col>
      <xdr:colOff>762000</xdr:colOff>
      <xdr:row>31</xdr:row>
      <xdr:rowOff>129821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zoomScale="120" zoomScaleNormal="120" zoomScalePageLayoutView="120" workbookViewId="0">
      <selection activeCell="A48" sqref="A48:A54"/>
    </sheetView>
  </sheetViews>
  <sheetFormatPr baseColWidth="10" defaultRowHeight="16" x14ac:dyDescent="0.2"/>
  <cols>
    <col min="4" max="4" width="10.6640625" bestFit="1" customWidth="1"/>
    <col min="5" max="5" width="5.1640625" customWidth="1"/>
    <col min="6" max="6" width="10.1640625" customWidth="1"/>
    <col min="7" max="7" width="12.33203125" bestFit="1" customWidth="1"/>
    <col min="8" max="8" width="5" customWidth="1"/>
    <col min="9" max="9" width="15.1640625" bestFit="1" customWidth="1"/>
    <col min="11" max="11" width="6.5" customWidth="1"/>
    <col min="12" max="12" width="10.5" bestFit="1" customWidth="1"/>
    <col min="13" max="13" width="7" customWidth="1"/>
    <col min="15" max="15" width="4.33203125" customWidth="1"/>
    <col min="17" max="17" width="8" bestFit="1" customWidth="1"/>
    <col min="18" max="18" width="10.5" bestFit="1" customWidth="1"/>
    <col min="20" max="20" width="7.1640625" bestFit="1" customWidth="1"/>
    <col min="21" max="25" width="6.6640625" bestFit="1" customWidth="1"/>
  </cols>
  <sheetData>
    <row r="1" spans="1:25" x14ac:dyDescent="0.2">
      <c r="G1" s="9" t="s">
        <v>20</v>
      </c>
      <c r="I1" s="9" t="s">
        <v>19</v>
      </c>
      <c r="O1" s="10" t="s">
        <v>16</v>
      </c>
    </row>
    <row r="2" spans="1:25" x14ac:dyDescent="0.2">
      <c r="D2" s="7" t="s">
        <v>4</v>
      </c>
      <c r="E2" s="7"/>
      <c r="F2" s="7" t="s">
        <v>5</v>
      </c>
      <c r="G2" s="7" t="s">
        <v>7</v>
      </c>
      <c r="H2" s="7"/>
      <c r="I2" s="7" t="s">
        <v>6</v>
      </c>
      <c r="J2" s="7" t="s">
        <v>7</v>
      </c>
      <c r="L2" s="7"/>
      <c r="N2" s="7"/>
      <c r="O2" s="7"/>
      <c r="P2" s="7"/>
      <c r="Q2" s="7"/>
      <c r="R2" s="7"/>
    </row>
    <row r="3" spans="1:25" x14ac:dyDescent="0.2">
      <c r="D3" s="7" t="s">
        <v>0</v>
      </c>
      <c r="E3" s="7"/>
      <c r="F3" s="7" t="s">
        <v>1</v>
      </c>
      <c r="G3" s="7" t="s">
        <v>2</v>
      </c>
      <c r="H3" s="7"/>
      <c r="I3" s="7" t="s">
        <v>3</v>
      </c>
      <c r="J3" s="7" t="s">
        <v>2</v>
      </c>
      <c r="L3" s="7" t="s">
        <v>15</v>
      </c>
      <c r="M3" s="7" t="s">
        <v>12</v>
      </c>
      <c r="N3" s="7" t="s">
        <v>17</v>
      </c>
      <c r="O3" s="7"/>
      <c r="P3" s="7" t="s">
        <v>13</v>
      </c>
      <c r="Q3" s="7" t="s">
        <v>14</v>
      </c>
      <c r="R3" s="7" t="s">
        <v>18</v>
      </c>
    </row>
    <row r="4" spans="1:25" x14ac:dyDescent="0.2">
      <c r="A4">
        <v>1</v>
      </c>
      <c r="B4">
        <f>WEEKDAY(C4)</f>
        <v>2</v>
      </c>
      <c r="C4" s="1">
        <v>42625</v>
      </c>
      <c r="D4" s="8">
        <f t="shared" ref="D4:D41" ca="1" si="0">D$44+U4</f>
        <v>0.29480324074074071</v>
      </c>
      <c r="E4" s="8"/>
      <c r="F4" s="8">
        <f t="shared" ref="F4:F41" ca="1" si="1">$D4+F$47+V4</f>
        <v>0.29825231481481479</v>
      </c>
      <c r="G4" s="8">
        <f t="shared" ref="G4:G41" ca="1" si="2">$F4+G$47+W4</f>
        <v>0.30584490740740738</v>
      </c>
      <c r="H4" s="8"/>
      <c r="I4" s="8">
        <f t="shared" ref="I4:I41" ca="1" si="3">$D4+I$47+X4</f>
        <v>0.29674768518518513</v>
      </c>
      <c r="J4" s="8">
        <f t="shared" ref="J4:J41" ca="1" si="4">$I4+J$47+Y4</f>
        <v>0.30133101851851846</v>
      </c>
      <c r="K4" s="2"/>
      <c r="L4">
        <f t="shared" ref="L4:L41" ca="1" si="5">(F4-D4)*24*3600</f>
        <v>298.00000000000023</v>
      </c>
      <c r="M4">
        <f t="shared" ref="M4:M41" ca="1" si="6">(G4-F4)*24*3600</f>
        <v>656.00000000000023</v>
      </c>
      <c r="N4">
        <f t="shared" ref="N4:N41" ca="1" si="7">L4+M4</f>
        <v>954.00000000000045</v>
      </c>
      <c r="P4">
        <f t="shared" ref="P4:P41" ca="1" si="8">(I4-D4)*24*3600</f>
        <v>167.9999999999975</v>
      </c>
      <c r="Q4">
        <f t="shared" ref="Q4:Q41" ca="1" si="9">(J4-I4)*24*3600</f>
        <v>395.99999999999955</v>
      </c>
      <c r="R4">
        <f t="shared" ref="R4:R41" ca="1" si="10">P4+Q4</f>
        <v>563.99999999999704</v>
      </c>
      <c r="S4" s="2"/>
      <c r="T4" t="s">
        <v>9</v>
      </c>
      <c r="U4" s="4">
        <f t="shared" ref="U4:Y13" ca="1" si="11">RANDBETWEEN(U$47, U$48)/(24*3600)</f>
        <v>-4.5138888888888887E-4</v>
      </c>
      <c r="V4" s="4">
        <f t="shared" ca="1" si="11"/>
        <v>-2.3148148148148147E-5</v>
      </c>
      <c r="W4" s="4">
        <f t="shared" ca="1" si="11"/>
        <v>6.4814814814814813E-4</v>
      </c>
      <c r="X4" s="4">
        <f t="shared" ca="1" si="11"/>
        <v>-1.3888888888888889E-4</v>
      </c>
      <c r="Y4" s="4">
        <f t="shared" ca="1" si="11"/>
        <v>6.9444444444444444E-5</v>
      </c>
    </row>
    <row r="5" spans="1:25" x14ac:dyDescent="0.2">
      <c r="A5">
        <v>2</v>
      </c>
      <c r="B5">
        <f t="shared" ref="B5:B41" si="12">WEEKDAY(C5)</f>
        <v>3</v>
      </c>
      <c r="C5" s="1">
        <f>C4+1</f>
        <v>42626</v>
      </c>
      <c r="D5" s="8">
        <f t="shared" ca="1" si="0"/>
        <v>0.29313657407407406</v>
      </c>
      <c r="E5" s="8"/>
      <c r="F5" s="8">
        <f t="shared" ca="1" si="1"/>
        <v>0.296724537037037</v>
      </c>
      <c r="G5" s="8">
        <f t="shared" ca="1" si="2"/>
        <v>0.30373842592592587</v>
      </c>
      <c r="H5" s="8"/>
      <c r="I5" s="8">
        <f t="shared" ca="1" si="3"/>
        <v>0.29569444444444443</v>
      </c>
      <c r="J5" s="8">
        <f t="shared" ca="1" si="4"/>
        <v>0.2999074074074074</v>
      </c>
      <c r="K5" s="2"/>
      <c r="L5">
        <f t="shared" ca="1" si="5"/>
        <v>309.99999999999727</v>
      </c>
      <c r="M5">
        <f t="shared" ca="1" si="6"/>
        <v>605.99999999999886</v>
      </c>
      <c r="N5">
        <f t="shared" ca="1" si="7"/>
        <v>915.99999999999613</v>
      </c>
      <c r="P5">
        <f t="shared" ca="1" si="8"/>
        <v>220.99999999999937</v>
      </c>
      <c r="Q5">
        <f t="shared" ca="1" si="9"/>
        <v>364.00000000000097</v>
      </c>
      <c r="R5">
        <f t="shared" ca="1" si="10"/>
        <v>585.00000000000034</v>
      </c>
      <c r="S5" s="2"/>
      <c r="T5" t="s">
        <v>9</v>
      </c>
      <c r="U5" s="4">
        <f t="shared" ca="1" si="11"/>
        <v>-2.1180555555555558E-3</v>
      </c>
      <c r="V5" s="4">
        <f t="shared" ca="1" si="11"/>
        <v>1.1574074074074075E-4</v>
      </c>
      <c r="W5" s="4">
        <f t="shared" ca="1" si="11"/>
        <v>6.9444444444444444E-5</v>
      </c>
      <c r="X5" s="4">
        <f t="shared" ca="1" si="11"/>
        <v>4.7453703703703704E-4</v>
      </c>
      <c r="Y5" s="4">
        <f t="shared" ca="1" si="11"/>
        <v>-3.0092592592592595E-4</v>
      </c>
    </row>
    <row r="6" spans="1:25" x14ac:dyDescent="0.2">
      <c r="A6">
        <v>3</v>
      </c>
      <c r="B6">
        <f t="shared" si="12"/>
        <v>4</v>
      </c>
      <c r="C6" s="1">
        <f t="shared" ref="C6:C8" si="13">C5+1</f>
        <v>42627</v>
      </c>
      <c r="D6" s="8">
        <f t="shared" ca="1" si="0"/>
        <v>0.29725694444444445</v>
      </c>
      <c r="E6" s="8"/>
      <c r="F6" s="8">
        <f t="shared" ca="1" si="1"/>
        <v>0.30050925925925925</v>
      </c>
      <c r="G6" s="8">
        <f t="shared" ca="1" si="2"/>
        <v>0.30719907407407404</v>
      </c>
      <c r="H6" s="8"/>
      <c r="I6" s="8">
        <f t="shared" ca="1" si="3"/>
        <v>0.30265046296296294</v>
      </c>
      <c r="J6" s="8">
        <f t="shared" ca="1" si="4"/>
        <v>0.30745370370370367</v>
      </c>
      <c r="K6" s="2"/>
      <c r="L6">
        <f t="shared" ca="1" si="5"/>
        <v>280.99999999999915</v>
      </c>
      <c r="M6">
        <f t="shared" ca="1" si="6"/>
        <v>577.99999999999761</v>
      </c>
      <c r="N6">
        <f t="shared" ca="1" si="7"/>
        <v>858.99999999999682</v>
      </c>
      <c r="P6">
        <f t="shared" ca="1" si="8"/>
        <v>465.99999999999773</v>
      </c>
      <c r="Q6">
        <f t="shared" ca="1" si="9"/>
        <v>414.99999999999932</v>
      </c>
      <c r="R6">
        <f t="shared" ca="1" si="10"/>
        <v>880.99999999999704</v>
      </c>
      <c r="S6" s="2"/>
      <c r="T6" t="s">
        <v>9</v>
      </c>
      <c r="U6" s="4">
        <f t="shared" ca="1" si="11"/>
        <v>2.0023148148148148E-3</v>
      </c>
      <c r="V6" s="4">
        <f t="shared" ca="1" si="11"/>
        <v>-2.199074074074074E-4</v>
      </c>
      <c r="W6" s="4">
        <f t="shared" ca="1" si="11"/>
        <v>-2.5462962962962961E-4</v>
      </c>
      <c r="X6" s="4">
        <f t="shared" ca="1" si="11"/>
        <v>3.3101851851851851E-3</v>
      </c>
      <c r="Y6" s="4">
        <f t="shared" ca="1" si="11"/>
        <v>2.8935185185185184E-4</v>
      </c>
    </row>
    <row r="7" spans="1:25" x14ac:dyDescent="0.2">
      <c r="A7">
        <v>4</v>
      </c>
      <c r="B7">
        <f t="shared" si="12"/>
        <v>5</v>
      </c>
      <c r="C7" s="1">
        <f t="shared" si="13"/>
        <v>42628</v>
      </c>
      <c r="D7" s="8">
        <f t="shared" ca="1" si="0"/>
        <v>0.2933796296296296</v>
      </c>
      <c r="E7" s="8"/>
      <c r="F7" s="8">
        <f t="shared" ca="1" si="1"/>
        <v>0.29718749999999994</v>
      </c>
      <c r="G7" s="8">
        <f t="shared" ca="1" si="2"/>
        <v>0.30461805555555549</v>
      </c>
      <c r="H7" s="8"/>
      <c r="I7" s="8">
        <f t="shared" ca="1" si="3"/>
        <v>0.29789351851851847</v>
      </c>
      <c r="J7" s="8">
        <f t="shared" ca="1" si="4"/>
        <v>0.30313657407407402</v>
      </c>
      <c r="K7" s="2"/>
      <c r="L7">
        <f t="shared" ca="1" si="5"/>
        <v>328.99999999999704</v>
      </c>
      <c r="M7">
        <f t="shared" ca="1" si="6"/>
        <v>641.99999999999966</v>
      </c>
      <c r="N7">
        <f t="shared" ca="1" si="7"/>
        <v>970.9999999999967</v>
      </c>
      <c r="P7">
        <f t="shared" ca="1" si="8"/>
        <v>389.99999999999864</v>
      </c>
      <c r="Q7">
        <f t="shared" ca="1" si="9"/>
        <v>452.99999999999886</v>
      </c>
      <c r="R7">
        <f t="shared" ca="1" si="10"/>
        <v>842.9999999999975</v>
      </c>
      <c r="S7" s="2"/>
      <c r="T7" t="s">
        <v>9</v>
      </c>
      <c r="U7" s="4">
        <f t="shared" ca="1" si="11"/>
        <v>-1.8749999999999999E-3</v>
      </c>
      <c r="V7" s="4">
        <f t="shared" ca="1" si="11"/>
        <v>3.3564814814814812E-4</v>
      </c>
      <c r="W7" s="4">
        <f t="shared" ca="1" si="11"/>
        <v>4.861111111111111E-4</v>
      </c>
      <c r="X7" s="4">
        <f t="shared" ca="1" si="11"/>
        <v>2.4305555555555556E-3</v>
      </c>
      <c r="Y7" s="4">
        <f t="shared" ca="1" si="11"/>
        <v>7.291666666666667E-4</v>
      </c>
    </row>
    <row r="8" spans="1:25" x14ac:dyDescent="0.2">
      <c r="A8">
        <v>5</v>
      </c>
      <c r="B8">
        <f t="shared" si="12"/>
        <v>6</v>
      </c>
      <c r="C8" s="1">
        <f t="shared" si="13"/>
        <v>42629</v>
      </c>
      <c r="D8" s="8">
        <f t="shared" ca="1" si="0"/>
        <v>0.29685185185185187</v>
      </c>
      <c r="E8" s="8"/>
      <c r="F8" s="8">
        <f t="shared" ca="1" si="1"/>
        <v>0.29978009259259258</v>
      </c>
      <c r="G8" s="8">
        <f t="shared" ca="1" si="2"/>
        <v>0.30741898148148145</v>
      </c>
      <c r="H8" s="8"/>
      <c r="I8" s="8">
        <f t="shared" ca="1" si="3"/>
        <v>0.30182870370370374</v>
      </c>
      <c r="J8" s="8">
        <f t="shared" ca="1" si="4"/>
        <v>0.30651620370370375</v>
      </c>
      <c r="K8" s="2"/>
      <c r="L8">
        <f t="shared" ca="1" si="5"/>
        <v>252.99999999999798</v>
      </c>
      <c r="M8">
        <f t="shared" ca="1" si="6"/>
        <v>659.99999999999761</v>
      </c>
      <c r="N8">
        <f t="shared" ca="1" si="7"/>
        <v>912.99999999999557</v>
      </c>
      <c r="P8">
        <f t="shared" ca="1" si="8"/>
        <v>430.00000000000165</v>
      </c>
      <c r="Q8">
        <f t="shared" ca="1" si="9"/>
        <v>405.00000000000097</v>
      </c>
      <c r="R8">
        <f t="shared" ca="1" si="10"/>
        <v>835.00000000000261</v>
      </c>
      <c r="S8" s="2"/>
      <c r="T8" t="s">
        <v>9</v>
      </c>
      <c r="U8" s="4">
        <f t="shared" ca="1" si="11"/>
        <v>1.5972222222222223E-3</v>
      </c>
      <c r="V8" s="4">
        <f t="shared" ca="1" si="11"/>
        <v>-5.4398148148148144E-4</v>
      </c>
      <c r="W8" s="4">
        <f t="shared" ca="1" si="11"/>
        <v>6.9444444444444447E-4</v>
      </c>
      <c r="X8" s="4">
        <f t="shared" ca="1" si="11"/>
        <v>2.8935185185185184E-3</v>
      </c>
      <c r="Y8" s="4">
        <f t="shared" ca="1" si="11"/>
        <v>1.7361111111111112E-4</v>
      </c>
    </row>
    <row r="9" spans="1:25" x14ac:dyDescent="0.2">
      <c r="A9">
        <v>6</v>
      </c>
      <c r="B9">
        <f t="shared" si="12"/>
        <v>2</v>
      </c>
      <c r="C9" s="1">
        <f>C8+3</f>
        <v>42632</v>
      </c>
      <c r="D9" s="8">
        <f t="shared" ca="1" si="0"/>
        <v>0.29872685185185183</v>
      </c>
      <c r="E9" s="8"/>
      <c r="F9" s="8">
        <f t="shared" ca="1" si="1"/>
        <v>0.30177083333333332</v>
      </c>
      <c r="G9" s="8">
        <f t="shared" ca="1" si="2"/>
        <v>0.3082523148148148</v>
      </c>
      <c r="H9" s="8"/>
      <c r="I9" s="8">
        <f t="shared" ca="1" si="3"/>
        <v>0.30091435185185184</v>
      </c>
      <c r="J9" s="8">
        <f t="shared" ca="1" si="4"/>
        <v>0.30658564814814809</v>
      </c>
      <c r="K9" s="2"/>
      <c r="L9">
        <f t="shared" ca="1" si="5"/>
        <v>263.00000000000114</v>
      </c>
      <c r="M9">
        <f t="shared" ca="1" si="6"/>
        <v>559.99999999999966</v>
      </c>
      <c r="N9">
        <f t="shared" ca="1" si="7"/>
        <v>823.0000000000008</v>
      </c>
      <c r="P9">
        <f t="shared" ca="1" si="8"/>
        <v>189.00000000000077</v>
      </c>
      <c r="Q9">
        <f t="shared" ca="1" si="9"/>
        <v>489.99999999999665</v>
      </c>
      <c r="R9">
        <f t="shared" ca="1" si="10"/>
        <v>678.99999999999739</v>
      </c>
      <c r="S9" s="2"/>
      <c r="T9" t="s">
        <v>9</v>
      </c>
      <c r="U9" s="4">
        <f t="shared" ca="1" si="11"/>
        <v>3.472222222222222E-3</v>
      </c>
      <c r="V9" s="4">
        <f t="shared" ca="1" si="11"/>
        <v>-4.2824074074074075E-4</v>
      </c>
      <c r="W9" s="4">
        <f t="shared" ca="1" si="11"/>
        <v>-4.6296296296296298E-4</v>
      </c>
      <c r="X9" s="4">
        <f t="shared" ca="1" si="11"/>
        <v>1.0416666666666667E-4</v>
      </c>
      <c r="Y9" s="4">
        <f t="shared" ca="1" si="11"/>
        <v>1.1574074074074073E-3</v>
      </c>
    </row>
    <row r="10" spans="1:25" x14ac:dyDescent="0.2">
      <c r="A10">
        <v>7</v>
      </c>
      <c r="B10">
        <f t="shared" si="12"/>
        <v>3</v>
      </c>
      <c r="C10" s="1">
        <f>C9+1</f>
        <v>42633</v>
      </c>
      <c r="D10" s="8">
        <f t="shared" ca="1" si="0"/>
        <v>0.29488425925925926</v>
      </c>
      <c r="E10" s="8"/>
      <c r="F10" s="8">
        <f t="shared" ca="1" si="1"/>
        <v>0.29795138888888889</v>
      </c>
      <c r="G10" s="8">
        <f t="shared" ca="1" si="2"/>
        <v>0.30466435185185181</v>
      </c>
      <c r="H10" s="8"/>
      <c r="I10" s="8">
        <f t="shared" ca="1" si="3"/>
        <v>0.2993865740740741</v>
      </c>
      <c r="J10" s="8">
        <f t="shared" ca="1" si="4"/>
        <v>0.30420138888888887</v>
      </c>
      <c r="K10" s="2"/>
      <c r="L10">
        <f t="shared" ca="1" si="5"/>
        <v>264.99999999999989</v>
      </c>
      <c r="M10">
        <f t="shared" ca="1" si="6"/>
        <v>579.99999999999636</v>
      </c>
      <c r="N10">
        <f t="shared" ca="1" si="7"/>
        <v>844.99999999999625</v>
      </c>
      <c r="P10">
        <f t="shared" ca="1" si="8"/>
        <v>389.00000000000165</v>
      </c>
      <c r="Q10">
        <f t="shared" ca="1" si="9"/>
        <v>415.99999999999631</v>
      </c>
      <c r="R10">
        <f t="shared" ca="1" si="10"/>
        <v>804.99999999999795</v>
      </c>
      <c r="S10" s="2"/>
      <c r="T10" t="s">
        <v>9</v>
      </c>
      <c r="U10" s="4">
        <f t="shared" ca="1" si="11"/>
        <v>-3.7037037037037035E-4</v>
      </c>
      <c r="V10" s="4">
        <f t="shared" ca="1" si="11"/>
        <v>-4.0509259259259258E-4</v>
      </c>
      <c r="W10" s="4">
        <f t="shared" ca="1" si="11"/>
        <v>-2.3148148148148149E-4</v>
      </c>
      <c r="X10" s="4">
        <f t="shared" ca="1" si="11"/>
        <v>2.4189814814814816E-3</v>
      </c>
      <c r="Y10" s="4">
        <f t="shared" ca="1" si="11"/>
        <v>3.0092592592592595E-4</v>
      </c>
    </row>
    <row r="11" spans="1:25" x14ac:dyDescent="0.2">
      <c r="A11">
        <v>8</v>
      </c>
      <c r="B11">
        <f t="shared" si="12"/>
        <v>4</v>
      </c>
      <c r="C11" s="1">
        <f t="shared" ref="C11:C13" si="14">C10+1</f>
        <v>42634</v>
      </c>
      <c r="D11" s="8">
        <f t="shared" ca="1" si="0"/>
        <v>0.29444444444444445</v>
      </c>
      <c r="E11" s="8"/>
      <c r="F11" s="8">
        <f t="shared" ca="1" si="1"/>
        <v>0.29800925925925925</v>
      </c>
      <c r="G11" s="8">
        <f t="shared" ca="1" si="2"/>
        <v>0.30546296296296294</v>
      </c>
      <c r="H11" s="8"/>
      <c r="I11" s="8">
        <f t="shared" ca="1" si="3"/>
        <v>0.29826388888888888</v>
      </c>
      <c r="J11" s="8">
        <f t="shared" ca="1" si="4"/>
        <v>0.30412037037037037</v>
      </c>
      <c r="K11" s="2"/>
      <c r="L11">
        <f t="shared" ca="1" si="5"/>
        <v>307.99999999999858</v>
      </c>
      <c r="M11">
        <f t="shared" ca="1" si="6"/>
        <v>643.99999999999841</v>
      </c>
      <c r="N11">
        <f t="shared" ca="1" si="7"/>
        <v>951.99999999999704</v>
      </c>
      <c r="P11">
        <f t="shared" ca="1" si="8"/>
        <v>329.99999999999881</v>
      </c>
      <c r="Q11">
        <f t="shared" ca="1" si="9"/>
        <v>506.00000000000074</v>
      </c>
      <c r="R11">
        <f t="shared" ca="1" si="10"/>
        <v>835.99999999999955</v>
      </c>
      <c r="S11" s="2"/>
      <c r="T11" t="s">
        <v>9</v>
      </c>
      <c r="U11" s="4">
        <f t="shared" ca="1" si="11"/>
        <v>-8.1018518518518516E-4</v>
      </c>
      <c r="V11" s="4">
        <f t="shared" ca="1" si="11"/>
        <v>9.2592592592592588E-5</v>
      </c>
      <c r="W11" s="4">
        <f t="shared" ca="1" si="11"/>
        <v>5.0925925925925921E-4</v>
      </c>
      <c r="X11" s="4">
        <f t="shared" ca="1" si="11"/>
        <v>1.736111111111111E-3</v>
      </c>
      <c r="Y11" s="4">
        <f t="shared" ca="1" si="11"/>
        <v>1.3425925925925925E-3</v>
      </c>
    </row>
    <row r="12" spans="1:25" x14ac:dyDescent="0.2">
      <c r="A12">
        <v>9</v>
      </c>
      <c r="B12">
        <f t="shared" si="12"/>
        <v>5</v>
      </c>
      <c r="C12" s="1">
        <f t="shared" si="14"/>
        <v>42635</v>
      </c>
      <c r="D12" s="8">
        <f t="shared" ca="1" si="0"/>
        <v>0.29756944444444444</v>
      </c>
      <c r="E12" s="8"/>
      <c r="F12" s="8">
        <f t="shared" ca="1" si="1"/>
        <v>0.30127314814814815</v>
      </c>
      <c r="G12" s="8">
        <f t="shared" ca="1" si="2"/>
        <v>0.30758101851851849</v>
      </c>
      <c r="H12" s="8"/>
      <c r="I12" s="8">
        <f t="shared" ca="1" si="3"/>
        <v>0.30164351851851851</v>
      </c>
      <c r="J12" s="8">
        <f t="shared" ca="1" si="4"/>
        <v>0.30722222222222217</v>
      </c>
      <c r="K12" s="2"/>
      <c r="L12">
        <f t="shared" ca="1" si="5"/>
        <v>320.00000000000045</v>
      </c>
      <c r="M12">
        <f t="shared" ca="1" si="6"/>
        <v>544.99999999999727</v>
      </c>
      <c r="N12">
        <f t="shared" ca="1" si="7"/>
        <v>864.99999999999773</v>
      </c>
      <c r="P12">
        <f t="shared" ca="1" si="8"/>
        <v>351.99999999999909</v>
      </c>
      <c r="Q12">
        <f t="shared" ca="1" si="9"/>
        <v>481.99999999999699</v>
      </c>
      <c r="R12">
        <f t="shared" ca="1" si="10"/>
        <v>833.99999999999613</v>
      </c>
      <c r="S12" s="2"/>
      <c r="T12" t="s">
        <v>9</v>
      </c>
      <c r="U12" s="4">
        <f t="shared" ca="1" si="11"/>
        <v>2.3148148148148147E-3</v>
      </c>
      <c r="V12" s="4">
        <f t="shared" ca="1" si="11"/>
        <v>2.3148148148148149E-4</v>
      </c>
      <c r="W12" s="4">
        <f t="shared" ca="1" si="11"/>
        <v>-6.3657407407407413E-4</v>
      </c>
      <c r="X12" s="4">
        <f t="shared" ca="1" si="11"/>
        <v>1.9907407407407408E-3</v>
      </c>
      <c r="Y12" s="4">
        <f t="shared" ca="1" si="11"/>
        <v>1.0648148148148149E-3</v>
      </c>
    </row>
    <row r="13" spans="1:25" x14ac:dyDescent="0.2">
      <c r="A13">
        <v>10</v>
      </c>
      <c r="B13">
        <f t="shared" si="12"/>
        <v>6</v>
      </c>
      <c r="C13" s="1">
        <f t="shared" si="14"/>
        <v>42636</v>
      </c>
      <c r="D13" s="8">
        <f t="shared" ca="1" si="0"/>
        <v>0.29863425925925924</v>
      </c>
      <c r="E13" s="8"/>
      <c r="F13" s="8">
        <f t="shared" ca="1" si="1"/>
        <v>0.30201388888888886</v>
      </c>
      <c r="G13" s="8">
        <f t="shared" ca="1" si="2"/>
        <v>0.30912037037037032</v>
      </c>
      <c r="H13" s="8"/>
      <c r="I13" s="8">
        <f t="shared" ca="1" si="3"/>
        <v>0.30082175925925925</v>
      </c>
      <c r="J13" s="8">
        <f t="shared" ca="1" si="4"/>
        <v>0.30586805555555552</v>
      </c>
      <c r="K13" s="2"/>
      <c r="L13">
        <f t="shared" ca="1" si="5"/>
        <v>291.99999999999926</v>
      </c>
      <c r="M13">
        <f t="shared" ca="1" si="6"/>
        <v>613.99999999999841</v>
      </c>
      <c r="N13">
        <f t="shared" ca="1" si="7"/>
        <v>905.99999999999773</v>
      </c>
      <c r="P13">
        <f t="shared" ca="1" si="8"/>
        <v>189.00000000000077</v>
      </c>
      <c r="Q13">
        <f t="shared" ca="1" si="9"/>
        <v>435.99999999999784</v>
      </c>
      <c r="R13">
        <f t="shared" ca="1" si="10"/>
        <v>624.99999999999864</v>
      </c>
      <c r="S13" s="2"/>
      <c r="T13" t="s">
        <v>9</v>
      </c>
      <c r="U13" s="4">
        <f t="shared" ca="1" si="11"/>
        <v>3.3796296296296296E-3</v>
      </c>
      <c r="V13" s="4">
        <f t="shared" ca="1" si="11"/>
        <v>-9.2592592592592588E-5</v>
      </c>
      <c r="W13" s="4">
        <f t="shared" ca="1" si="11"/>
        <v>1.6203703703703703E-4</v>
      </c>
      <c r="X13" s="4">
        <f t="shared" ca="1" si="11"/>
        <v>1.0416666666666667E-4</v>
      </c>
      <c r="Y13" s="4">
        <f t="shared" ca="1" si="11"/>
        <v>5.3240740740740744E-4</v>
      </c>
    </row>
    <row r="14" spans="1:25" x14ac:dyDescent="0.2">
      <c r="A14">
        <v>11</v>
      </c>
      <c r="B14">
        <f t="shared" si="12"/>
        <v>2</v>
      </c>
      <c r="C14" s="1">
        <f>C13+3</f>
        <v>42639</v>
      </c>
      <c r="D14" s="8">
        <f t="shared" ca="1" si="0"/>
        <v>0.29835648148148147</v>
      </c>
      <c r="E14" s="8"/>
      <c r="F14" s="8">
        <f t="shared" ca="1" si="1"/>
        <v>0.30127314814814815</v>
      </c>
      <c r="G14" s="8">
        <f t="shared" ca="1" si="2"/>
        <v>0.30752314814814813</v>
      </c>
      <c r="H14" s="8"/>
      <c r="I14" s="8">
        <f t="shared" ca="1" si="3"/>
        <v>0.3008912037037037</v>
      </c>
      <c r="J14" s="8">
        <f t="shared" ca="1" si="4"/>
        <v>0.30571759259259257</v>
      </c>
      <c r="K14" s="2"/>
      <c r="L14">
        <f t="shared" ca="1" si="5"/>
        <v>252.00000000000102</v>
      </c>
      <c r="M14">
        <f t="shared" ca="1" si="6"/>
        <v>539.99999999999807</v>
      </c>
      <c r="N14">
        <f t="shared" ca="1" si="7"/>
        <v>791.99999999999909</v>
      </c>
      <c r="P14">
        <f t="shared" ca="1" si="8"/>
        <v>219.00000000000065</v>
      </c>
      <c r="Q14">
        <f t="shared" ca="1" si="9"/>
        <v>416.99999999999807</v>
      </c>
      <c r="R14">
        <f t="shared" ca="1" si="10"/>
        <v>635.99999999999875</v>
      </c>
      <c r="S14" s="2"/>
      <c r="T14" t="s">
        <v>9</v>
      </c>
      <c r="U14" s="4">
        <f t="shared" ref="U14:Y23" ca="1" si="15">RANDBETWEEN(U$47, U$48)/(24*3600)</f>
        <v>3.1018518518518517E-3</v>
      </c>
      <c r="V14" s="4">
        <f t="shared" ca="1" si="15"/>
        <v>-5.5555555555555556E-4</v>
      </c>
      <c r="W14" s="4">
        <f t="shared" ca="1" si="15"/>
        <v>-6.9444444444444447E-4</v>
      </c>
      <c r="X14" s="4">
        <f t="shared" ca="1" si="15"/>
        <v>4.5138888888888887E-4</v>
      </c>
      <c r="Y14" s="4">
        <f t="shared" ca="1" si="15"/>
        <v>3.1250000000000001E-4</v>
      </c>
    </row>
    <row r="15" spans="1:25" x14ac:dyDescent="0.2">
      <c r="A15">
        <v>12</v>
      </c>
      <c r="B15">
        <f t="shared" si="12"/>
        <v>3</v>
      </c>
      <c r="C15" s="1">
        <f>C14+1</f>
        <v>42640</v>
      </c>
      <c r="D15" s="8">
        <f t="shared" ca="1" si="0"/>
        <v>0.29760416666666667</v>
      </c>
      <c r="E15" s="8"/>
      <c r="F15" s="8">
        <f t="shared" ca="1" si="1"/>
        <v>0.30153935185185182</v>
      </c>
      <c r="G15" s="8">
        <f t="shared" ca="1" si="2"/>
        <v>0.3083217592592592</v>
      </c>
      <c r="H15" s="8"/>
      <c r="I15" s="8">
        <f t="shared" ca="1" si="3"/>
        <v>0.30202546296296295</v>
      </c>
      <c r="J15" s="8">
        <f t="shared" ca="1" si="4"/>
        <v>0.30732638888888886</v>
      </c>
      <c r="K15" s="2"/>
      <c r="L15">
        <f t="shared" ca="1" si="5"/>
        <v>339.99999999999721</v>
      </c>
      <c r="M15">
        <f t="shared" ca="1" si="6"/>
        <v>585.99999999999727</v>
      </c>
      <c r="N15">
        <f t="shared" ca="1" si="7"/>
        <v>925.99999999999454</v>
      </c>
      <c r="P15">
        <f t="shared" ca="1" si="8"/>
        <v>381.99999999999898</v>
      </c>
      <c r="Q15">
        <f t="shared" ca="1" si="9"/>
        <v>457.99999999999807</v>
      </c>
      <c r="R15">
        <f t="shared" ca="1" si="10"/>
        <v>839.99999999999704</v>
      </c>
      <c r="S15" s="2"/>
      <c r="T15" t="s">
        <v>9</v>
      </c>
      <c r="U15" s="4">
        <f t="shared" ca="1" si="15"/>
        <v>2.3495370370370371E-3</v>
      </c>
      <c r="V15" s="4">
        <f t="shared" ca="1" si="15"/>
        <v>4.6296296296296298E-4</v>
      </c>
      <c r="W15" s="4">
        <f t="shared" ca="1" si="15"/>
        <v>-1.6203703703703703E-4</v>
      </c>
      <c r="X15" s="4">
        <f t="shared" ca="1" si="15"/>
        <v>2.3379629629629631E-3</v>
      </c>
      <c r="Y15" s="4">
        <f t="shared" ca="1" si="15"/>
        <v>7.8703703703703705E-4</v>
      </c>
    </row>
    <row r="16" spans="1:25" x14ac:dyDescent="0.2">
      <c r="A16">
        <v>13</v>
      </c>
      <c r="B16">
        <f t="shared" si="12"/>
        <v>4</v>
      </c>
      <c r="C16" s="1">
        <f t="shared" ref="C16:C18" si="16">C15+1</f>
        <v>42641</v>
      </c>
      <c r="D16" s="8">
        <f t="shared" ca="1" si="0"/>
        <v>0.29586805555555556</v>
      </c>
      <c r="E16" s="8"/>
      <c r="F16" s="8">
        <f t="shared" ca="1" si="1"/>
        <v>0.29994212962962963</v>
      </c>
      <c r="G16" s="8">
        <f t="shared" ca="1" si="2"/>
        <v>0.30707175925925922</v>
      </c>
      <c r="H16" s="8"/>
      <c r="I16" s="8">
        <f t="shared" ca="1" si="3"/>
        <v>0.29701388888888891</v>
      </c>
      <c r="J16" s="8">
        <f t="shared" ca="1" si="4"/>
        <v>0.30166666666666669</v>
      </c>
      <c r="K16" s="2"/>
      <c r="L16">
        <f t="shared" ca="1" si="5"/>
        <v>351.99999999999909</v>
      </c>
      <c r="M16">
        <f t="shared" ca="1" si="6"/>
        <v>615.99999999999716</v>
      </c>
      <c r="N16">
        <f t="shared" ca="1" si="7"/>
        <v>967.99999999999625</v>
      </c>
      <c r="P16">
        <f t="shared" ca="1" si="8"/>
        <v>99.00000000000108</v>
      </c>
      <c r="Q16">
        <f t="shared" ca="1" si="9"/>
        <v>402.00000000000051</v>
      </c>
      <c r="R16">
        <f t="shared" ca="1" si="10"/>
        <v>501.00000000000159</v>
      </c>
      <c r="S16" s="2"/>
      <c r="T16" t="s">
        <v>9</v>
      </c>
      <c r="U16" s="4">
        <f t="shared" ca="1" si="15"/>
        <v>6.134259259259259E-4</v>
      </c>
      <c r="V16" s="4">
        <f t="shared" ca="1" si="15"/>
        <v>6.018518518518519E-4</v>
      </c>
      <c r="W16" s="4">
        <f t="shared" ca="1" si="15"/>
        <v>1.8518518518518518E-4</v>
      </c>
      <c r="X16" s="4">
        <f t="shared" ca="1" si="15"/>
        <v>-9.3749999999999997E-4</v>
      </c>
      <c r="Y16" s="4">
        <f t="shared" ca="1" si="15"/>
        <v>1.3888888888888889E-4</v>
      </c>
    </row>
    <row r="17" spans="1:25" x14ac:dyDescent="0.2">
      <c r="A17">
        <v>14</v>
      </c>
      <c r="B17">
        <f t="shared" si="12"/>
        <v>5</v>
      </c>
      <c r="C17" s="1">
        <f t="shared" si="16"/>
        <v>42642</v>
      </c>
      <c r="D17" s="8">
        <f t="shared" ca="1" si="0"/>
        <v>0.29256944444444444</v>
      </c>
      <c r="E17" s="8"/>
      <c r="F17" s="8">
        <f t="shared" ca="1" si="1"/>
        <v>0.29547453703703702</v>
      </c>
      <c r="G17" s="8">
        <f t="shared" ca="1" si="2"/>
        <v>0.30259259259259258</v>
      </c>
      <c r="H17" s="8"/>
      <c r="I17" s="8">
        <f t="shared" ca="1" si="3"/>
        <v>0.29748842592592589</v>
      </c>
      <c r="J17" s="8">
        <f t="shared" ca="1" si="4"/>
        <v>0.30167824074074068</v>
      </c>
      <c r="K17" s="2"/>
      <c r="L17">
        <f t="shared" ca="1" si="5"/>
        <v>250.99999999999926</v>
      </c>
      <c r="M17">
        <f t="shared" ca="1" si="6"/>
        <v>615.00000000000023</v>
      </c>
      <c r="N17">
        <f t="shared" ca="1" si="7"/>
        <v>865.99999999999955</v>
      </c>
      <c r="P17">
        <f t="shared" ca="1" si="8"/>
        <v>424.99999999999767</v>
      </c>
      <c r="Q17">
        <f t="shared" ca="1" si="9"/>
        <v>361.99999999999744</v>
      </c>
      <c r="R17">
        <f t="shared" ca="1" si="10"/>
        <v>786.99999999999511</v>
      </c>
      <c r="S17" s="2"/>
      <c r="T17" t="s">
        <v>9</v>
      </c>
      <c r="U17" s="4">
        <f t="shared" ca="1" si="15"/>
        <v>-2.685185185185185E-3</v>
      </c>
      <c r="V17" s="4">
        <f t="shared" ca="1" si="15"/>
        <v>-5.6712962962962967E-4</v>
      </c>
      <c r="W17" s="4">
        <f t="shared" ca="1" si="15"/>
        <v>1.7361111111111112E-4</v>
      </c>
      <c r="X17" s="4">
        <f t="shared" ca="1" si="15"/>
        <v>2.8356481481481483E-3</v>
      </c>
      <c r="Y17" s="4">
        <f t="shared" ca="1" si="15"/>
        <v>-3.2407407407407406E-4</v>
      </c>
    </row>
    <row r="18" spans="1:25" x14ac:dyDescent="0.2">
      <c r="A18">
        <v>15</v>
      </c>
      <c r="B18">
        <f t="shared" si="12"/>
        <v>6</v>
      </c>
      <c r="C18" s="1">
        <f t="shared" si="16"/>
        <v>42643</v>
      </c>
      <c r="D18" s="8">
        <f t="shared" ca="1" si="0"/>
        <v>0.2964236111111111</v>
      </c>
      <c r="E18" s="8"/>
      <c r="F18" s="8">
        <f t="shared" ca="1" si="1"/>
        <v>0.29957175925925922</v>
      </c>
      <c r="G18" s="8">
        <f t="shared" ca="1" si="2"/>
        <v>0.30653935185185177</v>
      </c>
      <c r="H18" s="8"/>
      <c r="I18" s="8">
        <f t="shared" ca="1" si="3"/>
        <v>0.29807870370370371</v>
      </c>
      <c r="J18" s="8">
        <f t="shared" ca="1" si="4"/>
        <v>0.3026388888888889</v>
      </c>
      <c r="K18" s="2"/>
      <c r="L18">
        <f t="shared" ca="1" si="5"/>
        <v>271.99999999999773</v>
      </c>
      <c r="M18">
        <f t="shared" ca="1" si="6"/>
        <v>601.99999999999659</v>
      </c>
      <c r="N18">
        <f t="shared" ca="1" si="7"/>
        <v>873.99999999999432</v>
      </c>
      <c r="P18">
        <f t="shared" ca="1" si="8"/>
        <v>143.00000000000156</v>
      </c>
      <c r="Q18">
        <f t="shared" ca="1" si="9"/>
        <v>394.00000000000085</v>
      </c>
      <c r="R18">
        <f t="shared" ca="1" si="10"/>
        <v>537.00000000000239</v>
      </c>
      <c r="S18" s="2"/>
      <c r="T18" t="s">
        <v>9</v>
      </c>
      <c r="U18" s="4">
        <f t="shared" ca="1" si="15"/>
        <v>1.1689814814814816E-3</v>
      </c>
      <c r="V18" s="4">
        <f t="shared" ca="1" si="15"/>
        <v>-3.2407407407407406E-4</v>
      </c>
      <c r="W18" s="4">
        <f t="shared" ca="1" si="15"/>
        <v>2.3148148148148147E-5</v>
      </c>
      <c r="X18" s="4">
        <f t="shared" ca="1" si="15"/>
        <v>-4.2824074074074075E-4</v>
      </c>
      <c r="Y18" s="4">
        <f t="shared" ca="1" si="15"/>
        <v>4.6296296296296294E-5</v>
      </c>
    </row>
    <row r="19" spans="1:25" x14ac:dyDescent="0.2">
      <c r="A19">
        <v>16</v>
      </c>
      <c r="B19">
        <f t="shared" si="12"/>
        <v>2</v>
      </c>
      <c r="C19" s="1">
        <f>C18+3</f>
        <v>42646</v>
      </c>
      <c r="D19" s="8">
        <f t="shared" ca="1" si="0"/>
        <v>0.29425925925925922</v>
      </c>
      <c r="E19" s="8"/>
      <c r="F19" s="8">
        <f t="shared" ca="1" si="1"/>
        <v>0.29788194444444438</v>
      </c>
      <c r="G19" s="8">
        <f t="shared" ca="1" si="2"/>
        <v>0.30465277777777766</v>
      </c>
      <c r="H19" s="8"/>
      <c r="I19" s="8">
        <f t="shared" ca="1" si="3"/>
        <v>0.29541666666666661</v>
      </c>
      <c r="J19" s="8">
        <f t="shared" ca="1" si="4"/>
        <v>0.30075231481481474</v>
      </c>
      <c r="K19" s="2"/>
      <c r="L19">
        <f t="shared" ca="1" si="5"/>
        <v>312.99999999999778</v>
      </c>
      <c r="M19">
        <f t="shared" ca="1" si="6"/>
        <v>584.99999999999557</v>
      </c>
      <c r="N19">
        <f t="shared" ca="1" si="7"/>
        <v>897.99999999999341</v>
      </c>
      <c r="P19">
        <f t="shared" ca="1" si="8"/>
        <v>99.999999999998039</v>
      </c>
      <c r="Q19">
        <f t="shared" ca="1" si="9"/>
        <v>460.99999999999852</v>
      </c>
      <c r="R19">
        <f t="shared" ca="1" si="10"/>
        <v>560.99999999999659</v>
      </c>
      <c r="S19" s="2"/>
      <c r="T19" t="s">
        <v>9</v>
      </c>
      <c r="U19" s="4">
        <f t="shared" ca="1" si="15"/>
        <v>-9.9537037037037042E-4</v>
      </c>
      <c r="V19" s="4">
        <f t="shared" ca="1" si="15"/>
        <v>1.5046296296296297E-4</v>
      </c>
      <c r="W19" s="4">
        <f t="shared" ca="1" si="15"/>
        <v>-1.7361111111111112E-4</v>
      </c>
      <c r="X19" s="4">
        <f t="shared" ca="1" si="15"/>
        <v>-9.2592592592592596E-4</v>
      </c>
      <c r="Y19" s="4">
        <f t="shared" ca="1" si="15"/>
        <v>8.2175925925925927E-4</v>
      </c>
    </row>
    <row r="20" spans="1:25" x14ac:dyDescent="0.2">
      <c r="A20">
        <v>17</v>
      </c>
      <c r="B20">
        <f t="shared" si="12"/>
        <v>3</v>
      </c>
      <c r="C20" s="1">
        <f>C19+1</f>
        <v>42647</v>
      </c>
      <c r="D20" s="8">
        <f t="shared" ca="1" si="0"/>
        <v>0.29696759259259259</v>
      </c>
      <c r="E20" s="8"/>
      <c r="F20" s="8">
        <f t="shared" ca="1" si="1"/>
        <v>0.30070601851851853</v>
      </c>
      <c r="G20" s="8">
        <f t="shared" ca="1" si="2"/>
        <v>0.30783564814814812</v>
      </c>
      <c r="H20" s="8"/>
      <c r="I20" s="8">
        <f t="shared" ca="1" si="3"/>
        <v>0.29810185185185184</v>
      </c>
      <c r="J20" s="8">
        <f t="shared" ca="1" si="4"/>
        <v>0.30380787037037033</v>
      </c>
      <c r="K20" s="2"/>
      <c r="L20">
        <f t="shared" ca="1" si="5"/>
        <v>323.00000000000091</v>
      </c>
      <c r="M20">
        <f t="shared" ca="1" si="6"/>
        <v>615.99999999999716</v>
      </c>
      <c r="N20">
        <f t="shared" ca="1" si="7"/>
        <v>938.99999999999807</v>
      </c>
      <c r="P20">
        <f t="shared" ca="1" si="8"/>
        <v>97.999999999999332</v>
      </c>
      <c r="Q20">
        <f t="shared" ca="1" si="9"/>
        <v>492.99999999999716</v>
      </c>
      <c r="R20">
        <f t="shared" ca="1" si="10"/>
        <v>590.99999999999648</v>
      </c>
      <c r="S20" s="2"/>
      <c r="T20" t="s">
        <v>9</v>
      </c>
      <c r="U20" s="4">
        <f t="shared" ca="1" si="15"/>
        <v>1.712962962962963E-3</v>
      </c>
      <c r="V20" s="4">
        <f t="shared" ca="1" si="15"/>
        <v>2.6620370370370372E-4</v>
      </c>
      <c r="W20" s="4">
        <f t="shared" ca="1" si="15"/>
        <v>1.8518518518518518E-4</v>
      </c>
      <c r="X20" s="4">
        <f t="shared" ca="1" si="15"/>
        <v>-9.4907407407407408E-4</v>
      </c>
      <c r="Y20" s="4">
        <f t="shared" ca="1" si="15"/>
        <v>1.1921296296296296E-3</v>
      </c>
    </row>
    <row r="21" spans="1:25" x14ac:dyDescent="0.2">
      <c r="A21">
        <v>18</v>
      </c>
      <c r="B21">
        <f t="shared" si="12"/>
        <v>4</v>
      </c>
      <c r="C21" s="1">
        <f t="shared" ref="C21:C23" si="17">C20+1</f>
        <v>42648</v>
      </c>
      <c r="D21" s="8">
        <f t="shared" ca="1" si="0"/>
        <v>0.29349537037037038</v>
      </c>
      <c r="E21" s="8"/>
      <c r="F21" s="8">
        <f t="shared" ca="1" si="1"/>
        <v>0.29728009259259258</v>
      </c>
      <c r="G21" s="8">
        <f t="shared" ca="1" si="2"/>
        <v>0.304537037037037</v>
      </c>
      <c r="H21" s="8"/>
      <c r="I21" s="8">
        <f t="shared" ca="1" si="3"/>
        <v>0.29893518518518519</v>
      </c>
      <c r="J21" s="8">
        <f t="shared" ca="1" si="4"/>
        <v>0.30399305555555556</v>
      </c>
      <c r="K21" s="2"/>
      <c r="L21">
        <f t="shared" ca="1" si="5"/>
        <v>326.99999999999835</v>
      </c>
      <c r="M21">
        <f t="shared" ca="1" si="6"/>
        <v>626.99999999999727</v>
      </c>
      <c r="N21">
        <f t="shared" ca="1" si="7"/>
        <v>953.99999999999568</v>
      </c>
      <c r="O21" s="3"/>
      <c r="P21">
        <f t="shared" ca="1" si="8"/>
        <v>469.99999999999994</v>
      </c>
      <c r="Q21">
        <f t="shared" ca="1" si="9"/>
        <v>436.99999999999955</v>
      </c>
      <c r="R21">
        <f t="shared" ca="1" si="10"/>
        <v>906.99999999999955</v>
      </c>
      <c r="S21" s="2"/>
      <c r="T21" t="s">
        <v>9</v>
      </c>
      <c r="U21" s="4">
        <f t="shared" ca="1" si="15"/>
        <v>-1.7592592592592592E-3</v>
      </c>
      <c r="V21" s="4">
        <f t="shared" ca="1" si="15"/>
        <v>3.1250000000000001E-4</v>
      </c>
      <c r="W21" s="4">
        <f t="shared" ca="1" si="15"/>
        <v>3.1250000000000001E-4</v>
      </c>
      <c r="X21" s="4">
        <f t="shared" ca="1" si="15"/>
        <v>3.3564814814814816E-3</v>
      </c>
      <c r="Y21" s="4">
        <f t="shared" ca="1" si="15"/>
        <v>5.4398148148148144E-4</v>
      </c>
    </row>
    <row r="22" spans="1:25" x14ac:dyDescent="0.2">
      <c r="A22">
        <v>19</v>
      </c>
      <c r="B22">
        <f t="shared" si="12"/>
        <v>5</v>
      </c>
      <c r="C22" s="1">
        <f t="shared" si="17"/>
        <v>42649</v>
      </c>
      <c r="D22" s="8">
        <f t="shared" ca="1" si="0"/>
        <v>0.29475694444444445</v>
      </c>
      <c r="E22" s="8"/>
      <c r="F22" s="8">
        <f t="shared" ca="1" si="1"/>
        <v>0.29753472222222221</v>
      </c>
      <c r="G22" s="8">
        <f t="shared" ca="1" si="2"/>
        <v>0.30401620370370369</v>
      </c>
      <c r="H22" s="8"/>
      <c r="I22" s="8">
        <f t="shared" ca="1" si="3"/>
        <v>0.29998842592592589</v>
      </c>
      <c r="J22" s="8">
        <f t="shared" ca="1" si="4"/>
        <v>0.304537037037037</v>
      </c>
      <c r="K22" s="2"/>
      <c r="L22">
        <f t="shared" ca="1" si="5"/>
        <v>239.99999999999915</v>
      </c>
      <c r="M22">
        <f t="shared" ca="1" si="6"/>
        <v>559.99999999999966</v>
      </c>
      <c r="N22">
        <f t="shared" ca="1" si="7"/>
        <v>799.99999999999886</v>
      </c>
      <c r="O22" s="3"/>
      <c r="P22">
        <f t="shared" ca="1" si="8"/>
        <v>451.9999999999971</v>
      </c>
      <c r="Q22">
        <f t="shared" ca="1" si="9"/>
        <v>392.99999999999909</v>
      </c>
      <c r="R22">
        <f t="shared" ca="1" si="10"/>
        <v>844.99999999999613</v>
      </c>
      <c r="S22" s="2"/>
      <c r="T22" t="s">
        <v>9</v>
      </c>
      <c r="U22" s="4">
        <f t="shared" ca="1" si="15"/>
        <v>-4.9768518518518521E-4</v>
      </c>
      <c r="V22" s="4">
        <f t="shared" ca="1" si="15"/>
        <v>-6.9444444444444447E-4</v>
      </c>
      <c r="W22" s="4">
        <f t="shared" ca="1" si="15"/>
        <v>-4.6296296296296298E-4</v>
      </c>
      <c r="X22" s="4">
        <f t="shared" ca="1" si="15"/>
        <v>3.1481481481481482E-3</v>
      </c>
      <c r="Y22" s="4">
        <f t="shared" ca="1" si="15"/>
        <v>3.4722222222222222E-5</v>
      </c>
    </row>
    <row r="23" spans="1:25" x14ac:dyDescent="0.2">
      <c r="A23">
        <v>20</v>
      </c>
      <c r="B23">
        <f t="shared" si="12"/>
        <v>6</v>
      </c>
      <c r="C23" s="1">
        <f t="shared" si="17"/>
        <v>42650</v>
      </c>
      <c r="D23" s="8">
        <f t="shared" ca="1" si="0"/>
        <v>0.29656250000000001</v>
      </c>
      <c r="E23" s="8"/>
      <c r="F23" s="8">
        <f t="shared" ca="1" si="1"/>
        <v>0.30046296296296293</v>
      </c>
      <c r="G23" s="8">
        <f t="shared" ca="1" si="2"/>
        <v>0.306724537037037</v>
      </c>
      <c r="H23" s="8"/>
      <c r="I23" s="8">
        <f t="shared" ca="1" si="3"/>
        <v>0.30163194444444447</v>
      </c>
      <c r="J23" s="8">
        <f t="shared" ca="1" si="4"/>
        <v>0.30746527777777777</v>
      </c>
      <c r="K23" s="2"/>
      <c r="L23">
        <f t="shared" ca="1" si="5"/>
        <v>336.9999999999967</v>
      </c>
      <c r="M23">
        <f t="shared" ca="1" si="6"/>
        <v>540.99999999999989</v>
      </c>
      <c r="N23">
        <f t="shared" ca="1" si="7"/>
        <v>877.99999999999659</v>
      </c>
      <c r="P23">
        <f t="shared" ca="1" si="8"/>
        <v>438.00000000000131</v>
      </c>
      <c r="Q23">
        <f t="shared" ca="1" si="9"/>
        <v>503.99999999999727</v>
      </c>
      <c r="R23">
        <f t="shared" ca="1" si="10"/>
        <v>941.99999999999864</v>
      </c>
      <c r="S23" s="2"/>
      <c r="T23" t="s">
        <v>9</v>
      </c>
      <c r="U23" s="4">
        <f t="shared" ca="1" si="15"/>
        <v>1.3078703703703703E-3</v>
      </c>
      <c r="V23" s="4">
        <f t="shared" ca="1" si="15"/>
        <v>4.2824074074074075E-4</v>
      </c>
      <c r="W23" s="4">
        <f t="shared" ca="1" si="15"/>
        <v>-6.8287037037037036E-4</v>
      </c>
      <c r="X23" s="4">
        <f t="shared" ca="1" si="15"/>
        <v>2.9861111111111113E-3</v>
      </c>
      <c r="Y23" s="4">
        <f t="shared" ca="1" si="15"/>
        <v>1.3194444444444445E-3</v>
      </c>
    </row>
    <row r="24" spans="1:25" x14ac:dyDescent="0.2">
      <c r="A24">
        <v>21</v>
      </c>
      <c r="B24">
        <f t="shared" si="12"/>
        <v>2</v>
      </c>
      <c r="C24" s="1">
        <f>C23+3</f>
        <v>42653</v>
      </c>
      <c r="D24" s="8">
        <f t="shared" ca="1" si="0"/>
        <v>0.2971759259259259</v>
      </c>
      <c r="E24" s="8"/>
      <c r="F24" s="8">
        <f t="shared" ca="1" si="1"/>
        <v>0.30115740740740737</v>
      </c>
      <c r="G24" s="8">
        <f t="shared" ca="1" si="2"/>
        <v>0.30825231481481474</v>
      </c>
      <c r="H24" s="8"/>
      <c r="I24" s="8">
        <f t="shared" ca="1" si="3"/>
        <v>0.29857638888888888</v>
      </c>
      <c r="J24" s="8">
        <f t="shared" ca="1" si="4"/>
        <v>0.30387731481481478</v>
      </c>
      <c r="K24" s="2"/>
      <c r="L24">
        <f t="shared" ca="1" si="5"/>
        <v>343.99999999999943</v>
      </c>
      <c r="M24">
        <f t="shared" ca="1" si="6"/>
        <v>612.9999999999967</v>
      </c>
      <c r="N24">
        <f t="shared" ca="1" si="7"/>
        <v>956.99999999999613</v>
      </c>
      <c r="P24">
        <f t="shared" ca="1" si="8"/>
        <v>121.00000000000134</v>
      </c>
      <c r="Q24">
        <f t="shared" ca="1" si="9"/>
        <v>457.99999999999807</v>
      </c>
      <c r="R24">
        <f t="shared" ca="1" si="10"/>
        <v>578.99999999999943</v>
      </c>
      <c r="S24" s="2"/>
      <c r="T24" t="s">
        <v>9</v>
      </c>
      <c r="U24" s="4">
        <f t="shared" ref="U24:Y33" ca="1" si="18">RANDBETWEEN(U$47, U$48)/(24*3600)</f>
        <v>1.9212962962962964E-3</v>
      </c>
      <c r="V24" s="4">
        <f t="shared" ca="1" si="18"/>
        <v>5.0925925925925921E-4</v>
      </c>
      <c r="W24" s="4">
        <f t="shared" ca="1" si="18"/>
        <v>1.5046296296296297E-4</v>
      </c>
      <c r="X24" s="4">
        <f t="shared" ca="1" si="18"/>
        <v>-6.8287037037037036E-4</v>
      </c>
      <c r="Y24" s="4">
        <f t="shared" ca="1" si="18"/>
        <v>7.8703703703703705E-4</v>
      </c>
    </row>
    <row r="25" spans="1:25" x14ac:dyDescent="0.2">
      <c r="A25">
        <v>22</v>
      </c>
      <c r="B25">
        <f t="shared" si="12"/>
        <v>3</v>
      </c>
      <c r="C25" s="1">
        <f>C24+1</f>
        <v>42654</v>
      </c>
      <c r="D25" s="8">
        <f t="shared" ca="1" si="0"/>
        <v>0.29354166666666665</v>
      </c>
      <c r="E25" s="8"/>
      <c r="F25" s="8">
        <f t="shared" ca="1" si="1"/>
        <v>0.29633101851851851</v>
      </c>
      <c r="G25" s="8">
        <f t="shared" ca="1" si="2"/>
        <v>0.30357638888888883</v>
      </c>
      <c r="H25" s="8"/>
      <c r="I25" s="8">
        <f t="shared" ca="1" si="3"/>
        <v>0.29615740740740737</v>
      </c>
      <c r="J25" s="8">
        <f t="shared" ca="1" si="4"/>
        <v>0.30089120370370365</v>
      </c>
      <c r="K25" s="2"/>
      <c r="L25">
        <f t="shared" ca="1" si="5"/>
        <v>241.00000000000091</v>
      </c>
      <c r="M25">
        <f t="shared" ca="1" si="6"/>
        <v>625.99999999999557</v>
      </c>
      <c r="N25">
        <f t="shared" ca="1" si="7"/>
        <v>866.99999999999648</v>
      </c>
      <c r="P25">
        <f t="shared" ca="1" si="8"/>
        <v>225.99999999999855</v>
      </c>
      <c r="Q25">
        <f t="shared" ca="1" si="9"/>
        <v>408.99999999999841</v>
      </c>
      <c r="R25">
        <f t="shared" ca="1" si="10"/>
        <v>634.99999999999693</v>
      </c>
      <c r="S25" s="2"/>
      <c r="T25" t="s">
        <v>9</v>
      </c>
      <c r="U25" s="4">
        <f t="shared" ca="1" si="18"/>
        <v>-1.712962962962963E-3</v>
      </c>
      <c r="V25" s="4">
        <f t="shared" ca="1" si="18"/>
        <v>-6.8287037037037036E-4</v>
      </c>
      <c r="W25" s="4">
        <f t="shared" ca="1" si="18"/>
        <v>3.0092592592592595E-4</v>
      </c>
      <c r="X25" s="4">
        <f t="shared" ca="1" si="18"/>
        <v>5.3240740740740744E-4</v>
      </c>
      <c r="Y25" s="4">
        <f t="shared" ca="1" si="18"/>
        <v>2.199074074074074E-4</v>
      </c>
    </row>
    <row r="26" spans="1:25" x14ac:dyDescent="0.2">
      <c r="A26">
        <v>23</v>
      </c>
      <c r="B26">
        <f t="shared" si="12"/>
        <v>4</v>
      </c>
      <c r="C26" s="1">
        <f t="shared" ref="C26:C28" si="19">C25+1</f>
        <v>42655</v>
      </c>
      <c r="D26" s="8">
        <f t="shared" ca="1" si="0"/>
        <v>0.29425925925925922</v>
      </c>
      <c r="E26" s="8"/>
      <c r="F26" s="8">
        <f t="shared" ca="1" si="1"/>
        <v>0.29767361111111107</v>
      </c>
      <c r="G26" s="8">
        <f t="shared" ca="1" si="2"/>
        <v>0.30474537037037031</v>
      </c>
      <c r="H26" s="8"/>
      <c r="I26" s="8">
        <f t="shared" ca="1" si="3"/>
        <v>0.29841435185185183</v>
      </c>
      <c r="J26" s="8">
        <f t="shared" ca="1" si="4"/>
        <v>0.30402777777777773</v>
      </c>
      <c r="K26" s="2"/>
      <c r="L26">
        <f t="shared" ca="1" si="5"/>
        <v>294.99999999999977</v>
      </c>
      <c r="M26">
        <f t="shared" ca="1" si="6"/>
        <v>610.99999999999795</v>
      </c>
      <c r="N26">
        <f t="shared" ca="1" si="7"/>
        <v>905.99999999999773</v>
      </c>
      <c r="P26">
        <f t="shared" ca="1" si="8"/>
        <v>359.00000000000176</v>
      </c>
      <c r="Q26">
        <f t="shared" ca="1" si="9"/>
        <v>484.9999999999975</v>
      </c>
      <c r="R26">
        <f t="shared" ca="1" si="10"/>
        <v>843.99999999999932</v>
      </c>
      <c r="S26" s="2"/>
      <c r="T26" t="s">
        <v>9</v>
      </c>
      <c r="U26" s="4">
        <f t="shared" ca="1" si="18"/>
        <v>-9.9537037037037042E-4</v>
      </c>
      <c r="V26" s="4">
        <f t="shared" ca="1" si="18"/>
        <v>-5.7870370370370373E-5</v>
      </c>
      <c r="W26" s="4">
        <f t="shared" ca="1" si="18"/>
        <v>1.273148148148148E-4</v>
      </c>
      <c r="X26" s="4">
        <f t="shared" ca="1" si="18"/>
        <v>2.0717592592592593E-3</v>
      </c>
      <c r="Y26" s="4">
        <f t="shared" ca="1" si="18"/>
        <v>1.0995370370370371E-3</v>
      </c>
    </row>
    <row r="27" spans="1:25" x14ac:dyDescent="0.2">
      <c r="A27">
        <v>24</v>
      </c>
      <c r="B27">
        <f t="shared" si="12"/>
        <v>5</v>
      </c>
      <c r="C27" s="1">
        <f t="shared" si="19"/>
        <v>42656</v>
      </c>
      <c r="D27" s="8">
        <f t="shared" ca="1" si="0"/>
        <v>0.296412037037037</v>
      </c>
      <c r="E27" s="8"/>
      <c r="F27" s="8">
        <f t="shared" ca="1" si="1"/>
        <v>0.29957175925925922</v>
      </c>
      <c r="G27" s="8">
        <f t="shared" ca="1" si="2"/>
        <v>0.30719907407407399</v>
      </c>
      <c r="H27" s="8"/>
      <c r="I27" s="8">
        <f t="shared" ca="1" si="3"/>
        <v>0.29881944444444442</v>
      </c>
      <c r="J27" s="8">
        <f t="shared" ca="1" si="4"/>
        <v>0.30451388888888886</v>
      </c>
      <c r="K27" s="2"/>
      <c r="L27">
        <f t="shared" ca="1" si="5"/>
        <v>272.99999999999949</v>
      </c>
      <c r="M27">
        <f t="shared" ca="1" si="6"/>
        <v>658.99999999999591</v>
      </c>
      <c r="N27">
        <f t="shared" ca="1" si="7"/>
        <v>931.99999999999545</v>
      </c>
      <c r="P27">
        <f t="shared" ca="1" si="8"/>
        <v>208.00000000000054</v>
      </c>
      <c r="Q27">
        <f t="shared" ca="1" si="9"/>
        <v>492.00000000000017</v>
      </c>
      <c r="R27">
        <f t="shared" ca="1" si="10"/>
        <v>700.00000000000068</v>
      </c>
      <c r="S27" s="2"/>
      <c r="T27" t="s">
        <v>9</v>
      </c>
      <c r="U27" s="4">
        <f t="shared" ca="1" si="18"/>
        <v>1.1574074074074073E-3</v>
      </c>
      <c r="V27" s="4">
        <f t="shared" ca="1" si="18"/>
        <v>-3.1250000000000001E-4</v>
      </c>
      <c r="W27" s="4">
        <f t="shared" ca="1" si="18"/>
        <v>6.8287037037037036E-4</v>
      </c>
      <c r="X27" s="4">
        <f t="shared" ca="1" si="18"/>
        <v>3.2407407407407406E-4</v>
      </c>
      <c r="Y27" s="4">
        <f t="shared" ca="1" si="18"/>
        <v>1.1805555555555556E-3</v>
      </c>
    </row>
    <row r="28" spans="1:25" x14ac:dyDescent="0.2">
      <c r="A28">
        <v>25</v>
      </c>
      <c r="B28">
        <f t="shared" si="12"/>
        <v>6</v>
      </c>
      <c r="C28" s="1">
        <f t="shared" si="19"/>
        <v>42657</v>
      </c>
      <c r="D28" s="8">
        <f t="shared" ca="1" si="0"/>
        <v>0.29537037037037034</v>
      </c>
      <c r="E28" s="8"/>
      <c r="F28" s="8">
        <f t="shared" ca="1" si="1"/>
        <v>0.29943287037037031</v>
      </c>
      <c r="G28" s="8">
        <f t="shared" ca="1" si="2"/>
        <v>0.30695601851851845</v>
      </c>
      <c r="H28" s="8"/>
      <c r="I28" s="8">
        <f t="shared" ca="1" si="3"/>
        <v>0.30053240740740739</v>
      </c>
      <c r="J28" s="8">
        <f t="shared" ca="1" si="4"/>
        <v>0.30640046296296292</v>
      </c>
      <c r="K28" s="2"/>
      <c r="L28">
        <f t="shared" ca="1" si="5"/>
        <v>350.99999999999733</v>
      </c>
      <c r="M28">
        <f t="shared" ca="1" si="6"/>
        <v>649.99999999999932</v>
      </c>
      <c r="N28">
        <f t="shared" ca="1" si="7"/>
        <v>1000.9999999999966</v>
      </c>
      <c r="P28">
        <f t="shared" ca="1" si="8"/>
        <v>446.00000000000097</v>
      </c>
      <c r="Q28">
        <f t="shared" ca="1" si="9"/>
        <v>506.99999999999773</v>
      </c>
      <c r="R28">
        <f t="shared" ca="1" si="10"/>
        <v>952.99999999999864</v>
      </c>
      <c r="S28" s="2"/>
      <c r="T28" t="s">
        <v>9</v>
      </c>
      <c r="U28" s="4">
        <f t="shared" ca="1" si="18"/>
        <v>1.1574074074074075E-4</v>
      </c>
      <c r="V28" s="4">
        <f t="shared" ca="1" si="18"/>
        <v>5.9027777777777778E-4</v>
      </c>
      <c r="W28" s="4">
        <f t="shared" ca="1" si="18"/>
        <v>5.7870370370370367E-4</v>
      </c>
      <c r="X28" s="4">
        <f t="shared" ca="1" si="18"/>
        <v>3.0787037037037037E-3</v>
      </c>
      <c r="Y28" s="4">
        <f t="shared" ca="1" si="18"/>
        <v>1.3541666666666667E-3</v>
      </c>
    </row>
    <row r="29" spans="1:25" x14ac:dyDescent="0.2">
      <c r="A29">
        <v>26</v>
      </c>
      <c r="B29">
        <f t="shared" si="12"/>
        <v>2</v>
      </c>
      <c r="C29" s="1">
        <f>C28+3</f>
        <v>42660</v>
      </c>
      <c r="D29" s="8">
        <f t="shared" ca="1" si="0"/>
        <v>0.29329861111111111</v>
      </c>
      <c r="E29" s="8"/>
      <c r="F29" s="8">
        <f t="shared" ca="1" si="1"/>
        <v>0.29741898148148149</v>
      </c>
      <c r="G29" s="8">
        <f t="shared" ca="1" si="2"/>
        <v>0.30452546296296296</v>
      </c>
      <c r="H29" s="8"/>
      <c r="I29" s="8">
        <f t="shared" ca="1" si="3"/>
        <v>0.29716435185185186</v>
      </c>
      <c r="J29" s="8">
        <f t="shared" ca="1" si="4"/>
        <v>0.30255787037037035</v>
      </c>
      <c r="K29" s="2"/>
      <c r="L29">
        <f t="shared" ca="1" si="5"/>
        <v>356.00000000000131</v>
      </c>
      <c r="M29">
        <f t="shared" ca="1" si="6"/>
        <v>613.99999999999841</v>
      </c>
      <c r="N29">
        <f t="shared" ca="1" si="7"/>
        <v>969.99999999999977</v>
      </c>
      <c r="P29">
        <f t="shared" ca="1" si="8"/>
        <v>334.00000000000102</v>
      </c>
      <c r="Q29">
        <f t="shared" ca="1" si="9"/>
        <v>465.99999999999773</v>
      </c>
      <c r="R29">
        <f t="shared" ca="1" si="10"/>
        <v>799.99999999999875</v>
      </c>
      <c r="S29" s="2"/>
      <c r="T29" t="s">
        <v>9</v>
      </c>
      <c r="U29" s="4">
        <f t="shared" ca="1" si="18"/>
        <v>-1.9560185185185184E-3</v>
      </c>
      <c r="V29" s="4">
        <f t="shared" ca="1" si="18"/>
        <v>6.4814814814814813E-4</v>
      </c>
      <c r="W29" s="4">
        <f t="shared" ca="1" si="18"/>
        <v>1.6203703703703703E-4</v>
      </c>
      <c r="X29" s="4">
        <f t="shared" ca="1" si="18"/>
        <v>1.7824074074074075E-3</v>
      </c>
      <c r="Y29" s="4">
        <f t="shared" ca="1" si="18"/>
        <v>8.7962962962962962E-4</v>
      </c>
    </row>
    <row r="30" spans="1:25" x14ac:dyDescent="0.2">
      <c r="A30">
        <v>27</v>
      </c>
      <c r="B30">
        <f t="shared" si="12"/>
        <v>3</v>
      </c>
      <c r="C30" s="1">
        <f>C29+1</f>
        <v>42661</v>
      </c>
      <c r="D30" s="8">
        <f t="shared" ca="1" si="0"/>
        <v>0.29385416666666664</v>
      </c>
      <c r="E30" s="8"/>
      <c r="F30" s="8">
        <f t="shared" ca="1" si="1"/>
        <v>0.2971759259259259</v>
      </c>
      <c r="G30" s="8">
        <f t="shared" ca="1" si="2"/>
        <v>0.3036921296296296</v>
      </c>
      <c r="H30" s="8"/>
      <c r="I30" s="8">
        <f t="shared" ca="1" si="3"/>
        <v>0.29925925925925922</v>
      </c>
      <c r="J30" s="8">
        <f t="shared" ca="1" si="4"/>
        <v>0.30438657407407405</v>
      </c>
      <c r="K30" s="2"/>
      <c r="L30">
        <f t="shared" ca="1" si="5"/>
        <v>287.00000000000011</v>
      </c>
      <c r="M30">
        <f t="shared" ca="1" si="6"/>
        <v>563.00000000000011</v>
      </c>
      <c r="N30">
        <f t="shared" ca="1" si="7"/>
        <v>850.00000000000023</v>
      </c>
      <c r="P30">
        <f t="shared" ca="1" si="8"/>
        <v>466.99999999999943</v>
      </c>
      <c r="Q30">
        <f t="shared" ca="1" si="9"/>
        <v>443.00000000000051</v>
      </c>
      <c r="R30">
        <f t="shared" ca="1" si="10"/>
        <v>910</v>
      </c>
      <c r="S30" s="2"/>
      <c r="T30" t="s">
        <v>9</v>
      </c>
      <c r="U30" s="4">
        <f t="shared" ca="1" si="18"/>
        <v>-1.4004629629629629E-3</v>
      </c>
      <c r="V30" s="4">
        <f t="shared" ca="1" si="18"/>
        <v>-1.5046296296296297E-4</v>
      </c>
      <c r="W30" s="4">
        <f t="shared" ca="1" si="18"/>
        <v>-4.2824074074074075E-4</v>
      </c>
      <c r="X30" s="4">
        <f t="shared" ca="1" si="18"/>
        <v>3.3217592592592591E-3</v>
      </c>
      <c r="Y30" s="4">
        <f t="shared" ca="1" si="18"/>
        <v>6.134259259259259E-4</v>
      </c>
    </row>
    <row r="31" spans="1:25" x14ac:dyDescent="0.2">
      <c r="A31">
        <v>28</v>
      </c>
      <c r="B31">
        <f t="shared" si="12"/>
        <v>4</v>
      </c>
      <c r="C31" s="1">
        <f t="shared" ref="C31:C33" si="20">C30+1</f>
        <v>42662</v>
      </c>
      <c r="D31" s="8">
        <f t="shared" ca="1" si="0"/>
        <v>0.29450231481481481</v>
      </c>
      <c r="E31" s="8"/>
      <c r="F31" s="8">
        <f t="shared" ca="1" si="1"/>
        <v>0.29789351851851853</v>
      </c>
      <c r="G31" s="8">
        <f t="shared" ca="1" si="2"/>
        <v>0.30467592592592591</v>
      </c>
      <c r="H31" s="8"/>
      <c r="I31" s="8">
        <f t="shared" ca="1" si="3"/>
        <v>0.29957175925925927</v>
      </c>
      <c r="J31" s="8">
        <f t="shared" ca="1" si="4"/>
        <v>0.30460648148148151</v>
      </c>
      <c r="K31" s="2"/>
      <c r="L31">
        <f t="shared" ca="1" si="5"/>
        <v>293.00000000000102</v>
      </c>
      <c r="M31">
        <f t="shared" ca="1" si="6"/>
        <v>585.99999999999727</v>
      </c>
      <c r="N31">
        <f t="shared" ca="1" si="7"/>
        <v>878.99999999999829</v>
      </c>
      <c r="P31">
        <f t="shared" ca="1" si="8"/>
        <v>438.00000000000131</v>
      </c>
      <c r="Q31">
        <f t="shared" ca="1" si="9"/>
        <v>435.00000000000085</v>
      </c>
      <c r="R31">
        <f t="shared" ca="1" si="10"/>
        <v>873.00000000000216</v>
      </c>
      <c r="S31" s="2"/>
      <c r="T31" t="s">
        <v>9</v>
      </c>
      <c r="U31" s="4">
        <f t="shared" ca="1" si="18"/>
        <v>-7.5231481481481482E-4</v>
      </c>
      <c r="V31" s="4">
        <f t="shared" ca="1" si="18"/>
        <v>-8.1018518518518516E-5</v>
      </c>
      <c r="W31" s="4">
        <f t="shared" ca="1" si="18"/>
        <v>-1.6203703703703703E-4</v>
      </c>
      <c r="X31" s="4">
        <f t="shared" ca="1" si="18"/>
        <v>2.9861111111111113E-3</v>
      </c>
      <c r="Y31" s="4">
        <f t="shared" ca="1" si="18"/>
        <v>5.2083333333333333E-4</v>
      </c>
    </row>
    <row r="32" spans="1:25" x14ac:dyDescent="0.2">
      <c r="A32">
        <v>29</v>
      </c>
      <c r="B32">
        <f t="shared" si="12"/>
        <v>5</v>
      </c>
      <c r="C32" s="1">
        <f t="shared" si="20"/>
        <v>42663</v>
      </c>
      <c r="D32" s="8">
        <f t="shared" ca="1" si="0"/>
        <v>0.2971759259259259</v>
      </c>
      <c r="E32" s="8"/>
      <c r="F32" s="8">
        <f t="shared" ca="1" si="1"/>
        <v>0.30078703703703702</v>
      </c>
      <c r="G32" s="8">
        <f t="shared" ca="1" si="2"/>
        <v>0.30707175925925922</v>
      </c>
      <c r="H32" s="8"/>
      <c r="I32" s="8">
        <f t="shared" ca="1" si="3"/>
        <v>0.30016203703703698</v>
      </c>
      <c r="J32" s="8">
        <f t="shared" ca="1" si="4"/>
        <v>0.30457175925925917</v>
      </c>
      <c r="K32" s="2"/>
      <c r="L32">
        <f t="shared" ca="1" si="5"/>
        <v>312.0000000000008</v>
      </c>
      <c r="M32">
        <f t="shared" ca="1" si="6"/>
        <v>542.99999999999852</v>
      </c>
      <c r="N32">
        <f t="shared" ca="1" si="7"/>
        <v>854.99999999999932</v>
      </c>
      <c r="P32">
        <f t="shared" ca="1" si="8"/>
        <v>257.99999999999716</v>
      </c>
      <c r="Q32">
        <f t="shared" ca="1" si="9"/>
        <v>380.99999999999721</v>
      </c>
      <c r="R32">
        <f t="shared" ca="1" si="10"/>
        <v>638.99999999999432</v>
      </c>
      <c r="S32" s="2"/>
      <c r="T32" t="s">
        <v>9</v>
      </c>
      <c r="U32" s="4">
        <f t="shared" ca="1" si="18"/>
        <v>1.9212962962962964E-3</v>
      </c>
      <c r="V32" s="4">
        <f t="shared" ca="1" si="18"/>
        <v>1.3888888888888889E-4</v>
      </c>
      <c r="W32" s="4">
        <f t="shared" ca="1" si="18"/>
        <v>-6.5972222222222224E-4</v>
      </c>
      <c r="X32" s="4">
        <f t="shared" ca="1" si="18"/>
        <v>9.0277777777777774E-4</v>
      </c>
      <c r="Y32" s="4">
        <f t="shared" ca="1" si="18"/>
        <v>-1.0416666666666667E-4</v>
      </c>
    </row>
    <row r="33" spans="1:25" x14ac:dyDescent="0.2">
      <c r="A33">
        <v>30</v>
      </c>
      <c r="B33">
        <f t="shared" si="12"/>
        <v>6</v>
      </c>
      <c r="C33" s="1">
        <f t="shared" si="20"/>
        <v>42664</v>
      </c>
      <c r="D33" s="8">
        <f t="shared" ca="1" si="0"/>
        <v>0.29700231481481482</v>
      </c>
      <c r="E33" s="8"/>
      <c r="F33" s="8">
        <f t="shared" ca="1" si="1"/>
        <v>0.30068287037037034</v>
      </c>
      <c r="G33" s="8">
        <f t="shared" ca="1" si="2"/>
        <v>0.3080092592592592</v>
      </c>
      <c r="H33" s="8"/>
      <c r="I33" s="8">
        <f t="shared" ca="1" si="3"/>
        <v>0.29993055555555553</v>
      </c>
      <c r="J33" s="8">
        <f t="shared" ca="1" si="4"/>
        <v>0.30530092592592589</v>
      </c>
      <c r="K33" s="2"/>
      <c r="L33">
        <f t="shared" ca="1" si="5"/>
        <v>317.99999999999693</v>
      </c>
      <c r="M33">
        <f t="shared" ca="1" si="6"/>
        <v>632.99999999999818</v>
      </c>
      <c r="N33">
        <f t="shared" ca="1" si="7"/>
        <v>950.99999999999511</v>
      </c>
      <c r="P33">
        <f t="shared" ca="1" si="8"/>
        <v>252.99999999999798</v>
      </c>
      <c r="Q33">
        <f t="shared" ca="1" si="9"/>
        <v>463.99999999999898</v>
      </c>
      <c r="R33">
        <f t="shared" ca="1" si="10"/>
        <v>716.99999999999693</v>
      </c>
      <c r="S33" s="2"/>
      <c r="T33" t="s">
        <v>9</v>
      </c>
      <c r="U33" s="4">
        <f t="shared" ca="1" si="18"/>
        <v>1.7476851851851852E-3</v>
      </c>
      <c r="V33" s="4">
        <f t="shared" ca="1" si="18"/>
        <v>2.0833333333333335E-4</v>
      </c>
      <c r="W33" s="4">
        <f t="shared" ca="1" si="18"/>
        <v>3.8194444444444446E-4</v>
      </c>
      <c r="X33" s="4">
        <f t="shared" ca="1" si="18"/>
        <v>8.4490740740740739E-4</v>
      </c>
      <c r="Y33" s="4">
        <f t="shared" ca="1" si="18"/>
        <v>8.564814814814815E-4</v>
      </c>
    </row>
    <row r="34" spans="1:25" x14ac:dyDescent="0.2">
      <c r="A34">
        <v>31</v>
      </c>
      <c r="B34">
        <f t="shared" si="12"/>
        <v>2</v>
      </c>
      <c r="C34" s="1">
        <f>C33+3</f>
        <v>42667</v>
      </c>
      <c r="D34" s="8">
        <f t="shared" ca="1" si="0"/>
        <v>0.29766203703703703</v>
      </c>
      <c r="E34" s="8"/>
      <c r="F34" s="8">
        <f t="shared" ca="1" si="1"/>
        <v>0.30162037037037037</v>
      </c>
      <c r="G34" s="8">
        <f t="shared" ca="1" si="2"/>
        <v>0.30807870370370366</v>
      </c>
      <c r="H34" s="8"/>
      <c r="I34" s="8">
        <f t="shared" ca="1" si="3"/>
        <v>0.29834490740740738</v>
      </c>
      <c r="J34" s="8">
        <f t="shared" ca="1" si="4"/>
        <v>0.30417824074074068</v>
      </c>
      <c r="K34" s="2"/>
      <c r="L34">
        <f t="shared" ca="1" si="5"/>
        <v>342.00000000000068</v>
      </c>
      <c r="M34">
        <f t="shared" ca="1" si="6"/>
        <v>557.99999999999613</v>
      </c>
      <c r="N34">
        <f t="shared" ca="1" si="7"/>
        <v>899.99999999999682</v>
      </c>
      <c r="P34">
        <f t="shared" ca="1" si="8"/>
        <v>58.999999999998032</v>
      </c>
      <c r="Q34">
        <f t="shared" ca="1" si="9"/>
        <v>503.99999999999727</v>
      </c>
      <c r="R34">
        <f t="shared" ca="1" si="10"/>
        <v>562.99999999999534</v>
      </c>
      <c r="S34" s="2"/>
      <c r="T34" t="s">
        <v>9</v>
      </c>
      <c r="U34" s="4">
        <f t="shared" ref="U34:Y41" ca="1" si="21">RANDBETWEEN(U$47, U$48)/(24*3600)</f>
        <v>2.4074074074074076E-3</v>
      </c>
      <c r="V34" s="4">
        <f t="shared" ca="1" si="21"/>
        <v>4.861111111111111E-4</v>
      </c>
      <c r="W34" s="4">
        <f t="shared" ca="1" si="21"/>
        <v>-4.861111111111111E-4</v>
      </c>
      <c r="X34" s="4">
        <f t="shared" ca="1" si="21"/>
        <v>-1.4004629629629629E-3</v>
      </c>
      <c r="Y34" s="4">
        <f t="shared" ca="1" si="21"/>
        <v>1.3194444444444445E-3</v>
      </c>
    </row>
    <row r="35" spans="1:25" x14ac:dyDescent="0.2">
      <c r="A35">
        <v>32</v>
      </c>
      <c r="B35">
        <f t="shared" si="12"/>
        <v>3</v>
      </c>
      <c r="C35" s="1">
        <f>C34+1</f>
        <v>42668</v>
      </c>
      <c r="D35" s="8">
        <f t="shared" ca="1" si="0"/>
        <v>0.29469907407407409</v>
      </c>
      <c r="E35" s="8"/>
      <c r="F35" s="8">
        <f t="shared" ca="1" si="1"/>
        <v>0.29803240740740738</v>
      </c>
      <c r="G35" s="8">
        <f t="shared" ca="1" si="2"/>
        <v>0.30521990740740734</v>
      </c>
      <c r="H35" s="8"/>
      <c r="I35" s="8">
        <f t="shared" ca="1" si="3"/>
        <v>0.29591435185185183</v>
      </c>
      <c r="J35" s="8">
        <f t="shared" ca="1" si="4"/>
        <v>0.30100694444444442</v>
      </c>
      <c r="K35" s="2"/>
      <c r="L35">
        <f t="shared" ca="1" si="5"/>
        <v>287.99999999999704</v>
      </c>
      <c r="M35">
        <f t="shared" ca="1" si="6"/>
        <v>620.99999999999636</v>
      </c>
      <c r="N35">
        <f t="shared" ca="1" si="7"/>
        <v>908.99999999999341</v>
      </c>
      <c r="P35">
        <f t="shared" ca="1" si="8"/>
        <v>104.99999999999723</v>
      </c>
      <c r="Q35">
        <f t="shared" ca="1" si="9"/>
        <v>440.00000000000006</v>
      </c>
      <c r="R35">
        <f t="shared" ca="1" si="10"/>
        <v>544.99999999999727</v>
      </c>
      <c r="S35" s="2"/>
      <c r="T35" t="s">
        <v>9</v>
      </c>
      <c r="U35" s="4">
        <f t="shared" ca="1" si="21"/>
        <v>-5.5555555555555556E-4</v>
      </c>
      <c r="V35" s="4">
        <f t="shared" ca="1" si="21"/>
        <v>-1.3888888888888889E-4</v>
      </c>
      <c r="W35" s="4">
        <f t="shared" ca="1" si="21"/>
        <v>2.4305555555555555E-4</v>
      </c>
      <c r="X35" s="4">
        <f t="shared" ca="1" si="21"/>
        <v>-8.6805555555555551E-4</v>
      </c>
      <c r="Y35" s="4">
        <f t="shared" ca="1" si="21"/>
        <v>5.7870370370370367E-4</v>
      </c>
    </row>
    <row r="36" spans="1:25" x14ac:dyDescent="0.2">
      <c r="A36">
        <v>33</v>
      </c>
      <c r="B36">
        <f t="shared" si="12"/>
        <v>4</v>
      </c>
      <c r="C36" s="1">
        <f t="shared" ref="C36:C38" si="22">C35+1</f>
        <v>42669</v>
      </c>
      <c r="D36" s="8">
        <f t="shared" ca="1" si="0"/>
        <v>0.29275462962962961</v>
      </c>
      <c r="E36" s="8"/>
      <c r="F36" s="8">
        <f t="shared" ca="1" si="1"/>
        <v>0.29601851851851851</v>
      </c>
      <c r="G36" s="8">
        <f t="shared" ca="1" si="2"/>
        <v>0.30252314814814812</v>
      </c>
      <c r="H36" s="8"/>
      <c r="I36" s="8">
        <f t="shared" ca="1" si="3"/>
        <v>0.29777777777777775</v>
      </c>
      <c r="J36" s="8">
        <f t="shared" ca="1" si="4"/>
        <v>0.30206018518518513</v>
      </c>
      <c r="K36" s="2"/>
      <c r="L36">
        <f t="shared" ca="1" si="5"/>
        <v>282.00000000000091</v>
      </c>
      <c r="M36">
        <f t="shared" ca="1" si="6"/>
        <v>561.99999999999829</v>
      </c>
      <c r="N36">
        <f t="shared" ca="1" si="7"/>
        <v>843.9999999999992</v>
      </c>
      <c r="P36">
        <f t="shared" ca="1" si="8"/>
        <v>433.99999999999909</v>
      </c>
      <c r="Q36">
        <f t="shared" ca="1" si="9"/>
        <v>369.9999999999971</v>
      </c>
      <c r="R36">
        <f t="shared" ca="1" si="10"/>
        <v>803.99999999999613</v>
      </c>
      <c r="S36" s="2"/>
      <c r="T36" t="s">
        <v>9</v>
      </c>
      <c r="U36" s="4">
        <f t="shared" ca="1" si="21"/>
        <v>-2.5000000000000001E-3</v>
      </c>
      <c r="V36" s="4">
        <f t="shared" ca="1" si="21"/>
        <v>-2.0833333333333335E-4</v>
      </c>
      <c r="W36" s="4">
        <f t="shared" ca="1" si="21"/>
        <v>-4.3981481481481481E-4</v>
      </c>
      <c r="X36" s="4">
        <f t="shared" ca="1" si="21"/>
        <v>2.9398148148148148E-3</v>
      </c>
      <c r="Y36" s="4">
        <f t="shared" ca="1" si="21"/>
        <v>-2.3148148148148149E-4</v>
      </c>
    </row>
    <row r="37" spans="1:25" x14ac:dyDescent="0.2">
      <c r="A37">
        <v>34</v>
      </c>
      <c r="B37">
        <f t="shared" si="12"/>
        <v>5</v>
      </c>
      <c r="C37" s="1">
        <f t="shared" si="22"/>
        <v>42670</v>
      </c>
      <c r="D37" s="8">
        <f t="shared" ca="1" si="0"/>
        <v>0.29870370370370369</v>
      </c>
      <c r="E37" s="8"/>
      <c r="F37" s="8">
        <f t="shared" ca="1" si="1"/>
        <v>0.30269675925925926</v>
      </c>
      <c r="G37" s="8">
        <f t="shared" ca="1" si="2"/>
        <v>0.30952546296296296</v>
      </c>
      <c r="H37" s="8"/>
      <c r="I37" s="8">
        <f t="shared" ca="1" si="3"/>
        <v>0.3042361111111111</v>
      </c>
      <c r="J37" s="8">
        <f t="shared" ca="1" si="4"/>
        <v>0.30883101851851846</v>
      </c>
      <c r="K37" s="2"/>
      <c r="L37">
        <f t="shared" ca="1" si="5"/>
        <v>345.00000000000119</v>
      </c>
      <c r="M37">
        <f t="shared" ca="1" si="6"/>
        <v>589.99999999999955</v>
      </c>
      <c r="N37">
        <f t="shared" ca="1" si="7"/>
        <v>935.00000000000068</v>
      </c>
      <c r="P37">
        <f t="shared" ca="1" si="8"/>
        <v>477.9999999999996</v>
      </c>
      <c r="Q37">
        <f t="shared" ca="1" si="9"/>
        <v>396.99999999999653</v>
      </c>
      <c r="R37">
        <f t="shared" ca="1" si="10"/>
        <v>874.99999999999613</v>
      </c>
      <c r="S37" s="2"/>
      <c r="T37" t="s">
        <v>9</v>
      </c>
      <c r="U37" s="4">
        <f t="shared" ca="1" si="21"/>
        <v>3.449074074074074E-3</v>
      </c>
      <c r="V37" s="4">
        <f t="shared" ca="1" si="21"/>
        <v>5.2083333333333333E-4</v>
      </c>
      <c r="W37" s="4">
        <f t="shared" ca="1" si="21"/>
        <v>-1.1574074074074075E-4</v>
      </c>
      <c r="X37" s="4">
        <f t="shared" ca="1" si="21"/>
        <v>3.449074074074074E-3</v>
      </c>
      <c r="Y37" s="4">
        <f t="shared" ca="1" si="21"/>
        <v>8.1018518518518516E-5</v>
      </c>
    </row>
    <row r="38" spans="1:25" x14ac:dyDescent="0.2">
      <c r="A38">
        <v>35</v>
      </c>
      <c r="B38">
        <f t="shared" si="12"/>
        <v>6</v>
      </c>
      <c r="C38" s="1">
        <f t="shared" si="22"/>
        <v>42671</v>
      </c>
      <c r="D38" s="8">
        <f t="shared" ca="1" si="0"/>
        <v>0.29716435185185186</v>
      </c>
      <c r="E38" s="8"/>
      <c r="F38" s="8">
        <f t="shared" ca="1" si="1"/>
        <v>0.30118055555555556</v>
      </c>
      <c r="G38" s="8">
        <f t="shared" ca="1" si="2"/>
        <v>0.30831018518518516</v>
      </c>
      <c r="H38" s="8"/>
      <c r="I38" s="8">
        <f t="shared" ca="1" si="3"/>
        <v>0.29885416666666664</v>
      </c>
      <c r="J38" s="8">
        <f t="shared" ca="1" si="4"/>
        <v>0.3037731481481481</v>
      </c>
      <c r="K38" s="2"/>
      <c r="L38">
        <f t="shared" ca="1" si="5"/>
        <v>346.99999999999989</v>
      </c>
      <c r="M38">
        <f t="shared" ca="1" si="6"/>
        <v>615.99999999999716</v>
      </c>
      <c r="N38">
        <f t="shared" ca="1" si="7"/>
        <v>962.99999999999704</v>
      </c>
      <c r="P38">
        <f t="shared" ca="1" si="8"/>
        <v>145.99999999999724</v>
      </c>
      <c r="Q38">
        <f t="shared" ca="1" si="9"/>
        <v>424.99999999999767</v>
      </c>
      <c r="R38">
        <f t="shared" ca="1" si="10"/>
        <v>570.99999999999488</v>
      </c>
      <c r="S38" s="2"/>
      <c r="T38" t="s">
        <v>9</v>
      </c>
      <c r="U38" s="4">
        <f t="shared" ca="1" si="21"/>
        <v>1.9097222222222222E-3</v>
      </c>
      <c r="V38" s="4">
        <f t="shared" ca="1" si="21"/>
        <v>5.4398148148148144E-4</v>
      </c>
      <c r="W38" s="4">
        <f t="shared" ca="1" si="21"/>
        <v>1.8518518518518518E-4</v>
      </c>
      <c r="X38" s="4">
        <f t="shared" ca="1" si="21"/>
        <v>-3.9351851851851852E-4</v>
      </c>
      <c r="Y38" s="4">
        <f t="shared" ca="1" si="21"/>
        <v>4.0509259259259258E-4</v>
      </c>
    </row>
    <row r="39" spans="1:25" x14ac:dyDescent="0.2">
      <c r="A39">
        <v>36</v>
      </c>
      <c r="B39">
        <f t="shared" si="12"/>
        <v>2</v>
      </c>
      <c r="C39" s="1">
        <f>C38+3</f>
        <v>42674</v>
      </c>
      <c r="D39" s="8">
        <f t="shared" ca="1" si="0"/>
        <v>0.29178240740740741</v>
      </c>
      <c r="E39" s="8"/>
      <c r="F39" s="8">
        <f t="shared" ca="1" si="1"/>
        <v>0.29559027777777774</v>
      </c>
      <c r="G39" s="8">
        <f t="shared" ca="1" si="2"/>
        <v>0.30259259259259252</v>
      </c>
      <c r="H39" s="8"/>
      <c r="I39" s="8">
        <f t="shared" ca="1" si="3"/>
        <v>0.29729166666666668</v>
      </c>
      <c r="J39" s="8">
        <f t="shared" ca="1" si="4"/>
        <v>0.30222222222222223</v>
      </c>
      <c r="K39" s="2"/>
      <c r="L39">
        <f t="shared" ca="1" si="5"/>
        <v>328.99999999999704</v>
      </c>
      <c r="M39">
        <f t="shared" ca="1" si="6"/>
        <v>604.99999999999704</v>
      </c>
      <c r="N39">
        <f t="shared" ca="1" si="7"/>
        <v>933.99999999999409</v>
      </c>
      <c r="O39" s="3"/>
      <c r="P39">
        <f t="shared" ca="1" si="8"/>
        <v>476.00000000000085</v>
      </c>
      <c r="Q39">
        <f t="shared" ca="1" si="9"/>
        <v>425.99999999999943</v>
      </c>
      <c r="R39">
        <f t="shared" ca="1" si="10"/>
        <v>902.00000000000023</v>
      </c>
      <c r="S39" s="2"/>
      <c r="T39" t="s">
        <v>9</v>
      </c>
      <c r="U39" s="4">
        <f t="shared" ca="1" si="21"/>
        <v>-3.472222222222222E-3</v>
      </c>
      <c r="V39" s="4">
        <f t="shared" ca="1" si="21"/>
        <v>3.3564814814814812E-4</v>
      </c>
      <c r="W39" s="4">
        <f t="shared" ca="1" si="21"/>
        <v>5.7870370370370373E-5</v>
      </c>
      <c r="X39" s="4">
        <f t="shared" ca="1" si="21"/>
        <v>3.425925925925926E-3</v>
      </c>
      <c r="Y39" s="4">
        <f t="shared" ca="1" si="21"/>
        <v>4.1666666666666669E-4</v>
      </c>
    </row>
    <row r="40" spans="1:25" x14ac:dyDescent="0.2">
      <c r="A40">
        <v>37</v>
      </c>
      <c r="B40">
        <f t="shared" si="12"/>
        <v>3</v>
      </c>
      <c r="C40" s="1">
        <f t="shared" ref="C40" si="23">C39+1</f>
        <v>42675</v>
      </c>
      <c r="D40" s="8">
        <f t="shared" ca="1" si="0"/>
        <v>0.29480324074074071</v>
      </c>
      <c r="E40" s="8"/>
      <c r="F40" s="8">
        <f t="shared" ca="1" si="1"/>
        <v>0.29817129629629624</v>
      </c>
      <c r="G40" s="8">
        <f t="shared" ca="1" si="2"/>
        <v>0.30454861111111103</v>
      </c>
      <c r="H40" s="8"/>
      <c r="I40" s="8">
        <f t="shared" ca="1" si="3"/>
        <v>0.29909722222222218</v>
      </c>
      <c r="J40" s="8">
        <f t="shared" ca="1" si="4"/>
        <v>0.30326388888888883</v>
      </c>
      <c r="K40" s="2"/>
      <c r="L40">
        <f t="shared" ca="1" si="5"/>
        <v>290.9999999999975</v>
      </c>
      <c r="M40">
        <f t="shared" ca="1" si="6"/>
        <v>550.99999999999818</v>
      </c>
      <c r="N40">
        <f t="shared" ca="1" si="7"/>
        <v>841.99999999999568</v>
      </c>
      <c r="O40" s="3"/>
      <c r="P40">
        <f t="shared" ca="1" si="8"/>
        <v>370.99999999999886</v>
      </c>
      <c r="Q40">
        <f t="shared" ca="1" si="9"/>
        <v>359.99999999999875</v>
      </c>
      <c r="R40">
        <f t="shared" ca="1" si="10"/>
        <v>730.99999999999761</v>
      </c>
      <c r="S40" s="2"/>
      <c r="T40" t="s">
        <v>9</v>
      </c>
      <c r="U40" s="4">
        <f t="shared" ca="1" si="21"/>
        <v>-4.5138888888888887E-4</v>
      </c>
      <c r="V40" s="4">
        <f t="shared" ca="1" si="21"/>
        <v>-1.0416666666666667E-4</v>
      </c>
      <c r="W40" s="4">
        <f t="shared" ca="1" si="21"/>
        <v>-5.6712962962962967E-4</v>
      </c>
      <c r="X40" s="4">
        <f t="shared" ca="1" si="21"/>
        <v>2.2106481481481482E-3</v>
      </c>
      <c r="Y40" s="4">
        <f t="shared" ca="1" si="21"/>
        <v>-3.4722222222222224E-4</v>
      </c>
    </row>
    <row r="41" spans="1:25" x14ac:dyDescent="0.2">
      <c r="A41">
        <v>38</v>
      </c>
      <c r="B41">
        <f t="shared" si="12"/>
        <v>4</v>
      </c>
      <c r="C41" s="1">
        <f t="shared" ref="C41" si="24">C40+1</f>
        <v>42676</v>
      </c>
      <c r="D41" s="8">
        <f t="shared" ca="1" si="0"/>
        <v>0.29579861111111111</v>
      </c>
      <c r="E41" s="8"/>
      <c r="F41" s="8">
        <f t="shared" ca="1" si="1"/>
        <v>0.29883101851851851</v>
      </c>
      <c r="G41" s="8">
        <f t="shared" ca="1" si="2"/>
        <v>0.30578703703703702</v>
      </c>
      <c r="H41" s="8"/>
      <c r="I41" s="8">
        <f t="shared" ca="1" si="3"/>
        <v>0.30047453703703703</v>
      </c>
      <c r="J41" s="8">
        <f t="shared" ca="1" si="4"/>
        <v>0.30604166666666666</v>
      </c>
      <c r="K41" s="2"/>
      <c r="L41">
        <f t="shared" ca="1" si="5"/>
        <v>261.99999999999937</v>
      </c>
      <c r="M41">
        <f t="shared" ca="1" si="6"/>
        <v>600.99999999999966</v>
      </c>
      <c r="N41">
        <f t="shared" ca="1" si="7"/>
        <v>862.99999999999909</v>
      </c>
      <c r="O41" s="3"/>
      <c r="P41">
        <f t="shared" ca="1" si="8"/>
        <v>403.9999999999992</v>
      </c>
      <c r="Q41">
        <f t="shared" ca="1" si="9"/>
        <v>481.00000000000006</v>
      </c>
      <c r="R41">
        <f t="shared" ca="1" si="10"/>
        <v>884.99999999999932</v>
      </c>
      <c r="S41" s="2"/>
      <c r="T41" t="s">
        <v>9</v>
      </c>
      <c r="U41" s="4">
        <f t="shared" ca="1" si="21"/>
        <v>5.4398148148148144E-4</v>
      </c>
      <c r="V41" s="4">
        <f t="shared" ca="1" si="21"/>
        <v>-4.3981481481481481E-4</v>
      </c>
      <c r="W41" s="4">
        <f t="shared" ca="1" si="21"/>
        <v>1.1574074074074073E-5</v>
      </c>
      <c r="X41" s="4">
        <f t="shared" ca="1" si="21"/>
        <v>2.5925925925925925E-3</v>
      </c>
      <c r="Y41" s="4">
        <f t="shared" ca="1" si="21"/>
        <v>1.0532407407407407E-3</v>
      </c>
    </row>
    <row r="42" spans="1:25" x14ac:dyDescent="0.2">
      <c r="O42" s="3"/>
    </row>
    <row r="43" spans="1:25" x14ac:dyDescent="0.2">
      <c r="L43" s="6">
        <f ca="1">AVERAGE(L4:L22)/60</f>
        <v>4.9026315789473527</v>
      </c>
      <c r="M43" s="6">
        <f ca="1">AVERAGE(M4:M22)/60</f>
        <v>10.028070175438565</v>
      </c>
      <c r="N43" s="6">
        <f ca="1">AVERAGE(N4:N22)/60</f>
        <v>14.930701754385918</v>
      </c>
      <c r="O43" s="3"/>
      <c r="P43" s="6">
        <f ca="1">AVERAGE(P4:P22)/60</f>
        <v>4.8350877192982376</v>
      </c>
      <c r="Q43" s="6">
        <f ca="1">AVERAGE(Q4:Q22)/60</f>
        <v>7.1754385964912082</v>
      </c>
      <c r="R43" s="6">
        <f ca="1">AVERAGE(R4:R22)/60</f>
        <v>12.010526315789445</v>
      </c>
    </row>
    <row r="44" spans="1:25" x14ac:dyDescent="0.2">
      <c r="C44" t="s">
        <v>8</v>
      </c>
      <c r="D44" s="2">
        <v>0.29525462962962962</v>
      </c>
      <c r="E44" s="2"/>
      <c r="F44" s="2">
        <f>$D44+F$47</f>
        <v>0.29872685185185183</v>
      </c>
      <c r="G44" s="2">
        <f>$F44+G$47</f>
        <v>0.30567129629629625</v>
      </c>
      <c r="H44" s="2"/>
      <c r="I44" s="2">
        <f>$D44+I$47</f>
        <v>0.29733796296296294</v>
      </c>
      <c r="J44" s="2">
        <f>$I44+J$47</f>
        <v>0.30185185185185182</v>
      </c>
      <c r="K44" s="2"/>
      <c r="L44" s="6">
        <f ca="1">STDEVP(L$4:L$22)/60</f>
        <v>0.55155980726577336</v>
      </c>
      <c r="M44" s="6">
        <f ca="1">STDEVP(M$4:M$22)/60</f>
        <v>0.58256974161669495</v>
      </c>
      <c r="N44" s="6">
        <f ca="1">STDEVP(N$4:N$22)/60</f>
        <v>0.90394300585443943</v>
      </c>
      <c r="O44" s="6"/>
      <c r="P44" s="6">
        <f ca="1">STDEVP(P$4:P$22)/60</f>
        <v>2.2206361683772742</v>
      </c>
      <c r="Q44" s="6">
        <f ca="1">STDEVP(Q$4:Q$22)/60</f>
        <v>0.69672098380236269</v>
      </c>
      <c r="R44" s="6">
        <f ca="1">STDEVP(R$4:R$22)/60</f>
        <v>2.2331972367953221</v>
      </c>
      <c r="S44" s="2"/>
    </row>
    <row r="45" spans="1:25" x14ac:dyDescent="0.2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P45" s="3"/>
      <c r="Q45" s="3"/>
      <c r="R45" s="3"/>
      <c r="S45" s="3"/>
    </row>
    <row r="46" spans="1:25" x14ac:dyDescent="0.2">
      <c r="F46">
        <v>300</v>
      </c>
      <c r="G46">
        <v>600</v>
      </c>
      <c r="I46">
        <v>180</v>
      </c>
      <c r="J46">
        <v>390</v>
      </c>
      <c r="L46" s="6">
        <f t="shared" ref="L46:N50" ca="1" si="25">QUARTILE(L$4:L$22,$S46)/60</f>
        <v>3.9999999999999858</v>
      </c>
      <c r="M46" s="6">
        <f t="shared" ca="1" si="25"/>
        <v>8.999999999999968</v>
      </c>
      <c r="N46" s="6">
        <f t="shared" ca="1" si="25"/>
        <v>13.199999999999985</v>
      </c>
      <c r="P46" s="6">
        <f t="shared" ref="P46:R50" ca="1" si="26">QUARTILE(P$4:P$22,$S46)/60</f>
        <v>1.6333333333333222</v>
      </c>
      <c r="Q46" s="6">
        <f t="shared" ca="1" si="26"/>
        <v>6.0333333333332906</v>
      </c>
      <c r="R46" s="6">
        <f t="shared" ca="1" si="26"/>
        <v>8.3500000000000263</v>
      </c>
      <c r="S46">
        <v>0</v>
      </c>
    </row>
    <row r="47" spans="1:25" x14ac:dyDescent="0.2">
      <c r="F47" s="4">
        <f>F46/(24*60*60)</f>
        <v>3.472222222222222E-3</v>
      </c>
      <c r="G47" s="4">
        <f>G46/(24*60*60)</f>
        <v>6.9444444444444441E-3</v>
      </c>
      <c r="H47" s="4"/>
      <c r="I47" s="4">
        <f t="shared" ref="I47:J47" si="27">I46/(24*60*60)</f>
        <v>2.0833333333333333E-3</v>
      </c>
      <c r="J47" s="4">
        <f t="shared" si="27"/>
        <v>4.5138888888888885E-3</v>
      </c>
      <c r="K47" s="4"/>
      <c r="L47" s="6">
        <f t="shared" ca="1" si="25"/>
        <v>4.4000000000000083</v>
      </c>
      <c r="M47" s="6">
        <f t="shared" ca="1" si="25"/>
        <v>9.6499999999999506</v>
      </c>
      <c r="N47" s="6">
        <f t="shared" ca="1" si="25"/>
        <v>14.366666666666621</v>
      </c>
      <c r="P47" s="6">
        <f t="shared" ca="1" si="26"/>
        <v>2.9749999999999859</v>
      </c>
      <c r="Q47" s="6">
        <f t="shared" ca="1" si="26"/>
        <v>6.65</v>
      </c>
      <c r="R47" s="6">
        <f t="shared" ca="1" si="26"/>
        <v>9.7999999999999741</v>
      </c>
      <c r="S47">
        <v>1</v>
      </c>
      <c r="T47" t="s">
        <v>11</v>
      </c>
      <c r="U47">
        <v>-300</v>
      </c>
      <c r="V47">
        <v>-60</v>
      </c>
      <c r="W47">
        <v>-60</v>
      </c>
      <c r="X47">
        <v>-150</v>
      </c>
      <c r="Y47">
        <v>-30</v>
      </c>
    </row>
    <row r="48" spans="1:25" x14ac:dyDescent="0.2">
      <c r="L48" s="6">
        <f t="shared" ca="1" si="25"/>
        <v>4.9666666666666703</v>
      </c>
      <c r="M48" s="6">
        <f t="shared" ca="1" si="25"/>
        <v>10.099999999999982</v>
      </c>
      <c r="N48" s="6">
        <f t="shared" ca="1" si="25"/>
        <v>15.099999999999962</v>
      </c>
      <c r="P48" s="6">
        <f t="shared" ca="1" si="26"/>
        <v>5.4999999999999805</v>
      </c>
      <c r="Q48" s="6">
        <f t="shared" ca="1" si="26"/>
        <v>6.9499999999999682</v>
      </c>
      <c r="R48" s="6">
        <f t="shared" ca="1" si="26"/>
        <v>13.116666666666585</v>
      </c>
      <c r="S48">
        <v>2</v>
      </c>
      <c r="T48" t="s">
        <v>10</v>
      </c>
      <c r="U48">
        <v>300</v>
      </c>
      <c r="V48">
        <v>60</v>
      </c>
      <c r="W48">
        <v>60</v>
      </c>
      <c r="X48">
        <v>300</v>
      </c>
      <c r="Y48">
        <v>120</v>
      </c>
    </row>
    <row r="49" spans="4:19" x14ac:dyDescent="0.2">
      <c r="L49" s="6">
        <f t="shared" ca="1" si="25"/>
        <v>5.3583333333333449</v>
      </c>
      <c r="M49" s="6">
        <f t="shared" ca="1" si="25"/>
        <v>10.358333333333288</v>
      </c>
      <c r="N49" s="6">
        <f t="shared" ca="1" si="25"/>
        <v>15.758333333333292</v>
      </c>
      <c r="P49" s="6">
        <f t="shared" ca="1" si="26"/>
        <v>6.7916666666666368</v>
      </c>
      <c r="Q49" s="6">
        <f t="shared" ca="1" si="26"/>
        <v>7.6583333333333048</v>
      </c>
      <c r="R49" s="6">
        <f t="shared" ca="1" si="26"/>
        <v>13.966666666666638</v>
      </c>
      <c r="S49">
        <v>3</v>
      </c>
    </row>
    <row r="50" spans="4:19" x14ac:dyDescent="0.2">
      <c r="D50" s="5">
        <f ca="1">D4</f>
        <v>0.29480324074074071</v>
      </c>
      <c r="E50" s="5"/>
      <c r="F50" s="5">
        <f ca="1">F4</f>
        <v>0.29825231481481479</v>
      </c>
      <c r="G50" s="5">
        <f ca="1">G4</f>
        <v>0.30584490740740738</v>
      </c>
      <c r="H50" s="5"/>
      <c r="I50" s="5">
        <f ca="1">I4</f>
        <v>0.29674768518518513</v>
      </c>
      <c r="J50" s="5">
        <f ca="1">J4</f>
        <v>0.30133101851851846</v>
      </c>
      <c r="L50" s="6">
        <f t="shared" ca="1" si="25"/>
        <v>5.8666666666666512</v>
      </c>
      <c r="M50" s="6">
        <f t="shared" ca="1" si="25"/>
        <v>10.999999999999961</v>
      </c>
      <c r="N50" s="6">
        <f t="shared" ca="1" si="25"/>
        <v>16.183333333333277</v>
      </c>
      <c r="P50" s="6">
        <f t="shared" ca="1" si="26"/>
        <v>7.8333333333333321</v>
      </c>
      <c r="Q50" s="6">
        <f t="shared" ca="1" si="26"/>
        <v>8.433333333333346</v>
      </c>
      <c r="R50" s="6">
        <f t="shared" ca="1" si="26"/>
        <v>15.116666666666658</v>
      </c>
      <c r="S50">
        <v>4</v>
      </c>
    </row>
    <row r="51" spans="4:19" x14ac:dyDescent="0.2">
      <c r="D51" s="1">
        <f>D44</f>
        <v>0.29525462962962962</v>
      </c>
      <c r="E51" s="1"/>
      <c r="F51" s="1">
        <f>F44</f>
        <v>0.29872685185185183</v>
      </c>
      <c r="G51" s="1">
        <f t="shared" ref="G51:J51" si="28">G44</f>
        <v>0.30567129629629625</v>
      </c>
      <c r="H51" s="1"/>
      <c r="I51" s="1">
        <f t="shared" si="28"/>
        <v>0.29733796296296294</v>
      </c>
      <c r="J51" s="1">
        <f t="shared" si="28"/>
        <v>0.30185185185185182</v>
      </c>
      <c r="L51" s="3"/>
    </row>
    <row r="52" spans="4:19" x14ac:dyDescent="0.2">
      <c r="D52" s="1">
        <f ca="1">D4</f>
        <v>0.29480324074074071</v>
      </c>
      <c r="E52" s="1"/>
      <c r="F52" s="1">
        <f ca="1">F4</f>
        <v>0.29825231481481479</v>
      </c>
      <c r="G52" s="1">
        <f ca="1">G4</f>
        <v>0.30584490740740738</v>
      </c>
      <c r="H52" s="1"/>
      <c r="I52" s="1">
        <f ca="1">I4</f>
        <v>0.29674768518518513</v>
      </c>
      <c r="J52" s="1">
        <f ca="1">J4</f>
        <v>0.30133101851851846</v>
      </c>
    </row>
    <row r="54" spans="4:19" x14ac:dyDescent="0.2">
      <c r="R54">
        <v>9</v>
      </c>
    </row>
    <row r="55" spans="4:19" x14ac:dyDescent="0.2">
      <c r="R5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55"/>
  <sheetViews>
    <sheetView zoomScale="120" zoomScaleNormal="120" zoomScalePageLayoutView="120" workbookViewId="0">
      <selection activeCell="V12" sqref="V12"/>
    </sheetView>
  </sheetViews>
  <sheetFormatPr baseColWidth="10" defaultRowHeight="16" x14ac:dyDescent="0.2"/>
  <cols>
    <col min="1" max="1" width="3.1640625" bestFit="1" customWidth="1"/>
    <col min="3" max="3" width="10.6640625" bestFit="1" customWidth="1"/>
    <col min="4" max="4" width="5.1640625" customWidth="1"/>
    <col min="5" max="5" width="10.1640625" customWidth="1"/>
    <col min="6" max="6" width="12.33203125" bestFit="1" customWidth="1"/>
    <col min="7" max="7" width="5" customWidth="1"/>
    <col min="8" max="8" width="15.1640625" bestFit="1" customWidth="1"/>
    <col min="9" max="9" width="12.33203125" bestFit="1" customWidth="1"/>
    <col min="10" max="10" width="12.33203125" customWidth="1"/>
    <col min="11" max="11" width="10.5" bestFit="1" customWidth="1"/>
    <col min="12" max="12" width="5.1640625" bestFit="1" customWidth="1"/>
    <col min="13" max="13" width="7.83203125" customWidth="1"/>
    <col min="14" max="14" width="4.33203125" customWidth="1"/>
    <col min="16" max="16" width="8" bestFit="1" customWidth="1"/>
    <col min="17" max="17" width="6.83203125" customWidth="1"/>
    <col min="19" max="19" width="7.1640625" bestFit="1" customWidth="1"/>
    <col min="20" max="24" width="6.6640625" bestFit="1" customWidth="1"/>
  </cols>
  <sheetData>
    <row r="1" spans="1:24" x14ac:dyDescent="0.2">
      <c r="A1" s="13"/>
      <c r="B1" s="13"/>
      <c r="C1" s="13"/>
      <c r="D1" s="8"/>
      <c r="E1" s="13"/>
      <c r="F1" s="15" t="s">
        <v>33</v>
      </c>
      <c r="G1" s="8"/>
      <c r="H1" s="19" t="s">
        <v>32</v>
      </c>
      <c r="I1" s="13"/>
      <c r="J1" s="2"/>
      <c r="K1" s="13"/>
      <c r="L1" s="13"/>
      <c r="M1" s="13"/>
      <c r="N1" s="12" t="s">
        <v>16</v>
      </c>
      <c r="O1" s="13"/>
      <c r="P1" s="13"/>
      <c r="Q1" s="13"/>
    </row>
    <row r="2" spans="1:24" x14ac:dyDescent="0.2">
      <c r="A2" s="7"/>
      <c r="B2" s="7" t="s">
        <v>29</v>
      </c>
      <c r="C2" s="7" t="s">
        <v>4</v>
      </c>
      <c r="D2" s="8"/>
      <c r="E2" s="7" t="s">
        <v>5</v>
      </c>
      <c r="F2" s="7" t="s">
        <v>7</v>
      </c>
      <c r="G2" s="8"/>
      <c r="H2" s="7" t="s">
        <v>6</v>
      </c>
      <c r="I2" s="7" t="s">
        <v>7</v>
      </c>
      <c r="J2" s="2"/>
      <c r="K2" s="7"/>
      <c r="L2" s="7" t="s">
        <v>20</v>
      </c>
      <c r="M2" s="7"/>
      <c r="N2" s="7"/>
      <c r="O2" s="7"/>
      <c r="P2" s="7" t="s">
        <v>19</v>
      </c>
      <c r="Q2" s="7"/>
    </row>
    <row r="3" spans="1:24" x14ac:dyDescent="0.2">
      <c r="A3" s="11" t="s">
        <v>31</v>
      </c>
      <c r="B3" s="11" t="s">
        <v>28</v>
      </c>
      <c r="C3" s="11" t="s">
        <v>0</v>
      </c>
      <c r="D3" s="8"/>
      <c r="E3" s="11" t="s">
        <v>1</v>
      </c>
      <c r="F3" s="11" t="s">
        <v>2</v>
      </c>
      <c r="G3" s="8"/>
      <c r="H3" s="11" t="s">
        <v>3</v>
      </c>
      <c r="I3" s="11" t="s">
        <v>2</v>
      </c>
      <c r="J3" s="2"/>
      <c r="K3" s="11" t="s">
        <v>15</v>
      </c>
      <c r="L3" s="11" t="s">
        <v>12</v>
      </c>
      <c r="M3" s="12" t="s">
        <v>30</v>
      </c>
      <c r="N3" s="7"/>
      <c r="O3" s="11" t="s">
        <v>13</v>
      </c>
      <c r="P3" s="11" t="s">
        <v>14</v>
      </c>
      <c r="Q3" s="12" t="s">
        <v>30</v>
      </c>
    </row>
    <row r="4" spans="1:24" x14ac:dyDescent="0.2">
      <c r="A4">
        <v>1</v>
      </c>
      <c r="B4" s="1">
        <v>42625</v>
      </c>
      <c r="C4" s="8">
        <v>0.29590277777777779</v>
      </c>
      <c r="D4" s="8"/>
      <c r="E4" s="8"/>
      <c r="F4" s="8"/>
      <c r="G4" s="8"/>
      <c r="H4" s="8">
        <v>0.30055555555555558</v>
      </c>
      <c r="I4" s="8">
        <v>0.30584490740740738</v>
      </c>
      <c r="J4" s="2"/>
      <c r="N4" s="3"/>
      <c r="O4">
        <v>402.00000000000051</v>
      </c>
      <c r="P4">
        <v>456.99999999999631</v>
      </c>
      <c r="Q4">
        <v>858.99999999999682</v>
      </c>
      <c r="R4" s="2"/>
      <c r="T4" s="4"/>
      <c r="U4" s="4"/>
      <c r="V4" s="4"/>
      <c r="W4" s="4"/>
      <c r="X4" s="4"/>
    </row>
    <row r="5" spans="1:24" x14ac:dyDescent="0.2">
      <c r="A5">
        <v>2</v>
      </c>
      <c r="B5" s="1">
        <v>42626</v>
      </c>
      <c r="C5" s="8">
        <v>0.29325231481481479</v>
      </c>
      <c r="D5" s="8"/>
      <c r="E5" s="8"/>
      <c r="F5" s="8"/>
      <c r="G5" s="8"/>
      <c r="H5" s="8">
        <v>0.29784722222222221</v>
      </c>
      <c r="I5" s="8">
        <v>0.30365740740740738</v>
      </c>
      <c r="J5" s="2"/>
      <c r="O5">
        <v>397.00000000000131</v>
      </c>
      <c r="P5">
        <v>501.99999999999852</v>
      </c>
      <c r="Q5">
        <v>898.99999999999977</v>
      </c>
      <c r="R5" s="2"/>
      <c r="T5" s="4"/>
      <c r="U5" s="4"/>
      <c r="V5" s="4"/>
      <c r="W5" s="4"/>
      <c r="X5" s="4"/>
    </row>
    <row r="6" spans="1:24" x14ac:dyDescent="0.2">
      <c r="A6">
        <v>3</v>
      </c>
      <c r="B6" s="1">
        <v>42627</v>
      </c>
      <c r="C6" s="8">
        <v>0.29211805555555553</v>
      </c>
      <c r="D6" s="8"/>
      <c r="E6" s="8"/>
      <c r="F6" s="8"/>
      <c r="G6" s="8"/>
      <c r="H6" s="8">
        <v>0.29668981481481477</v>
      </c>
      <c r="I6" s="8">
        <v>0.30131944444444436</v>
      </c>
      <c r="J6" s="2"/>
      <c r="O6">
        <v>394.99999999999778</v>
      </c>
      <c r="P6">
        <v>399.99999999999699</v>
      </c>
      <c r="Q6">
        <v>794.99999999999477</v>
      </c>
      <c r="R6" s="2"/>
      <c r="T6" s="4"/>
      <c r="U6" s="4"/>
      <c r="V6" s="4"/>
      <c r="W6" s="4"/>
      <c r="X6" s="4"/>
    </row>
    <row r="7" spans="1:24" x14ac:dyDescent="0.2">
      <c r="A7">
        <v>4</v>
      </c>
      <c r="B7" s="1">
        <v>42628</v>
      </c>
      <c r="C7" s="8">
        <v>0.29488425925925926</v>
      </c>
      <c r="D7" s="8"/>
      <c r="E7" s="8">
        <v>0.29778935185185185</v>
      </c>
      <c r="F7" s="8">
        <v>0.30476851851851849</v>
      </c>
      <c r="G7" s="8"/>
      <c r="H7" s="8"/>
      <c r="I7" s="8"/>
      <c r="J7" s="2"/>
      <c r="K7">
        <v>250.99999999999926</v>
      </c>
      <c r="L7">
        <v>602.99999999999829</v>
      </c>
      <c r="M7">
        <v>853.9999999999975</v>
      </c>
      <c r="R7" s="2"/>
      <c r="T7" s="4"/>
      <c r="U7" s="4"/>
      <c r="V7" s="4"/>
      <c r="W7" s="4"/>
      <c r="X7" s="4"/>
    </row>
    <row r="8" spans="1:24" x14ac:dyDescent="0.2">
      <c r="A8">
        <v>5</v>
      </c>
      <c r="B8" s="1">
        <v>42629</v>
      </c>
      <c r="C8" s="8">
        <v>0.29208333333333331</v>
      </c>
      <c r="D8" s="8"/>
      <c r="E8" s="8"/>
      <c r="F8" s="8"/>
      <c r="G8" s="8"/>
      <c r="H8" s="8">
        <v>0.29291666666666666</v>
      </c>
      <c r="I8" s="8">
        <v>0.29725694444444439</v>
      </c>
      <c r="J8" s="2"/>
      <c r="O8">
        <v>72.000000000001663</v>
      </c>
      <c r="P8">
        <v>374.99999999999625</v>
      </c>
      <c r="Q8">
        <v>446.9999999999979</v>
      </c>
      <c r="R8" s="2"/>
      <c r="T8" s="4"/>
      <c r="U8" s="4"/>
      <c r="V8" s="4"/>
      <c r="W8" s="4"/>
      <c r="X8" s="4"/>
    </row>
    <row r="9" spans="1:24" x14ac:dyDescent="0.2">
      <c r="A9">
        <v>6</v>
      </c>
      <c r="B9" s="1">
        <v>42632</v>
      </c>
      <c r="C9" s="8">
        <v>0.29745370370370366</v>
      </c>
      <c r="D9" s="8"/>
      <c r="E9" s="8">
        <v>0.30047453703703697</v>
      </c>
      <c r="F9" s="8">
        <v>0.30747685185185175</v>
      </c>
      <c r="G9" s="8"/>
      <c r="H9" s="8"/>
      <c r="I9" s="8"/>
      <c r="J9" s="2"/>
      <c r="K9">
        <v>260.99999999999761</v>
      </c>
      <c r="L9">
        <v>604.99999999999704</v>
      </c>
      <c r="M9">
        <v>865.99999999999466</v>
      </c>
      <c r="R9" s="2"/>
      <c r="T9" s="4"/>
      <c r="U9" s="4"/>
      <c r="V9" s="4"/>
      <c r="W9" s="4"/>
      <c r="X9" s="4"/>
    </row>
    <row r="10" spans="1:24" x14ac:dyDescent="0.2">
      <c r="A10">
        <v>7</v>
      </c>
      <c r="B10" s="1">
        <v>42633</v>
      </c>
      <c r="C10" s="8">
        <v>0.29700231481481482</v>
      </c>
      <c r="D10" s="8"/>
      <c r="E10" s="8"/>
      <c r="F10" s="8"/>
      <c r="G10" s="8"/>
      <c r="H10" s="8">
        <v>0.30048611111111112</v>
      </c>
      <c r="I10" s="8">
        <v>0.30533564814814812</v>
      </c>
      <c r="J10" s="2"/>
      <c r="O10">
        <v>301.00000000000068</v>
      </c>
      <c r="P10">
        <v>418.99999999999676</v>
      </c>
      <c r="Q10">
        <v>719.9999999999975</v>
      </c>
      <c r="R10" s="2"/>
      <c r="T10" s="4"/>
      <c r="U10" s="4"/>
      <c r="V10" s="4"/>
      <c r="W10" s="4"/>
      <c r="X10" s="4"/>
    </row>
    <row r="11" spans="1:24" x14ac:dyDescent="0.2">
      <c r="A11">
        <v>8</v>
      </c>
      <c r="B11" s="1">
        <v>42634</v>
      </c>
      <c r="C11" s="8">
        <v>0.29291666666666666</v>
      </c>
      <c r="D11" s="8"/>
      <c r="E11" s="8"/>
      <c r="F11" s="8"/>
      <c r="G11" s="8"/>
      <c r="H11" s="8">
        <v>0.29506944444444444</v>
      </c>
      <c r="I11" s="8">
        <v>0.29936342592592591</v>
      </c>
      <c r="J11" s="2"/>
      <c r="O11">
        <v>186.00000000000028</v>
      </c>
      <c r="P11">
        <v>370.99999999999886</v>
      </c>
      <c r="Q11">
        <v>556.99999999999909</v>
      </c>
      <c r="R11" s="2"/>
      <c r="T11" s="4"/>
      <c r="U11" s="4"/>
      <c r="V11" s="4"/>
      <c r="W11" s="4"/>
      <c r="X11" s="4"/>
    </row>
    <row r="12" spans="1:24" x14ac:dyDescent="0.2">
      <c r="A12">
        <v>9</v>
      </c>
      <c r="B12" s="1">
        <v>42635</v>
      </c>
      <c r="C12" s="8">
        <v>0.29800925925925925</v>
      </c>
      <c r="D12" s="8"/>
      <c r="E12" s="8"/>
      <c r="F12" s="8"/>
      <c r="G12" s="8"/>
      <c r="H12" s="8">
        <v>0.29942129629629627</v>
      </c>
      <c r="I12" s="8">
        <v>0.30480324074074072</v>
      </c>
      <c r="J12" s="2"/>
      <c r="O12">
        <v>121.99999999999829</v>
      </c>
      <c r="P12">
        <v>465.00000000000074</v>
      </c>
      <c r="Q12">
        <v>586.99999999999909</v>
      </c>
      <c r="R12" s="2"/>
      <c r="T12" s="4"/>
      <c r="U12" s="4"/>
      <c r="V12" s="4"/>
      <c r="W12" s="4"/>
      <c r="X12" s="4"/>
    </row>
    <row r="13" spans="1:24" x14ac:dyDescent="0.2">
      <c r="A13">
        <v>10</v>
      </c>
      <c r="B13" s="1">
        <v>42636</v>
      </c>
      <c r="C13" s="8">
        <v>0.29716435185185186</v>
      </c>
      <c r="D13" s="8"/>
      <c r="E13" s="8">
        <v>0.30113425925925924</v>
      </c>
      <c r="F13" s="8">
        <v>0.3075578703703703</v>
      </c>
      <c r="G13" s="8"/>
      <c r="H13" s="8"/>
      <c r="I13" s="8"/>
      <c r="J13" s="2"/>
      <c r="K13">
        <v>342.99999999999767</v>
      </c>
      <c r="L13">
        <v>554.99999999999568</v>
      </c>
      <c r="M13">
        <v>897.99999999999341</v>
      </c>
      <c r="R13" s="2"/>
      <c r="T13" s="4"/>
      <c r="U13" s="4"/>
      <c r="V13" s="4"/>
      <c r="W13" s="4"/>
      <c r="X13" s="4"/>
    </row>
    <row r="14" spans="1:24" x14ac:dyDescent="0.2">
      <c r="A14">
        <v>11</v>
      </c>
      <c r="B14" s="1">
        <v>42639</v>
      </c>
      <c r="C14" s="8">
        <v>0.29635416666666664</v>
      </c>
      <c r="D14" s="8"/>
      <c r="E14" s="8">
        <v>0.30040509259259257</v>
      </c>
      <c r="F14" s="8">
        <v>0.30666666666666664</v>
      </c>
      <c r="G14" s="8"/>
      <c r="H14" s="8"/>
      <c r="I14" s="8"/>
      <c r="J14" s="2"/>
      <c r="K14">
        <v>350.00000000000034</v>
      </c>
      <c r="L14">
        <v>540.99999999999989</v>
      </c>
      <c r="M14">
        <v>891.00000000000023</v>
      </c>
      <c r="R14" s="2"/>
      <c r="T14" s="4"/>
      <c r="U14" s="4"/>
      <c r="V14" s="4"/>
      <c r="W14" s="4"/>
      <c r="X14" s="4"/>
    </row>
    <row r="15" spans="1:24" x14ac:dyDescent="0.2">
      <c r="A15">
        <v>12</v>
      </c>
      <c r="B15" s="1">
        <v>42640</v>
      </c>
      <c r="C15" s="8">
        <v>0.29312499999999997</v>
      </c>
      <c r="D15" s="8"/>
      <c r="E15" s="8"/>
      <c r="F15" s="8"/>
      <c r="G15" s="8"/>
      <c r="H15" s="8">
        <v>0.29787037037037034</v>
      </c>
      <c r="I15" s="8">
        <v>0.30295138888888884</v>
      </c>
      <c r="J15" s="2"/>
      <c r="O15">
        <v>410.00000000000011</v>
      </c>
      <c r="P15">
        <v>438.99999999999829</v>
      </c>
      <c r="Q15">
        <v>848.99999999999841</v>
      </c>
      <c r="R15" s="2"/>
      <c r="T15" s="4"/>
      <c r="U15" s="4"/>
      <c r="V15" s="4"/>
      <c r="W15" s="4"/>
      <c r="X15" s="4"/>
    </row>
    <row r="16" spans="1:24" x14ac:dyDescent="0.2">
      <c r="A16">
        <v>13</v>
      </c>
      <c r="B16" s="1">
        <v>42641</v>
      </c>
      <c r="C16" s="8">
        <v>0.29247685185185185</v>
      </c>
      <c r="D16" s="8"/>
      <c r="E16" s="8">
        <v>0.29656250000000001</v>
      </c>
      <c r="F16" s="8">
        <v>0.30287037037037035</v>
      </c>
      <c r="G16" s="8"/>
      <c r="H16" s="8"/>
      <c r="I16" s="8"/>
      <c r="J16" s="2"/>
      <c r="K16">
        <v>353.0000000000008</v>
      </c>
      <c r="L16">
        <v>544.99999999999727</v>
      </c>
      <c r="M16">
        <v>897.99999999999807</v>
      </c>
      <c r="R16" s="2"/>
      <c r="T16" s="4"/>
      <c r="U16" s="4"/>
      <c r="V16" s="4"/>
      <c r="W16" s="4"/>
      <c r="X16" s="4"/>
    </row>
    <row r="17" spans="1:24" x14ac:dyDescent="0.2">
      <c r="A17">
        <v>14</v>
      </c>
      <c r="B17" s="1">
        <v>42642</v>
      </c>
      <c r="C17" s="8">
        <v>0.29402777777777778</v>
      </c>
      <c r="D17" s="8"/>
      <c r="E17" s="8">
        <v>0.29754629629629631</v>
      </c>
      <c r="F17" s="8">
        <v>0.30473379629629627</v>
      </c>
      <c r="G17" s="8"/>
      <c r="H17" s="8"/>
      <c r="I17" s="8"/>
      <c r="J17" s="2"/>
      <c r="K17">
        <v>304.00000000000114</v>
      </c>
      <c r="L17">
        <v>620.99999999999636</v>
      </c>
      <c r="M17">
        <v>924.9999999999975</v>
      </c>
      <c r="R17" s="2"/>
      <c r="T17" s="4"/>
      <c r="U17" s="4"/>
      <c r="V17" s="4"/>
      <c r="W17" s="4"/>
      <c r="X17" s="4"/>
    </row>
    <row r="18" spans="1:24" x14ac:dyDescent="0.2">
      <c r="A18">
        <v>15</v>
      </c>
      <c r="B18" s="1">
        <v>42643</v>
      </c>
      <c r="C18" s="8">
        <v>0.29599537037037038</v>
      </c>
      <c r="D18" s="8"/>
      <c r="E18" s="8">
        <v>0.29922453703703705</v>
      </c>
      <c r="F18" s="8">
        <v>0.30638888888888888</v>
      </c>
      <c r="G18" s="8"/>
      <c r="H18" s="8"/>
      <c r="I18" s="8"/>
      <c r="J18" s="2"/>
      <c r="K18">
        <v>279.00000000000045</v>
      </c>
      <c r="L18">
        <v>618.99999999999761</v>
      </c>
      <c r="M18">
        <v>897.99999999999807</v>
      </c>
      <c r="R18" s="2"/>
      <c r="T18" s="4"/>
      <c r="U18" s="4"/>
      <c r="V18" s="4"/>
      <c r="W18" s="4"/>
      <c r="X18" s="4"/>
    </row>
    <row r="19" spans="1:24" x14ac:dyDescent="0.2">
      <c r="A19">
        <v>16</v>
      </c>
      <c r="B19" s="1">
        <v>42646</v>
      </c>
      <c r="C19" s="8">
        <v>0.29807870370370371</v>
      </c>
      <c r="D19" s="8"/>
      <c r="E19" s="8"/>
      <c r="F19" s="8"/>
      <c r="G19" s="8"/>
      <c r="H19" s="8">
        <v>0.29982638888888891</v>
      </c>
      <c r="I19" s="8">
        <v>0.30537037037037035</v>
      </c>
      <c r="J19" s="2"/>
      <c r="O19">
        <v>151.00000000000122</v>
      </c>
      <c r="P19">
        <v>478.99999999999653</v>
      </c>
      <c r="Q19">
        <v>629.99999999999773</v>
      </c>
      <c r="R19" s="2"/>
      <c r="T19" s="4"/>
      <c r="U19" s="4"/>
      <c r="V19" s="4"/>
      <c r="W19" s="4"/>
      <c r="X19" s="4"/>
    </row>
    <row r="20" spans="1:24" x14ac:dyDescent="0.2">
      <c r="A20">
        <v>17</v>
      </c>
      <c r="B20" s="1">
        <v>42647</v>
      </c>
      <c r="C20" s="8">
        <v>0.29461805555555554</v>
      </c>
      <c r="D20" s="8"/>
      <c r="E20" s="8">
        <v>0.29873842592592592</v>
      </c>
      <c r="F20" s="8">
        <v>0.30628472222222219</v>
      </c>
      <c r="G20" s="8"/>
      <c r="H20" s="8"/>
      <c r="I20" s="8"/>
      <c r="J20" s="2"/>
      <c r="K20">
        <v>356.00000000000131</v>
      </c>
      <c r="L20">
        <v>651.99999999999795</v>
      </c>
      <c r="M20">
        <v>1007.9999999999993</v>
      </c>
      <c r="R20" s="2"/>
      <c r="T20" s="4"/>
      <c r="U20" s="4"/>
      <c r="V20" s="4"/>
      <c r="W20" s="4"/>
      <c r="X20" s="4"/>
    </row>
    <row r="21" spans="1:24" x14ac:dyDescent="0.2">
      <c r="A21">
        <v>18</v>
      </c>
      <c r="B21" s="1">
        <v>42648</v>
      </c>
      <c r="C21" s="8">
        <v>0.29736111111111108</v>
      </c>
      <c r="D21" s="8"/>
      <c r="E21" s="8"/>
      <c r="F21" s="8"/>
      <c r="G21" s="8"/>
      <c r="H21" s="8">
        <v>0.30109953703703701</v>
      </c>
      <c r="I21" s="8">
        <v>0.30618055555555551</v>
      </c>
      <c r="J21" s="2"/>
      <c r="O21">
        <v>323.00000000000091</v>
      </c>
      <c r="P21">
        <v>438.99999999999829</v>
      </c>
      <c r="Q21">
        <v>761.9999999999992</v>
      </c>
      <c r="R21" s="2"/>
      <c r="T21" s="4"/>
      <c r="U21" s="4"/>
      <c r="V21" s="4"/>
      <c r="W21" s="4"/>
      <c r="X21" s="4"/>
    </row>
    <row r="22" spans="1:24" x14ac:dyDescent="0.2">
      <c r="A22">
        <v>19</v>
      </c>
      <c r="B22" s="1">
        <v>42649</v>
      </c>
      <c r="C22" s="8">
        <v>0.29805555555555552</v>
      </c>
      <c r="D22" s="8"/>
      <c r="E22" s="8"/>
      <c r="F22" s="8"/>
      <c r="G22" s="8"/>
      <c r="H22" s="8">
        <v>0.30341435185185178</v>
      </c>
      <c r="I22" s="8">
        <v>0.30774305555555548</v>
      </c>
      <c r="J22" s="2"/>
      <c r="O22">
        <v>462.99999999999721</v>
      </c>
      <c r="P22">
        <v>373.99999999999932</v>
      </c>
      <c r="Q22">
        <v>836.99999999999659</v>
      </c>
      <c r="R22" s="2"/>
      <c r="T22" s="4"/>
      <c r="U22" s="4"/>
      <c r="V22" s="4"/>
      <c r="W22" s="4"/>
      <c r="X22" s="4"/>
    </row>
    <row r="23" spans="1:24" x14ac:dyDescent="0.2">
      <c r="A23">
        <v>20</v>
      </c>
      <c r="B23" s="1">
        <v>42650</v>
      </c>
      <c r="C23" s="8">
        <v>0.29622685185185182</v>
      </c>
      <c r="D23" s="8"/>
      <c r="E23" s="8"/>
      <c r="F23" s="8"/>
      <c r="G23" s="8"/>
      <c r="H23" s="8">
        <v>0.2996759259259259</v>
      </c>
      <c r="I23" s="8">
        <v>0.30420138888888887</v>
      </c>
      <c r="J23" s="2"/>
      <c r="N23" s="3"/>
      <c r="O23">
        <v>298.00000000000023</v>
      </c>
      <c r="P23">
        <v>391.00000000000034</v>
      </c>
      <c r="Q23">
        <v>689.00000000000057</v>
      </c>
      <c r="R23" s="2"/>
      <c r="T23" s="4"/>
      <c r="U23" s="4"/>
      <c r="V23" s="4"/>
      <c r="W23" s="4"/>
      <c r="X23" s="4"/>
    </row>
    <row r="24" spans="1:24" x14ac:dyDescent="0.2">
      <c r="A24">
        <v>21</v>
      </c>
      <c r="B24" s="1">
        <v>42653</v>
      </c>
      <c r="C24" s="8">
        <v>0.29832175925925924</v>
      </c>
      <c r="D24" s="8"/>
      <c r="E24" s="8">
        <v>0.30239583333333331</v>
      </c>
      <c r="F24" s="8">
        <v>0.30881944444444437</v>
      </c>
      <c r="G24" s="8"/>
      <c r="H24" s="8"/>
      <c r="I24" s="8"/>
      <c r="J24" s="2"/>
      <c r="K24">
        <v>351.99999999999909</v>
      </c>
      <c r="L24">
        <v>554.99999999999568</v>
      </c>
      <c r="M24">
        <v>906.99999999999477</v>
      </c>
      <c r="R24" s="2"/>
      <c r="T24" s="4"/>
      <c r="U24" s="4"/>
      <c r="V24" s="4"/>
      <c r="W24" s="4"/>
      <c r="X24" s="4"/>
    </row>
    <row r="25" spans="1:24" x14ac:dyDescent="0.2">
      <c r="A25">
        <v>22</v>
      </c>
      <c r="B25" s="1">
        <v>42654</v>
      </c>
      <c r="C25" s="8">
        <v>0.29722222222222222</v>
      </c>
      <c r="D25" s="8"/>
      <c r="E25" s="8">
        <v>0.30031249999999998</v>
      </c>
      <c r="F25" s="8">
        <v>0.30697916666666664</v>
      </c>
      <c r="G25" s="8"/>
      <c r="H25" s="8"/>
      <c r="I25" s="8"/>
      <c r="J25" s="2"/>
      <c r="K25">
        <v>266.99999999999858</v>
      </c>
      <c r="L25">
        <v>575.99999999999886</v>
      </c>
      <c r="M25">
        <v>842.9999999999975</v>
      </c>
      <c r="R25" s="2"/>
      <c r="T25" s="4"/>
      <c r="U25" s="4"/>
      <c r="V25" s="4"/>
      <c r="W25" s="4"/>
      <c r="X25" s="4"/>
    </row>
    <row r="26" spans="1:24" x14ac:dyDescent="0.2">
      <c r="A26">
        <v>23</v>
      </c>
      <c r="B26" s="1">
        <v>42655</v>
      </c>
      <c r="C26" s="8">
        <v>0.294375</v>
      </c>
      <c r="D26" s="8"/>
      <c r="E26" s="8">
        <v>0.29848379629629629</v>
      </c>
      <c r="F26" s="8">
        <v>0.30572916666666661</v>
      </c>
      <c r="G26" s="8"/>
      <c r="H26" s="8"/>
      <c r="I26" s="8"/>
      <c r="J26" s="2"/>
      <c r="K26">
        <v>354.99999999999955</v>
      </c>
      <c r="L26">
        <v>625.99999999999557</v>
      </c>
      <c r="M26">
        <v>980.99999999999511</v>
      </c>
      <c r="R26" s="2"/>
      <c r="T26" s="4"/>
      <c r="U26" s="4"/>
      <c r="V26" s="4"/>
      <c r="W26" s="4"/>
      <c r="X26" s="4"/>
    </row>
    <row r="27" spans="1:24" x14ac:dyDescent="0.2">
      <c r="A27">
        <v>24</v>
      </c>
      <c r="B27" s="1">
        <v>42656</v>
      </c>
      <c r="C27" s="8">
        <v>0.2983912037037037</v>
      </c>
      <c r="D27" s="8"/>
      <c r="E27" s="8"/>
      <c r="F27" s="8"/>
      <c r="G27" s="8"/>
      <c r="H27" s="8">
        <v>0.30297453703703703</v>
      </c>
      <c r="I27" s="8">
        <v>0.30731481481481476</v>
      </c>
      <c r="J27" s="2"/>
      <c r="O27">
        <v>395.99999999999955</v>
      </c>
      <c r="P27">
        <v>374.99999999999625</v>
      </c>
      <c r="Q27">
        <v>770.99999999999579</v>
      </c>
      <c r="R27" s="2"/>
      <c r="T27" s="4"/>
      <c r="U27" s="4"/>
      <c r="V27" s="4"/>
      <c r="W27" s="4"/>
      <c r="X27" s="4"/>
    </row>
    <row r="28" spans="1:24" x14ac:dyDescent="0.2">
      <c r="A28">
        <v>25</v>
      </c>
      <c r="B28" s="1">
        <v>42657</v>
      </c>
      <c r="C28" s="8">
        <v>0.29790509259259257</v>
      </c>
      <c r="D28" s="8"/>
      <c r="E28" s="8">
        <v>0.30113425925925924</v>
      </c>
      <c r="F28" s="8">
        <v>0.30771990740740734</v>
      </c>
      <c r="G28" s="8"/>
      <c r="H28" s="8"/>
      <c r="I28" s="8"/>
      <c r="J28" s="2"/>
      <c r="K28">
        <v>279.00000000000045</v>
      </c>
      <c r="L28">
        <v>568.99999999999625</v>
      </c>
      <c r="M28">
        <v>847.9999999999967</v>
      </c>
      <c r="N28" s="3"/>
      <c r="R28" s="2"/>
      <c r="T28" s="4"/>
      <c r="U28" s="4"/>
      <c r="V28" s="4"/>
      <c r="W28" s="4"/>
      <c r="X28" s="4"/>
    </row>
    <row r="29" spans="1:24" x14ac:dyDescent="0.2">
      <c r="A29">
        <v>26</v>
      </c>
      <c r="B29" s="1">
        <v>42660</v>
      </c>
      <c r="C29" s="8">
        <v>0.29697916666666663</v>
      </c>
      <c r="D29" s="8"/>
      <c r="E29" s="8"/>
      <c r="F29" s="8"/>
      <c r="G29" s="8"/>
      <c r="H29" s="8">
        <v>0.29892361111111104</v>
      </c>
      <c r="I29" s="8">
        <v>0.30475694444444434</v>
      </c>
      <c r="J29" s="2"/>
      <c r="O29">
        <v>167.9999999999975</v>
      </c>
      <c r="P29">
        <v>503.99999999999727</v>
      </c>
      <c r="Q29">
        <v>671.99999999999477</v>
      </c>
      <c r="R29" s="2"/>
      <c r="T29" s="4"/>
      <c r="U29" s="4"/>
      <c r="V29" s="4"/>
      <c r="W29" s="4"/>
      <c r="X29" s="4"/>
    </row>
    <row r="30" spans="1:24" x14ac:dyDescent="0.2">
      <c r="A30">
        <v>27</v>
      </c>
      <c r="B30" s="1">
        <v>42661</v>
      </c>
      <c r="C30" s="8">
        <v>0.29655092592592591</v>
      </c>
      <c r="D30" s="8"/>
      <c r="E30" s="8">
        <v>0.29994212962962963</v>
      </c>
      <c r="F30" s="8">
        <v>0.30659722222222219</v>
      </c>
      <c r="G30" s="8"/>
      <c r="H30" s="8"/>
      <c r="I30" s="8"/>
      <c r="J30" s="2"/>
      <c r="K30">
        <v>293.00000000000102</v>
      </c>
      <c r="L30">
        <v>574.99999999999716</v>
      </c>
      <c r="M30">
        <v>867.99999999999818</v>
      </c>
      <c r="R30" s="2"/>
      <c r="T30" s="4"/>
      <c r="U30" s="4"/>
      <c r="V30" s="4"/>
      <c r="W30" s="4"/>
      <c r="X30" s="4"/>
    </row>
    <row r="31" spans="1:24" x14ac:dyDescent="0.2">
      <c r="A31">
        <v>28</v>
      </c>
      <c r="B31" s="1">
        <v>42662</v>
      </c>
      <c r="C31" s="8">
        <v>0.29863425925925924</v>
      </c>
      <c r="D31" s="8"/>
      <c r="E31" s="8">
        <v>0.30162037037037032</v>
      </c>
      <c r="F31" s="8">
        <v>0.30913194444444436</v>
      </c>
      <c r="G31" s="8"/>
      <c r="H31" s="8"/>
      <c r="I31" s="8"/>
      <c r="J31" s="2"/>
      <c r="K31">
        <v>257.99999999999716</v>
      </c>
      <c r="L31">
        <v>648.9999999999975</v>
      </c>
      <c r="M31">
        <v>906.99999999999466</v>
      </c>
      <c r="R31" s="2"/>
      <c r="T31" s="4"/>
      <c r="U31" s="4"/>
      <c r="V31" s="4"/>
      <c r="W31" s="4"/>
      <c r="X31" s="4"/>
    </row>
    <row r="32" spans="1:24" x14ac:dyDescent="0.2">
      <c r="A32">
        <v>29</v>
      </c>
      <c r="B32" s="1">
        <v>42663</v>
      </c>
      <c r="C32" s="8">
        <v>0.29533564814814811</v>
      </c>
      <c r="D32" s="8"/>
      <c r="E32" s="8">
        <v>0.29863425925925918</v>
      </c>
      <c r="F32" s="8">
        <v>0.3058912037037036</v>
      </c>
      <c r="G32" s="8"/>
      <c r="H32" s="8"/>
      <c r="I32" s="8"/>
      <c r="J32" s="2"/>
      <c r="K32">
        <v>284.99999999999659</v>
      </c>
      <c r="L32">
        <v>626.99999999999727</v>
      </c>
      <c r="M32">
        <v>911.99999999999386</v>
      </c>
      <c r="N32" s="3"/>
      <c r="R32" s="2"/>
      <c r="T32" s="4"/>
      <c r="U32" s="4"/>
      <c r="V32" s="4"/>
      <c r="W32" s="4"/>
      <c r="X32" s="4"/>
    </row>
    <row r="33" spans="1:24" x14ac:dyDescent="0.2">
      <c r="A33">
        <v>30</v>
      </c>
      <c r="B33" s="1">
        <v>42664</v>
      </c>
      <c r="C33" s="8">
        <v>0.29381944444444441</v>
      </c>
      <c r="D33" s="8"/>
      <c r="E33" s="8">
        <v>0.29755787037037035</v>
      </c>
      <c r="F33" s="8">
        <v>0.30440972222222218</v>
      </c>
      <c r="G33" s="8"/>
      <c r="H33" s="8"/>
      <c r="I33" s="8"/>
      <c r="J33" s="2"/>
      <c r="K33">
        <v>323.00000000000091</v>
      </c>
      <c r="L33">
        <v>591.99999999999818</v>
      </c>
      <c r="M33">
        <v>914.99999999999909</v>
      </c>
      <c r="R33" s="2"/>
      <c r="T33" s="4"/>
      <c r="U33" s="4"/>
      <c r="V33" s="4"/>
      <c r="W33" s="4"/>
      <c r="X33" s="4"/>
    </row>
    <row r="34" spans="1:24" x14ac:dyDescent="0.2">
      <c r="A34">
        <v>31</v>
      </c>
      <c r="B34" s="1">
        <v>42667</v>
      </c>
      <c r="C34" s="8">
        <v>0.29376157407407405</v>
      </c>
      <c r="D34" s="8"/>
      <c r="E34" s="8"/>
      <c r="F34" s="8"/>
      <c r="G34" s="8"/>
      <c r="H34" s="8">
        <v>0.29916666666666664</v>
      </c>
      <c r="I34" s="8">
        <v>0.30450231481481477</v>
      </c>
      <c r="J34" s="2"/>
      <c r="O34">
        <v>466.99999999999943</v>
      </c>
      <c r="P34">
        <v>460.99999999999852</v>
      </c>
      <c r="Q34">
        <v>927.99999999999795</v>
      </c>
      <c r="R34" s="2"/>
      <c r="T34" s="4"/>
      <c r="U34" s="4"/>
      <c r="V34" s="4"/>
      <c r="W34" s="4"/>
      <c r="X34" s="4"/>
    </row>
    <row r="35" spans="1:24" x14ac:dyDescent="0.2">
      <c r="A35">
        <v>32</v>
      </c>
      <c r="B35" s="1">
        <v>42668</v>
      </c>
      <c r="C35" s="8">
        <v>0.29332175925925924</v>
      </c>
      <c r="D35" s="8"/>
      <c r="E35" s="8"/>
      <c r="F35" s="8"/>
      <c r="G35" s="8"/>
      <c r="H35" s="8">
        <v>0.29374999999999996</v>
      </c>
      <c r="I35" s="8">
        <v>0.29865740740740737</v>
      </c>
      <c r="J35" s="2"/>
      <c r="O35">
        <v>36.99999999999779</v>
      </c>
      <c r="P35">
        <v>424.00000000000074</v>
      </c>
      <c r="Q35">
        <v>460.99999999999852</v>
      </c>
      <c r="R35" s="2"/>
      <c r="T35" s="4"/>
      <c r="U35" s="4"/>
      <c r="V35" s="4"/>
      <c r="W35" s="4"/>
      <c r="X35" s="4"/>
    </row>
    <row r="36" spans="1:24" x14ac:dyDescent="0.2">
      <c r="A36">
        <v>33</v>
      </c>
      <c r="B36" s="1">
        <v>42669</v>
      </c>
      <c r="C36" s="8">
        <v>0.29775462962962962</v>
      </c>
      <c r="D36" s="8"/>
      <c r="E36" s="8"/>
      <c r="F36" s="8"/>
      <c r="G36" s="8"/>
      <c r="H36" s="8">
        <v>0.30232638888888885</v>
      </c>
      <c r="I36" s="8">
        <v>0.30667824074074068</v>
      </c>
      <c r="J36" s="2"/>
      <c r="O36">
        <v>394.99999999999778</v>
      </c>
      <c r="P36">
        <v>375.99999999999801</v>
      </c>
      <c r="Q36">
        <v>770.99999999999579</v>
      </c>
      <c r="R36" s="2"/>
      <c r="T36" s="4"/>
      <c r="U36" s="4"/>
      <c r="V36" s="4"/>
      <c r="W36" s="4"/>
      <c r="X36" s="4"/>
    </row>
    <row r="37" spans="1:24" x14ac:dyDescent="0.2">
      <c r="A37">
        <v>34</v>
      </c>
      <c r="B37" s="1">
        <v>42670</v>
      </c>
      <c r="C37" s="8">
        <v>0.29439814814814813</v>
      </c>
      <c r="D37" s="8"/>
      <c r="E37" s="8">
        <v>0.29768518518518516</v>
      </c>
      <c r="F37" s="8">
        <v>0.30487268518518512</v>
      </c>
      <c r="G37" s="8"/>
      <c r="H37" s="8"/>
      <c r="I37" s="8"/>
      <c r="J37" s="2"/>
      <c r="K37">
        <v>283.99999999999966</v>
      </c>
      <c r="L37">
        <v>620.99999999999636</v>
      </c>
      <c r="M37">
        <v>904.99999999999602</v>
      </c>
      <c r="R37" s="2"/>
      <c r="T37" s="4"/>
      <c r="U37" s="4"/>
      <c r="V37" s="4"/>
      <c r="W37" s="4"/>
      <c r="X37" s="4"/>
    </row>
    <row r="38" spans="1:24" x14ac:dyDescent="0.2">
      <c r="A38">
        <v>35</v>
      </c>
      <c r="B38" s="1">
        <v>42671</v>
      </c>
      <c r="C38" s="8">
        <v>0.29771990740740739</v>
      </c>
      <c r="D38" s="8"/>
      <c r="E38" s="8">
        <v>0.3008912037037037</v>
      </c>
      <c r="F38" s="8">
        <v>0.3075694444444444</v>
      </c>
      <c r="G38" s="8"/>
      <c r="H38" s="8"/>
      <c r="I38" s="8"/>
      <c r="J38" s="2"/>
      <c r="K38">
        <v>274.00000000000125</v>
      </c>
      <c r="L38">
        <v>576.99999999999591</v>
      </c>
      <c r="M38">
        <v>850.99999999999716</v>
      </c>
      <c r="R38" s="2"/>
      <c r="T38" s="4"/>
      <c r="U38" s="4"/>
      <c r="V38" s="4"/>
      <c r="W38" s="4"/>
      <c r="X38" s="4"/>
    </row>
    <row r="39" spans="1:24" x14ac:dyDescent="0.2">
      <c r="A39">
        <v>36</v>
      </c>
      <c r="B39" s="1">
        <v>42674</v>
      </c>
      <c r="C39" s="8">
        <v>0.29607638888888888</v>
      </c>
      <c r="D39" s="8"/>
      <c r="E39" s="8"/>
      <c r="F39" s="8"/>
      <c r="G39" s="8"/>
      <c r="H39" s="8">
        <v>0.29695601851851849</v>
      </c>
      <c r="I39" s="8">
        <v>0.30179398148148145</v>
      </c>
      <c r="J39" s="2"/>
      <c r="N39" s="3"/>
      <c r="O39">
        <v>75.999999999999091</v>
      </c>
      <c r="P39">
        <v>417.99999999999977</v>
      </c>
      <c r="Q39">
        <v>493.99999999999886</v>
      </c>
      <c r="R39" s="2"/>
      <c r="T39" s="4"/>
      <c r="U39" s="4"/>
      <c r="V39" s="4"/>
      <c r="W39" s="4"/>
      <c r="X39" s="4"/>
    </row>
    <row r="40" spans="1:24" x14ac:dyDescent="0.2">
      <c r="A40">
        <v>37</v>
      </c>
      <c r="B40" s="1">
        <v>42675</v>
      </c>
      <c r="C40" s="8">
        <v>0.29193287037037036</v>
      </c>
      <c r="D40" s="8"/>
      <c r="E40" s="8">
        <v>0.29481481481481481</v>
      </c>
      <c r="F40" s="8">
        <v>0.30219907407407404</v>
      </c>
      <c r="G40" s="8"/>
      <c r="H40" s="8"/>
      <c r="I40" s="8"/>
      <c r="J40" s="2"/>
      <c r="K40">
        <v>249.00000000000057</v>
      </c>
      <c r="L40">
        <v>637.99999999999739</v>
      </c>
      <c r="M40">
        <v>886.99999999999795</v>
      </c>
      <c r="R40" s="2"/>
      <c r="T40" s="4"/>
      <c r="U40" s="4"/>
      <c r="V40" s="4"/>
      <c r="W40" s="4"/>
      <c r="X40" s="4"/>
    </row>
    <row r="41" spans="1:24" x14ac:dyDescent="0.2">
      <c r="A41" s="13">
        <v>38</v>
      </c>
      <c r="B41" s="16">
        <v>42676</v>
      </c>
      <c r="C41" s="17">
        <v>0.29365740740740737</v>
      </c>
      <c r="D41" s="17"/>
      <c r="E41" s="17"/>
      <c r="F41" s="17"/>
      <c r="G41" s="17"/>
      <c r="H41" s="17">
        <v>0.29468749999999994</v>
      </c>
      <c r="I41" s="17">
        <v>0.30023148148148138</v>
      </c>
      <c r="J41" s="18"/>
      <c r="K41" s="13"/>
      <c r="L41" s="13"/>
      <c r="M41" s="13"/>
      <c r="N41" s="13"/>
      <c r="O41" s="13">
        <v>88.999999999997925</v>
      </c>
      <c r="P41" s="13">
        <v>478.99999999999653</v>
      </c>
      <c r="Q41" s="13">
        <v>567.99999999999443</v>
      </c>
      <c r="R41" s="2"/>
      <c r="T41" s="4"/>
      <c r="U41" s="4"/>
      <c r="V41" s="4"/>
      <c r="W41" s="4"/>
      <c r="X41" s="4"/>
    </row>
    <row r="42" spans="1:24" x14ac:dyDescent="0.2">
      <c r="N42" s="3"/>
    </row>
    <row r="43" spans="1:24" x14ac:dyDescent="0.2">
      <c r="J43" t="s">
        <v>27</v>
      </c>
      <c r="K43" s="6">
        <f>AVERAGE(K4:K41)/60</f>
        <v>5.014035087719293</v>
      </c>
      <c r="L43" s="6">
        <f t="shared" ref="L43:Q43" si="0">AVERAGE(L4:L41)/60</f>
        <v>9.9526315789473241</v>
      </c>
      <c r="M43" s="6">
        <f t="shared" si="0"/>
        <v>14.966666666666612</v>
      </c>
      <c r="N43" s="3"/>
      <c r="O43" s="6">
        <f t="shared" si="0"/>
        <v>4.5157894736842019</v>
      </c>
      <c r="P43" s="6">
        <f t="shared" si="0"/>
        <v>7.1473684210526001</v>
      </c>
      <c r="Q43" s="6">
        <f t="shared" si="0"/>
        <v>11.6631578947368</v>
      </c>
    </row>
    <row r="44" spans="1:24" x14ac:dyDescent="0.2">
      <c r="C44" s="2"/>
      <c r="D44" s="2"/>
      <c r="E44" s="2"/>
      <c r="F44" s="2"/>
      <c r="G44" s="2"/>
      <c r="H44" s="2"/>
      <c r="I44" s="2"/>
      <c r="J44" s="2" t="s">
        <v>21</v>
      </c>
      <c r="K44" s="6">
        <f>STDEVP(K$4:K$41)/60</f>
        <v>0.64002154472817141</v>
      </c>
      <c r="L44" s="6">
        <f t="shared" ref="L44:Q44" si="1">STDEVP(L$4:L$41)/60</f>
        <v>0.57211680293079314</v>
      </c>
      <c r="M44" s="6">
        <f t="shared" si="1"/>
        <v>0.68588526481564582</v>
      </c>
      <c r="N44" s="3"/>
      <c r="O44" s="6">
        <f t="shared" si="1"/>
        <v>2.4130764237843136</v>
      </c>
      <c r="P44" s="6">
        <f t="shared" si="1"/>
        <v>0.73367741445165902</v>
      </c>
      <c r="Q44" s="6">
        <f t="shared" si="1"/>
        <v>2.4218762900988384</v>
      </c>
      <c r="R44" s="2"/>
    </row>
    <row r="45" spans="1:24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24" x14ac:dyDescent="0.2">
      <c r="J46" t="s">
        <v>22</v>
      </c>
      <c r="K46" s="6">
        <f t="shared" ref="K46:M50" si="2">QUARTILE(K$4:K$41,$R46)/60</f>
        <v>4.1500000000000092</v>
      </c>
      <c r="L46" s="6">
        <f t="shared" si="2"/>
        <v>9.0166666666666639</v>
      </c>
      <c r="M46" s="6">
        <f t="shared" si="2"/>
        <v>14.049999999999958</v>
      </c>
      <c r="N46" s="3"/>
      <c r="O46" s="6">
        <f t="shared" ref="O46:Q50" si="3">QUARTILE(O$4:O$41,$R46)/60</f>
        <v>0.61666666666662984</v>
      </c>
      <c r="P46" s="6">
        <f t="shared" si="3"/>
        <v>6.183333333333314</v>
      </c>
      <c r="Q46" s="6">
        <f t="shared" si="3"/>
        <v>7.4499999999999647</v>
      </c>
      <c r="R46">
        <v>0</v>
      </c>
    </row>
    <row r="47" spans="1:24" x14ac:dyDescent="0.2">
      <c r="E47" s="4"/>
      <c r="F47" s="4"/>
      <c r="G47" s="4"/>
      <c r="H47" s="4"/>
      <c r="I47" s="4"/>
      <c r="J47" s="4" t="s">
        <v>23</v>
      </c>
      <c r="K47" s="6">
        <f t="shared" si="2"/>
        <v>4.5083333333333311</v>
      </c>
      <c r="L47" s="6">
        <f t="shared" si="2"/>
        <v>9.5333333333332781</v>
      </c>
      <c r="M47" s="6">
        <f t="shared" si="2"/>
        <v>14.449999999999939</v>
      </c>
      <c r="N47" s="3"/>
      <c r="O47" s="6">
        <f t="shared" si="3"/>
        <v>2.2749999999999964</v>
      </c>
      <c r="P47" s="6">
        <f t="shared" si="3"/>
        <v>6.3916666666666533</v>
      </c>
      <c r="Q47" s="6">
        <f t="shared" si="3"/>
        <v>9.6249999999999467</v>
      </c>
      <c r="R47">
        <v>1</v>
      </c>
    </row>
    <row r="48" spans="1:24" x14ac:dyDescent="0.2">
      <c r="J48" t="s">
        <v>24</v>
      </c>
      <c r="K48" s="6">
        <f t="shared" si="2"/>
        <v>4.7499999999999432</v>
      </c>
      <c r="L48" s="6">
        <f t="shared" si="2"/>
        <v>10.049999999999972</v>
      </c>
      <c r="M48" s="6">
        <f t="shared" si="2"/>
        <v>14.966666666666635</v>
      </c>
      <c r="N48" s="3"/>
      <c r="O48" s="6">
        <f t="shared" si="3"/>
        <v>5.0166666666666782</v>
      </c>
      <c r="P48" s="6">
        <f t="shared" si="3"/>
        <v>7.0666666666666789</v>
      </c>
      <c r="Q48" s="6">
        <f t="shared" si="3"/>
        <v>11.999999999999959</v>
      </c>
      <c r="R48">
        <v>2</v>
      </c>
    </row>
    <row r="49" spans="3:18" x14ac:dyDescent="0.2">
      <c r="J49" t="s">
        <v>25</v>
      </c>
      <c r="K49" s="6">
        <f t="shared" si="2"/>
        <v>5.7749999999999826</v>
      </c>
      <c r="L49" s="6">
        <f t="shared" si="2"/>
        <v>10.391666666666598</v>
      </c>
      <c r="M49" s="6">
        <f t="shared" si="2"/>
        <v>15.158333333333239</v>
      </c>
      <c r="N49" s="3"/>
      <c r="O49" s="6">
        <f t="shared" si="3"/>
        <v>6.6083333333333405</v>
      </c>
      <c r="P49" s="6">
        <f t="shared" si="3"/>
        <v>7.7166666666666606</v>
      </c>
      <c r="Q49" s="6">
        <f t="shared" si="3"/>
        <v>13.599999999999929</v>
      </c>
      <c r="R49">
        <v>3</v>
      </c>
    </row>
    <row r="50" spans="3:18" x14ac:dyDescent="0.2">
      <c r="C50" s="5"/>
      <c r="D50" s="5"/>
      <c r="E50" s="5"/>
      <c r="F50" s="5"/>
      <c r="G50" s="5"/>
      <c r="H50" s="5"/>
      <c r="I50" s="5"/>
      <c r="J50" t="s">
        <v>26</v>
      </c>
      <c r="K50" s="6">
        <f t="shared" si="2"/>
        <v>5.9333333333333549</v>
      </c>
      <c r="L50" s="6">
        <f t="shared" si="2"/>
        <v>10.866666666666633</v>
      </c>
      <c r="M50" s="6">
        <f t="shared" si="2"/>
        <v>16.79999999999999</v>
      </c>
      <c r="N50" s="3"/>
      <c r="O50" s="6">
        <f t="shared" si="3"/>
        <v>7.7833333333333234</v>
      </c>
      <c r="P50" s="6">
        <f t="shared" si="3"/>
        <v>8.3999999999999542</v>
      </c>
      <c r="Q50" s="6">
        <f t="shared" si="3"/>
        <v>15.466666666666633</v>
      </c>
      <c r="R50">
        <v>4</v>
      </c>
    </row>
    <row r="51" spans="3:18" x14ac:dyDescent="0.2">
      <c r="C51" s="1"/>
      <c r="D51" s="1"/>
      <c r="E51" s="1"/>
      <c r="F51" s="1"/>
      <c r="G51" s="1"/>
      <c r="H51" s="1"/>
      <c r="I51" s="1"/>
      <c r="K51" s="3"/>
      <c r="N51" s="3"/>
    </row>
    <row r="52" spans="3:18" x14ac:dyDescent="0.2">
      <c r="C52" s="1"/>
      <c r="D52" s="1"/>
      <c r="E52" s="1"/>
      <c r="F52" s="1"/>
      <c r="G52" s="1"/>
      <c r="H52" s="1"/>
      <c r="I52" s="1"/>
    </row>
    <row r="54" spans="3:18" x14ac:dyDescent="0.2">
      <c r="Q54">
        <v>9</v>
      </c>
    </row>
    <row r="55" spans="3:18" x14ac:dyDescent="0.2">
      <c r="Q55">
        <v>9</v>
      </c>
    </row>
  </sheetData>
  <sortState xmlns:xlrd2="http://schemas.microsoft.com/office/spreadsheetml/2017/richdata2" ref="B4:Q41">
    <sortCondition ref="B4:B41"/>
  </sortState>
  <phoneticPr fontId="2" type="noConversion"/>
  <printOptions horizontalCentered="1"/>
  <pageMargins left="0.7" right="0.7" top="1.25" bottom="1" header="0.55000000000000004" footer="0.3"/>
  <pageSetup scale="68" orientation="landscape" horizontalDpi="0" verticalDpi="0"/>
  <headerFooter>
    <oddHeader>&amp;C&amp;"Calibri,Regular"&amp;K000000_x000D__x000D_&amp;"Times New Roman,Regular"&amp;14Appendix A: Travel Log Raw Data&amp;R&amp;"Times New Roman,Regular"&amp;14&amp;K000000Clemens 5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55"/>
  <sheetViews>
    <sheetView tabSelected="1" topLeftCell="F1" zoomScale="187" zoomScaleNormal="187" zoomScalePageLayoutView="187" workbookViewId="0">
      <selection activeCell="AC9" sqref="AC9"/>
    </sheetView>
  </sheetViews>
  <sheetFormatPr baseColWidth="10" defaultRowHeight="16" x14ac:dyDescent="0.2"/>
  <cols>
    <col min="1" max="1" width="3.1640625" bestFit="1" customWidth="1"/>
    <col min="3" max="3" width="10.6640625" bestFit="1" customWidth="1"/>
    <col min="4" max="4" width="5.1640625" customWidth="1"/>
    <col min="5" max="5" width="10.1640625" customWidth="1"/>
    <col min="6" max="6" width="12.33203125" bestFit="1" customWidth="1"/>
    <col min="7" max="7" width="5" customWidth="1"/>
    <col min="8" max="8" width="15.1640625" bestFit="1" customWidth="1"/>
    <col min="9" max="9" width="12.33203125" bestFit="1" customWidth="1"/>
    <col min="10" max="10" width="12.33203125" customWidth="1"/>
    <col min="11" max="11" width="10.5" bestFit="1" customWidth="1"/>
    <col min="12" max="12" width="5.1640625" bestFit="1" customWidth="1"/>
    <col min="13" max="13" width="7.83203125" customWidth="1"/>
    <col min="14" max="14" width="4.33203125" customWidth="1"/>
    <col min="16" max="16" width="8" bestFit="1" customWidth="1"/>
    <col min="17" max="17" width="6.83203125" customWidth="1"/>
    <col min="19" max="19" width="7.1640625" bestFit="1" customWidth="1"/>
    <col min="20" max="20" width="5.5" customWidth="1"/>
    <col min="21" max="21" width="8.6640625" bestFit="1" customWidth="1"/>
    <col min="22" max="24" width="6.6640625" bestFit="1" customWidth="1"/>
    <col min="27" max="28" width="6.5" bestFit="1" customWidth="1"/>
  </cols>
  <sheetData>
    <row r="1" spans="1:28" x14ac:dyDescent="0.2">
      <c r="A1" s="13"/>
      <c r="B1" s="13"/>
      <c r="C1" s="13"/>
      <c r="D1" s="8"/>
      <c r="E1" s="13"/>
      <c r="F1" s="15" t="s">
        <v>33</v>
      </c>
      <c r="G1" s="8"/>
      <c r="H1" s="19" t="s">
        <v>32</v>
      </c>
      <c r="I1" s="13"/>
      <c r="J1" s="2"/>
      <c r="K1" s="13"/>
      <c r="L1" s="13"/>
      <c r="M1" s="13"/>
      <c r="N1" s="12" t="s">
        <v>16</v>
      </c>
      <c r="O1" s="13"/>
      <c r="P1" s="13"/>
      <c r="Q1" s="13"/>
      <c r="W1" s="7" t="s">
        <v>71</v>
      </c>
      <c r="AA1" s="44" t="s">
        <v>90</v>
      </c>
      <c r="AB1" s="44"/>
    </row>
    <row r="2" spans="1:28" x14ac:dyDescent="0.2">
      <c r="A2" s="7"/>
      <c r="B2" s="7" t="s">
        <v>29</v>
      </c>
      <c r="C2" s="7" t="s">
        <v>4</v>
      </c>
      <c r="D2" s="8"/>
      <c r="E2" s="7" t="s">
        <v>5</v>
      </c>
      <c r="F2" s="7" t="s">
        <v>7</v>
      </c>
      <c r="G2" s="8"/>
      <c r="H2" s="7" t="s">
        <v>6</v>
      </c>
      <c r="I2" s="7" t="s">
        <v>7</v>
      </c>
      <c r="J2" s="2"/>
      <c r="K2" s="7"/>
      <c r="L2" s="7" t="s">
        <v>20</v>
      </c>
      <c r="M2" s="7"/>
      <c r="N2" s="7"/>
      <c r="O2" s="7"/>
      <c r="P2" s="7" t="s">
        <v>19</v>
      </c>
      <c r="Q2" s="7"/>
      <c r="T2" s="13"/>
      <c r="U2" s="13"/>
      <c r="V2" s="13"/>
      <c r="W2" s="11" t="s">
        <v>70</v>
      </c>
      <c r="X2" s="13"/>
      <c r="Y2" s="13"/>
    </row>
    <row r="3" spans="1:28" x14ac:dyDescent="0.2">
      <c r="A3" s="11" t="s">
        <v>31</v>
      </c>
      <c r="B3" s="11" t="s">
        <v>28</v>
      </c>
      <c r="C3" s="11" t="s">
        <v>0</v>
      </c>
      <c r="D3" s="8"/>
      <c r="E3" s="11" t="s">
        <v>1</v>
      </c>
      <c r="F3" s="11" t="s">
        <v>2</v>
      </c>
      <c r="G3" s="8"/>
      <c r="H3" s="11" t="s">
        <v>3</v>
      </c>
      <c r="I3" s="11" t="s">
        <v>2</v>
      </c>
      <c r="J3" s="2"/>
      <c r="K3" s="11" t="s">
        <v>15</v>
      </c>
      <c r="L3" s="11" t="s">
        <v>12</v>
      </c>
      <c r="M3" s="12" t="s">
        <v>30</v>
      </c>
      <c r="N3" s="7"/>
      <c r="O3" s="11" t="s">
        <v>13</v>
      </c>
      <c r="P3" s="11" t="s">
        <v>14</v>
      </c>
      <c r="Q3" s="12" t="s">
        <v>30</v>
      </c>
      <c r="T3" s="13"/>
      <c r="U3" s="11" t="s">
        <v>20</v>
      </c>
      <c r="V3" s="13"/>
      <c r="W3" s="13"/>
      <c r="X3" s="13"/>
      <c r="Y3" s="28" t="s">
        <v>19</v>
      </c>
      <c r="AA3" s="43" t="s">
        <v>91</v>
      </c>
      <c r="AB3" s="43" t="s">
        <v>92</v>
      </c>
    </row>
    <row r="4" spans="1:28" x14ac:dyDescent="0.2">
      <c r="A4">
        <v>1</v>
      </c>
      <c r="B4" s="1">
        <v>42654</v>
      </c>
      <c r="C4" s="8">
        <v>0.29722222222222222</v>
      </c>
      <c r="D4" s="8"/>
      <c r="E4" s="8">
        <v>0.30031249999999998</v>
      </c>
      <c r="F4" s="8">
        <v>0.30697916666666664</v>
      </c>
      <c r="G4" s="8"/>
      <c r="H4" s="8"/>
      <c r="I4" s="8"/>
      <c r="J4" s="2"/>
      <c r="K4">
        <v>266.99999999999858</v>
      </c>
      <c r="L4">
        <v>575.99999999999886</v>
      </c>
      <c r="M4">
        <v>842.9999999999975</v>
      </c>
      <c r="R4" s="2"/>
      <c r="T4" s="25">
        <v>1</v>
      </c>
      <c r="U4">
        <v>842.9999999999975</v>
      </c>
      <c r="V4" s="4"/>
      <c r="W4" s="4"/>
      <c r="X4" s="25">
        <v>1</v>
      </c>
      <c r="Y4">
        <v>446.9999999999979</v>
      </c>
      <c r="AA4" s="40">
        <f>U4/60</f>
        <v>14.049999999999958</v>
      </c>
      <c r="AB4" s="40">
        <f t="shared" ref="AB4:AB19" si="0">Y4/60</f>
        <v>7.4499999999999647</v>
      </c>
    </row>
    <row r="5" spans="1:28" x14ac:dyDescent="0.2">
      <c r="A5">
        <v>2</v>
      </c>
      <c r="B5" s="1">
        <v>42657</v>
      </c>
      <c r="C5" s="8">
        <v>0.29790509259259257</v>
      </c>
      <c r="D5" s="8"/>
      <c r="E5" s="8">
        <v>0.30113425925925924</v>
      </c>
      <c r="F5" s="8">
        <v>0.30771990740740734</v>
      </c>
      <c r="G5" s="8"/>
      <c r="H5" s="8"/>
      <c r="I5" s="8"/>
      <c r="J5" s="2"/>
      <c r="K5">
        <v>279.00000000000045</v>
      </c>
      <c r="L5">
        <v>568.99999999999625</v>
      </c>
      <c r="M5">
        <v>847.9999999999967</v>
      </c>
      <c r="N5" s="3"/>
      <c r="R5" s="2"/>
      <c r="T5" s="25">
        <v>2</v>
      </c>
      <c r="U5">
        <v>847.9999999999967</v>
      </c>
      <c r="V5" s="4"/>
      <c r="W5" s="4"/>
      <c r="X5" s="25">
        <v>2</v>
      </c>
      <c r="Y5">
        <v>460.99999999999852</v>
      </c>
      <c r="AA5" s="40">
        <f t="shared" ref="AA5:AA31" si="1">U5/60</f>
        <v>14.133333333333278</v>
      </c>
      <c r="AB5" s="40">
        <f t="shared" si="0"/>
        <v>7.6833333333333087</v>
      </c>
    </row>
    <row r="6" spans="1:28" x14ac:dyDescent="0.2">
      <c r="A6">
        <v>3</v>
      </c>
      <c r="B6" s="1">
        <v>42671</v>
      </c>
      <c r="C6" s="8">
        <v>0.29771990740740739</v>
      </c>
      <c r="D6" s="8"/>
      <c r="E6" s="8">
        <v>0.3008912037037037</v>
      </c>
      <c r="F6" s="8">
        <v>0.3075694444444444</v>
      </c>
      <c r="G6" s="8"/>
      <c r="H6" s="8"/>
      <c r="I6" s="8"/>
      <c r="J6" s="2"/>
      <c r="K6">
        <v>274.00000000000125</v>
      </c>
      <c r="L6">
        <v>576.99999999999591</v>
      </c>
      <c r="M6">
        <v>850.99999999999716</v>
      </c>
      <c r="R6" s="2"/>
      <c r="T6" s="25">
        <v>3</v>
      </c>
      <c r="U6">
        <v>850.99999999999716</v>
      </c>
      <c r="V6" s="4"/>
      <c r="W6" s="4"/>
      <c r="X6" s="25">
        <v>3</v>
      </c>
      <c r="Y6">
        <v>493.99999999999886</v>
      </c>
      <c r="AA6" s="40">
        <f t="shared" si="1"/>
        <v>14.183333333333286</v>
      </c>
      <c r="AB6" s="40">
        <f t="shared" si="0"/>
        <v>8.2333333333333147</v>
      </c>
    </row>
    <row r="7" spans="1:28" x14ac:dyDescent="0.2">
      <c r="A7">
        <v>4</v>
      </c>
      <c r="B7" s="1">
        <v>42628</v>
      </c>
      <c r="C7" s="8">
        <v>0.29488425925925926</v>
      </c>
      <c r="D7" s="8"/>
      <c r="E7" s="8">
        <v>0.29778935185185185</v>
      </c>
      <c r="F7" s="8">
        <v>0.30476851851851849</v>
      </c>
      <c r="G7" s="8"/>
      <c r="H7" s="8"/>
      <c r="I7" s="8"/>
      <c r="J7" s="2"/>
      <c r="K7">
        <v>250.99999999999926</v>
      </c>
      <c r="L7">
        <v>602.99999999999829</v>
      </c>
      <c r="M7">
        <v>853.9999999999975</v>
      </c>
      <c r="R7" s="2"/>
      <c r="T7" s="25">
        <v>4</v>
      </c>
      <c r="U7">
        <v>853.9999999999975</v>
      </c>
      <c r="V7" s="4"/>
      <c r="W7" s="4"/>
      <c r="X7" s="25">
        <v>4</v>
      </c>
      <c r="Y7">
        <v>556.99999999999909</v>
      </c>
      <c r="AA7" s="40">
        <f t="shared" si="1"/>
        <v>14.233333333333292</v>
      </c>
      <c r="AB7" s="40">
        <f t="shared" si="0"/>
        <v>9.283333333333319</v>
      </c>
    </row>
    <row r="8" spans="1:28" x14ac:dyDescent="0.2">
      <c r="A8">
        <v>5</v>
      </c>
      <c r="B8" s="1">
        <v>42632</v>
      </c>
      <c r="C8" s="8">
        <v>0.29745370370370366</v>
      </c>
      <c r="D8" s="8"/>
      <c r="E8" s="8">
        <v>0.30047453703703697</v>
      </c>
      <c r="F8" s="8">
        <v>0.30747685185185175</v>
      </c>
      <c r="G8" s="8"/>
      <c r="H8" s="8"/>
      <c r="I8" s="8"/>
      <c r="J8" s="2"/>
      <c r="K8">
        <v>260.99999999999761</v>
      </c>
      <c r="L8">
        <v>604.99999999999704</v>
      </c>
      <c r="M8">
        <v>865.99999999999466</v>
      </c>
      <c r="R8" s="2"/>
      <c r="T8" s="25">
        <v>5</v>
      </c>
      <c r="U8">
        <v>865.99999999999466</v>
      </c>
      <c r="V8" s="4"/>
      <c r="W8" s="4"/>
      <c r="X8" s="25">
        <v>5</v>
      </c>
      <c r="Y8" s="14">
        <v>567.99999999999443</v>
      </c>
      <c r="AA8" s="40">
        <f t="shared" si="1"/>
        <v>14.433333333333245</v>
      </c>
      <c r="AB8" s="40">
        <f t="shared" si="0"/>
        <v>9.4666666666665744</v>
      </c>
    </row>
    <row r="9" spans="1:28" x14ac:dyDescent="0.2">
      <c r="A9">
        <v>6</v>
      </c>
      <c r="B9" s="1">
        <v>42661</v>
      </c>
      <c r="C9" s="8">
        <v>0.29655092592592591</v>
      </c>
      <c r="D9" s="8"/>
      <c r="E9" s="8">
        <v>0.29994212962962963</v>
      </c>
      <c r="F9" s="8">
        <v>0.30659722222222219</v>
      </c>
      <c r="G9" s="8"/>
      <c r="H9" s="8"/>
      <c r="I9" s="8"/>
      <c r="J9" s="2"/>
      <c r="K9">
        <v>293.00000000000102</v>
      </c>
      <c r="L9">
        <v>574.99999999999716</v>
      </c>
      <c r="M9">
        <v>867.99999999999818</v>
      </c>
      <c r="R9" s="2"/>
      <c r="T9" s="25">
        <v>6</v>
      </c>
      <c r="U9">
        <v>867.99999999999818</v>
      </c>
      <c r="V9" s="4"/>
      <c r="W9" s="4"/>
      <c r="X9" s="25">
        <v>6</v>
      </c>
      <c r="Y9">
        <v>586.99999999999909</v>
      </c>
      <c r="AA9" s="40">
        <f t="shared" si="1"/>
        <v>14.466666666666637</v>
      </c>
      <c r="AB9" s="40">
        <f t="shared" si="0"/>
        <v>9.783333333333319</v>
      </c>
    </row>
    <row r="10" spans="1:28" x14ac:dyDescent="0.2">
      <c r="A10">
        <v>7</v>
      </c>
      <c r="B10" s="1">
        <v>42675</v>
      </c>
      <c r="C10" s="8">
        <v>0.29193287037037036</v>
      </c>
      <c r="D10" s="8"/>
      <c r="E10" s="8">
        <v>0.29481481481481481</v>
      </c>
      <c r="F10" s="8">
        <v>0.30219907407407404</v>
      </c>
      <c r="G10" s="8"/>
      <c r="H10" s="8"/>
      <c r="I10" s="8"/>
      <c r="J10" s="2"/>
      <c r="K10">
        <v>249.00000000000057</v>
      </c>
      <c r="L10">
        <v>637.99999999999739</v>
      </c>
      <c r="M10">
        <v>886.99999999999795</v>
      </c>
      <c r="R10" s="2"/>
      <c r="T10" s="25">
        <v>7</v>
      </c>
      <c r="U10">
        <v>886.99999999999795</v>
      </c>
      <c r="V10" s="4"/>
      <c r="W10" s="4"/>
      <c r="X10" s="25">
        <v>7</v>
      </c>
      <c r="Y10">
        <v>629.99999999999773</v>
      </c>
      <c r="AA10" s="40">
        <f t="shared" si="1"/>
        <v>14.783333333333299</v>
      </c>
      <c r="AB10" s="40">
        <f t="shared" si="0"/>
        <v>10.499999999999963</v>
      </c>
    </row>
    <row r="11" spans="1:28" x14ac:dyDescent="0.2">
      <c r="A11">
        <v>8</v>
      </c>
      <c r="B11" s="1">
        <v>42639</v>
      </c>
      <c r="C11" s="8">
        <v>0.29635416666666664</v>
      </c>
      <c r="D11" s="8"/>
      <c r="E11" s="8">
        <v>0.30040509259259257</v>
      </c>
      <c r="F11" s="8">
        <v>0.30666666666666664</v>
      </c>
      <c r="G11" s="8"/>
      <c r="H11" s="8"/>
      <c r="I11" s="8"/>
      <c r="J11" s="2"/>
      <c r="K11">
        <v>350.00000000000034</v>
      </c>
      <c r="L11">
        <v>540.99999999999989</v>
      </c>
      <c r="M11">
        <v>891.00000000000023</v>
      </c>
      <c r="R11" s="2"/>
      <c r="T11" s="25">
        <v>8</v>
      </c>
      <c r="U11">
        <v>891.00000000000023</v>
      </c>
      <c r="V11" s="4"/>
      <c r="W11" s="4"/>
      <c r="X11" s="25">
        <v>8</v>
      </c>
      <c r="Y11">
        <v>671.99999999999477</v>
      </c>
      <c r="AA11" s="40">
        <f t="shared" si="1"/>
        <v>14.850000000000003</v>
      </c>
      <c r="AB11" s="40">
        <f t="shared" si="0"/>
        <v>11.199999999999912</v>
      </c>
    </row>
    <row r="12" spans="1:28" x14ac:dyDescent="0.2">
      <c r="A12">
        <v>9</v>
      </c>
      <c r="B12" s="1">
        <v>42636</v>
      </c>
      <c r="C12" s="8">
        <v>0.29716435185185186</v>
      </c>
      <c r="D12" s="8"/>
      <c r="E12" s="8">
        <v>0.30113425925925924</v>
      </c>
      <c r="F12" s="8">
        <v>0.3075578703703703</v>
      </c>
      <c r="G12" s="8"/>
      <c r="H12" s="8"/>
      <c r="I12" s="8"/>
      <c r="J12" s="2"/>
      <c r="K12">
        <v>342.99999999999767</v>
      </c>
      <c r="L12">
        <v>554.99999999999568</v>
      </c>
      <c r="M12">
        <v>897.99999999999341</v>
      </c>
      <c r="R12" s="2"/>
      <c r="T12" s="25">
        <v>9</v>
      </c>
      <c r="U12">
        <v>897.99999999999341</v>
      </c>
      <c r="V12" s="4"/>
      <c r="W12" s="4"/>
      <c r="X12" s="25">
        <v>9</v>
      </c>
      <c r="Y12">
        <v>689.00000000000057</v>
      </c>
      <c r="AA12" s="40">
        <f t="shared" si="1"/>
        <v>14.966666666666557</v>
      </c>
      <c r="AB12" s="40">
        <f t="shared" si="0"/>
        <v>11.483333333333343</v>
      </c>
    </row>
    <row r="13" spans="1:28" x14ac:dyDescent="0.2">
      <c r="A13">
        <v>10</v>
      </c>
      <c r="B13" s="1">
        <v>42641</v>
      </c>
      <c r="C13" s="8">
        <v>0.29247685185185185</v>
      </c>
      <c r="D13" s="8"/>
      <c r="E13" s="8">
        <v>0.29656250000000001</v>
      </c>
      <c r="F13" s="8">
        <v>0.30287037037037035</v>
      </c>
      <c r="G13" s="8"/>
      <c r="H13" s="8"/>
      <c r="I13" s="8"/>
      <c r="J13" s="2"/>
      <c r="K13">
        <v>353.0000000000008</v>
      </c>
      <c r="L13">
        <v>544.99999999999727</v>
      </c>
      <c r="M13">
        <v>897.99999999999807</v>
      </c>
      <c r="R13" s="2"/>
      <c r="T13" s="25">
        <v>10</v>
      </c>
      <c r="U13">
        <v>897.99999999999807</v>
      </c>
      <c r="V13" s="4"/>
      <c r="W13" s="4"/>
      <c r="X13" s="25">
        <v>10</v>
      </c>
      <c r="Y13">
        <v>719.9999999999975</v>
      </c>
      <c r="AA13" s="40">
        <f t="shared" si="1"/>
        <v>14.966666666666635</v>
      </c>
      <c r="AB13" s="40">
        <f t="shared" si="0"/>
        <v>11.999999999999959</v>
      </c>
    </row>
    <row r="14" spans="1:28" x14ac:dyDescent="0.2">
      <c r="A14">
        <v>11</v>
      </c>
      <c r="B14" s="1">
        <v>42643</v>
      </c>
      <c r="C14" s="8">
        <v>0.29599537037037038</v>
      </c>
      <c r="D14" s="8"/>
      <c r="E14" s="8">
        <v>0.29922453703703705</v>
      </c>
      <c r="F14" s="8">
        <v>0.30638888888888888</v>
      </c>
      <c r="G14" s="8"/>
      <c r="H14" s="8"/>
      <c r="I14" s="8"/>
      <c r="J14" s="2"/>
      <c r="K14">
        <v>279.00000000000045</v>
      </c>
      <c r="L14">
        <v>618.99999999999761</v>
      </c>
      <c r="M14">
        <v>897.99999999999807</v>
      </c>
      <c r="R14" s="2"/>
      <c r="T14" s="25">
        <v>11</v>
      </c>
      <c r="U14">
        <v>897.99999999999807</v>
      </c>
      <c r="V14" s="4"/>
      <c r="W14" s="4"/>
      <c r="X14" s="25">
        <v>11</v>
      </c>
      <c r="Y14">
        <v>761.9999999999992</v>
      </c>
      <c r="AA14" s="40">
        <f t="shared" si="1"/>
        <v>14.966666666666635</v>
      </c>
      <c r="AB14" s="40">
        <f t="shared" si="0"/>
        <v>12.699999999999987</v>
      </c>
    </row>
    <row r="15" spans="1:28" x14ac:dyDescent="0.2">
      <c r="A15">
        <v>12</v>
      </c>
      <c r="B15" s="1">
        <v>42670</v>
      </c>
      <c r="C15" s="8">
        <v>0.29439814814814813</v>
      </c>
      <c r="D15" s="8"/>
      <c r="E15" s="8">
        <v>0.29768518518518516</v>
      </c>
      <c r="F15" s="8">
        <v>0.30487268518518512</v>
      </c>
      <c r="G15" s="8"/>
      <c r="H15" s="8"/>
      <c r="I15" s="8"/>
      <c r="J15" s="2"/>
      <c r="K15">
        <v>283.99999999999966</v>
      </c>
      <c r="L15">
        <v>620.99999999999636</v>
      </c>
      <c r="M15">
        <v>904.99999999999602</v>
      </c>
      <c r="R15" s="2"/>
      <c r="T15" s="25">
        <v>12</v>
      </c>
      <c r="U15">
        <v>904.99999999999602</v>
      </c>
      <c r="V15" s="4"/>
      <c r="W15" s="4"/>
      <c r="X15" s="25">
        <v>12</v>
      </c>
      <c r="Y15">
        <v>770.99999999999579</v>
      </c>
      <c r="AA15" s="40">
        <f t="shared" si="1"/>
        <v>15.083333333333266</v>
      </c>
      <c r="AB15" s="40">
        <f t="shared" si="0"/>
        <v>12.84999999999993</v>
      </c>
    </row>
    <row r="16" spans="1:28" x14ac:dyDescent="0.2">
      <c r="A16">
        <v>13</v>
      </c>
      <c r="B16" s="1">
        <v>42662</v>
      </c>
      <c r="C16" s="8">
        <v>0.29863425925925924</v>
      </c>
      <c r="D16" s="8"/>
      <c r="E16" s="8">
        <v>0.30162037037037032</v>
      </c>
      <c r="F16" s="8">
        <v>0.30913194444444436</v>
      </c>
      <c r="G16" s="8"/>
      <c r="H16" s="8"/>
      <c r="I16" s="8"/>
      <c r="J16" s="2"/>
      <c r="K16">
        <v>257.99999999999716</v>
      </c>
      <c r="L16">
        <v>648.9999999999975</v>
      </c>
      <c r="M16">
        <v>906.99999999999466</v>
      </c>
      <c r="R16" s="2"/>
      <c r="T16" s="25">
        <v>13</v>
      </c>
      <c r="U16">
        <v>906.99999999999466</v>
      </c>
      <c r="V16" s="4"/>
      <c r="W16" s="4"/>
      <c r="X16" s="25">
        <v>13</v>
      </c>
      <c r="Y16">
        <v>770.99999999999579</v>
      </c>
      <c r="AA16" s="40">
        <f t="shared" si="1"/>
        <v>15.116666666666578</v>
      </c>
      <c r="AB16" s="40">
        <f t="shared" si="0"/>
        <v>12.84999999999993</v>
      </c>
    </row>
    <row r="17" spans="1:28" x14ac:dyDescent="0.2">
      <c r="A17">
        <v>14</v>
      </c>
      <c r="B17" s="1">
        <v>42653</v>
      </c>
      <c r="C17" s="8">
        <v>0.29832175925925924</v>
      </c>
      <c r="D17" s="8"/>
      <c r="E17" s="8">
        <v>0.30239583333333331</v>
      </c>
      <c r="F17" s="8">
        <v>0.30881944444444437</v>
      </c>
      <c r="G17" s="8"/>
      <c r="H17" s="8"/>
      <c r="I17" s="8"/>
      <c r="J17" s="2"/>
      <c r="K17">
        <v>351.99999999999909</v>
      </c>
      <c r="L17">
        <v>554.99999999999568</v>
      </c>
      <c r="M17">
        <v>906.99999999999477</v>
      </c>
      <c r="R17" s="2"/>
      <c r="T17" s="25">
        <v>14</v>
      </c>
      <c r="U17">
        <v>906.99999999999477</v>
      </c>
      <c r="V17" s="4"/>
      <c r="W17" s="4"/>
      <c r="X17" s="25">
        <v>14</v>
      </c>
      <c r="Y17">
        <v>794.99999999999477</v>
      </c>
      <c r="AA17" s="40">
        <f t="shared" si="1"/>
        <v>15.11666666666658</v>
      </c>
      <c r="AB17" s="40">
        <f t="shared" si="0"/>
        <v>13.249999999999913</v>
      </c>
    </row>
    <row r="18" spans="1:28" x14ac:dyDescent="0.2">
      <c r="A18">
        <v>15</v>
      </c>
      <c r="B18" s="1">
        <v>42663</v>
      </c>
      <c r="C18" s="8">
        <v>0.29533564814814811</v>
      </c>
      <c r="D18" s="8"/>
      <c r="E18" s="8">
        <v>0.29863425925925918</v>
      </c>
      <c r="F18" s="8">
        <v>0.3058912037037036</v>
      </c>
      <c r="G18" s="8"/>
      <c r="H18" s="8"/>
      <c r="I18" s="8"/>
      <c r="J18" s="2"/>
      <c r="K18">
        <v>284.99999999999659</v>
      </c>
      <c r="L18">
        <v>626.99999999999727</v>
      </c>
      <c r="M18">
        <v>911.99999999999386</v>
      </c>
      <c r="N18" s="3"/>
      <c r="R18" s="2"/>
      <c r="T18" s="25">
        <v>15</v>
      </c>
      <c r="U18">
        <v>908</v>
      </c>
      <c r="V18" s="4"/>
      <c r="W18" s="4"/>
      <c r="X18" s="25">
        <v>15</v>
      </c>
      <c r="Y18">
        <v>865</v>
      </c>
      <c r="AA18" s="40">
        <f t="shared" si="1"/>
        <v>15.133333333333333</v>
      </c>
      <c r="AB18" s="40">
        <f t="shared" si="0"/>
        <v>14.416666666666666</v>
      </c>
    </row>
    <row r="19" spans="1:28" x14ac:dyDescent="0.2">
      <c r="A19">
        <v>16</v>
      </c>
      <c r="B19" s="1">
        <v>42664</v>
      </c>
      <c r="C19" s="8">
        <v>0.29381944444444441</v>
      </c>
      <c r="D19" s="8"/>
      <c r="E19" s="8">
        <v>0.29755787037037035</v>
      </c>
      <c r="F19" s="8">
        <v>0.30440972222222218</v>
      </c>
      <c r="G19" s="8"/>
      <c r="H19" s="8"/>
      <c r="I19" s="8"/>
      <c r="J19" s="2"/>
      <c r="K19">
        <v>323.00000000000091</v>
      </c>
      <c r="L19">
        <v>591.99999999999818</v>
      </c>
      <c r="M19">
        <v>914.99999999999909</v>
      </c>
      <c r="R19" s="2"/>
      <c r="T19" s="25">
        <v>16</v>
      </c>
      <c r="U19">
        <v>910</v>
      </c>
      <c r="V19" s="4"/>
      <c r="W19" s="4"/>
      <c r="X19" s="25">
        <v>16</v>
      </c>
      <c r="Y19">
        <v>890</v>
      </c>
      <c r="AA19" s="40">
        <f t="shared" si="1"/>
        <v>15.166666666666666</v>
      </c>
      <c r="AB19" s="40">
        <f t="shared" si="0"/>
        <v>14.833333333333334</v>
      </c>
    </row>
    <row r="20" spans="1:28" x14ac:dyDescent="0.2">
      <c r="A20">
        <v>17</v>
      </c>
      <c r="B20" s="1">
        <v>42642</v>
      </c>
      <c r="C20" s="8">
        <v>0.29402777777777778</v>
      </c>
      <c r="D20" s="8"/>
      <c r="E20" s="8">
        <v>0.29754629629629631</v>
      </c>
      <c r="F20" s="8">
        <v>0.30473379629629627</v>
      </c>
      <c r="G20" s="8"/>
      <c r="H20" s="8"/>
      <c r="I20" s="8"/>
      <c r="J20" s="2"/>
      <c r="K20">
        <v>304.00000000000114</v>
      </c>
      <c r="L20">
        <v>620.99999999999636</v>
      </c>
      <c r="M20">
        <v>924.9999999999975</v>
      </c>
      <c r="R20" s="2"/>
      <c r="T20" s="25">
        <v>17</v>
      </c>
      <c r="U20">
        <v>910</v>
      </c>
      <c r="V20" s="4"/>
      <c r="W20" s="4"/>
      <c r="X20" s="25">
        <v>17</v>
      </c>
      <c r="Y20">
        <v>916</v>
      </c>
      <c r="AA20" s="40">
        <f t="shared" si="1"/>
        <v>15.166666666666666</v>
      </c>
      <c r="AB20" s="40">
        <f t="shared" ref="AB20:AB28" si="2">Y20/60</f>
        <v>15.266666666666667</v>
      </c>
    </row>
    <row r="21" spans="1:28" x14ac:dyDescent="0.2">
      <c r="A21">
        <v>18</v>
      </c>
      <c r="B21" s="1">
        <v>42655</v>
      </c>
      <c r="C21" s="8">
        <v>0.294375</v>
      </c>
      <c r="D21" s="8"/>
      <c r="E21" s="8">
        <v>0.29848379629629629</v>
      </c>
      <c r="F21" s="8">
        <v>0.30572916666666661</v>
      </c>
      <c r="G21" s="8"/>
      <c r="H21" s="8"/>
      <c r="I21" s="8"/>
      <c r="J21" s="2"/>
      <c r="K21">
        <v>354.99999999999955</v>
      </c>
      <c r="L21">
        <v>625.99999999999557</v>
      </c>
      <c r="M21">
        <v>980.99999999999511</v>
      </c>
      <c r="R21" s="2"/>
      <c r="T21" s="25">
        <v>18</v>
      </c>
      <c r="U21">
        <v>912</v>
      </c>
      <c r="V21" s="4"/>
      <c r="W21" s="4"/>
      <c r="X21" s="25">
        <v>18</v>
      </c>
      <c r="Y21">
        <v>920</v>
      </c>
      <c r="AA21" s="40">
        <f t="shared" si="1"/>
        <v>15.2</v>
      </c>
      <c r="AB21" s="40">
        <f t="shared" si="2"/>
        <v>15.333333333333334</v>
      </c>
    </row>
    <row r="22" spans="1:28" x14ac:dyDescent="0.2">
      <c r="A22">
        <v>19</v>
      </c>
      <c r="B22" s="1">
        <v>42647</v>
      </c>
      <c r="C22" s="8">
        <v>0.29461805555555554</v>
      </c>
      <c r="D22" s="8"/>
      <c r="E22" s="8">
        <v>0.29873842592592592</v>
      </c>
      <c r="F22" s="8">
        <v>0.30628472222222219</v>
      </c>
      <c r="G22" s="8"/>
      <c r="H22" s="8"/>
      <c r="I22" s="8"/>
      <c r="J22" s="2"/>
      <c r="K22">
        <v>356.00000000000131</v>
      </c>
      <c r="L22">
        <v>651.99999999999795</v>
      </c>
      <c r="M22">
        <v>1007.9999999999993</v>
      </c>
      <c r="R22" s="2"/>
      <c r="T22" s="26">
        <v>19</v>
      </c>
      <c r="U22" s="13">
        <v>915</v>
      </c>
      <c r="V22" s="27"/>
      <c r="W22" s="27"/>
      <c r="X22" s="26">
        <v>19</v>
      </c>
      <c r="Y22" s="13">
        <v>927.99999999999795</v>
      </c>
      <c r="AA22" s="40">
        <f t="shared" si="1"/>
        <v>15.25</v>
      </c>
      <c r="AB22" s="40">
        <f t="shared" si="2"/>
        <v>15.466666666666633</v>
      </c>
    </row>
    <row r="23" spans="1:28" x14ac:dyDescent="0.2">
      <c r="A23">
        <v>20</v>
      </c>
      <c r="B23" s="1">
        <v>42629</v>
      </c>
      <c r="C23" s="8">
        <v>0.29208333333333331</v>
      </c>
      <c r="D23" s="8"/>
      <c r="E23" s="8"/>
      <c r="F23" s="8"/>
      <c r="G23" s="8"/>
      <c r="H23" s="8">
        <v>0.29291666666666666</v>
      </c>
      <c r="I23" s="8">
        <v>0.29725694444444439</v>
      </c>
      <c r="J23" s="2"/>
      <c r="O23">
        <v>72.000000000001663</v>
      </c>
      <c r="P23">
        <v>374.99999999999625</v>
      </c>
      <c r="Q23">
        <v>446.9999999999979</v>
      </c>
      <c r="R23" s="2"/>
      <c r="T23" s="4"/>
      <c r="U23" s="4"/>
      <c r="V23" s="4"/>
      <c r="W23" s="4"/>
      <c r="X23" s="4"/>
    </row>
    <row r="24" spans="1:28" x14ac:dyDescent="0.2">
      <c r="A24">
        <v>21</v>
      </c>
      <c r="B24" s="1">
        <v>42668</v>
      </c>
      <c r="C24" s="8">
        <v>0.29332175925925924</v>
      </c>
      <c r="D24" s="8"/>
      <c r="E24" s="8"/>
      <c r="F24" s="8"/>
      <c r="G24" s="8"/>
      <c r="H24" s="8">
        <v>0.29374999999999996</v>
      </c>
      <c r="I24" s="8">
        <v>0.29865740740740737</v>
      </c>
      <c r="J24" s="2"/>
      <c r="O24">
        <v>36.99999999999779</v>
      </c>
      <c r="P24">
        <v>424.00000000000074</v>
      </c>
      <c r="Q24">
        <v>460.99999999999852</v>
      </c>
      <c r="R24" s="2"/>
      <c r="S24">
        <v>0</v>
      </c>
      <c r="T24" s="4" t="s">
        <v>84</v>
      </c>
      <c r="U24" s="25">
        <f>QUARTILE(U$4:U$22, $S24)</f>
        <v>842.9999999999975</v>
      </c>
      <c r="V24" s="4"/>
      <c r="W24" s="4"/>
      <c r="X24" s="4"/>
      <c r="Y24" s="25">
        <f>QUARTILE(Y$4:Y$22, $S24)</f>
        <v>446.9999999999979</v>
      </c>
      <c r="AA24" s="40">
        <f t="shared" si="1"/>
        <v>14.049999999999958</v>
      </c>
      <c r="AB24" s="40">
        <f t="shared" si="2"/>
        <v>7.4499999999999647</v>
      </c>
    </row>
    <row r="25" spans="1:28" x14ac:dyDescent="0.2">
      <c r="A25">
        <v>22</v>
      </c>
      <c r="B25" s="1">
        <v>42674</v>
      </c>
      <c r="C25" s="8">
        <v>0.29607638888888888</v>
      </c>
      <c r="D25" s="8"/>
      <c r="E25" s="8"/>
      <c r="F25" s="8"/>
      <c r="G25" s="8"/>
      <c r="H25" s="8">
        <v>0.29695601851851849</v>
      </c>
      <c r="I25" s="8">
        <v>0.30179398148148145</v>
      </c>
      <c r="J25" s="2"/>
      <c r="N25" s="3"/>
      <c r="O25">
        <v>75.999999999999091</v>
      </c>
      <c r="P25">
        <v>417.99999999999977</v>
      </c>
      <c r="Q25">
        <v>493.99999999999886</v>
      </c>
      <c r="R25" s="2"/>
      <c r="S25">
        <v>1</v>
      </c>
      <c r="T25" s="4" t="s">
        <v>85</v>
      </c>
      <c r="U25" s="25">
        <f t="shared" ref="U25:U28" si="3">QUARTILE(U$4:U$22, $S25)</f>
        <v>866.99999999999636</v>
      </c>
      <c r="V25" s="4"/>
      <c r="W25" s="4"/>
      <c r="X25" s="4"/>
      <c r="Y25" s="25">
        <f t="shared" ref="Y25:Y28" si="4">QUARTILE(Y$4:Y$22, $S25)</f>
        <v>577.49999999999682</v>
      </c>
      <c r="AA25" s="40">
        <f t="shared" si="1"/>
        <v>14.449999999999939</v>
      </c>
      <c r="AB25" s="40">
        <f t="shared" si="2"/>
        <v>9.6249999999999467</v>
      </c>
    </row>
    <row r="26" spans="1:28" x14ac:dyDescent="0.2">
      <c r="A26">
        <v>23</v>
      </c>
      <c r="B26" s="1">
        <v>42634</v>
      </c>
      <c r="C26" s="8">
        <v>0.29291666666666666</v>
      </c>
      <c r="D26" s="8"/>
      <c r="E26" s="8"/>
      <c r="F26" s="8"/>
      <c r="G26" s="8"/>
      <c r="H26" s="8">
        <v>0.29506944444444444</v>
      </c>
      <c r="I26" s="8">
        <v>0.29936342592592591</v>
      </c>
      <c r="J26" s="2"/>
      <c r="O26">
        <v>186.00000000000028</v>
      </c>
      <c r="P26">
        <v>370.99999999999886</v>
      </c>
      <c r="Q26">
        <v>556.99999999999909</v>
      </c>
      <c r="R26" s="2"/>
      <c r="S26">
        <v>2</v>
      </c>
      <c r="T26" s="4" t="s">
        <v>86</v>
      </c>
      <c r="U26" s="25">
        <f t="shared" si="3"/>
        <v>897.99999999999807</v>
      </c>
      <c r="V26" s="4"/>
      <c r="W26" s="4"/>
      <c r="X26" s="4"/>
      <c r="Y26" s="25">
        <f t="shared" si="4"/>
        <v>719.9999999999975</v>
      </c>
      <c r="AA26" s="40">
        <f t="shared" si="1"/>
        <v>14.966666666666635</v>
      </c>
      <c r="AB26" s="40">
        <f t="shared" si="2"/>
        <v>11.999999999999959</v>
      </c>
    </row>
    <row r="27" spans="1:28" x14ac:dyDescent="0.2">
      <c r="A27">
        <v>24</v>
      </c>
      <c r="B27" s="22">
        <v>42676</v>
      </c>
      <c r="C27" s="23">
        <v>0.29365740740740737</v>
      </c>
      <c r="D27" s="23"/>
      <c r="E27" s="23"/>
      <c r="F27" s="23"/>
      <c r="G27" s="23"/>
      <c r="H27" s="23">
        <v>0.29468749999999994</v>
      </c>
      <c r="I27" s="23">
        <v>0.30023148148148138</v>
      </c>
      <c r="J27" s="24"/>
      <c r="K27" s="14"/>
      <c r="L27" s="14"/>
      <c r="M27" s="14"/>
      <c r="N27" s="14"/>
      <c r="O27" s="14">
        <v>88.999999999997925</v>
      </c>
      <c r="P27" s="14">
        <v>478.99999999999653</v>
      </c>
      <c r="Q27" s="14">
        <v>567.99999999999443</v>
      </c>
      <c r="R27" s="2"/>
      <c r="S27" s="34">
        <v>3</v>
      </c>
      <c r="T27" s="4" t="s">
        <v>87</v>
      </c>
      <c r="U27" s="25">
        <f t="shared" si="3"/>
        <v>907.49999999999739</v>
      </c>
      <c r="V27" s="4"/>
      <c r="W27" s="4"/>
      <c r="X27" s="4"/>
      <c r="Y27" s="25">
        <f t="shared" si="4"/>
        <v>829.99999999999739</v>
      </c>
      <c r="AA27" s="40">
        <f t="shared" si="1"/>
        <v>15.124999999999956</v>
      </c>
      <c r="AB27" s="40">
        <f t="shared" si="2"/>
        <v>13.83333333333329</v>
      </c>
    </row>
    <row r="28" spans="1:28" x14ac:dyDescent="0.2">
      <c r="A28">
        <v>25</v>
      </c>
      <c r="B28" s="1">
        <v>42635</v>
      </c>
      <c r="C28" s="8">
        <v>0.29800925925925925</v>
      </c>
      <c r="D28" s="8"/>
      <c r="E28" s="8"/>
      <c r="F28" s="8"/>
      <c r="G28" s="8"/>
      <c r="H28" s="8">
        <v>0.29942129629629627</v>
      </c>
      <c r="I28" s="8">
        <v>0.30480324074074072</v>
      </c>
      <c r="J28" s="2"/>
      <c r="O28">
        <v>121.99999999999829</v>
      </c>
      <c r="P28">
        <v>465.00000000000074</v>
      </c>
      <c r="Q28">
        <v>586.99999999999909</v>
      </c>
      <c r="R28" s="2"/>
      <c r="S28" s="34">
        <v>4</v>
      </c>
      <c r="T28" s="4" t="s">
        <v>88</v>
      </c>
      <c r="U28" s="25">
        <f t="shared" si="3"/>
        <v>915</v>
      </c>
      <c r="V28" s="4"/>
      <c r="W28" s="4"/>
      <c r="X28" s="4"/>
      <c r="Y28" s="25">
        <f t="shared" si="4"/>
        <v>927.99999999999795</v>
      </c>
      <c r="AA28" s="40">
        <f t="shared" si="1"/>
        <v>15.25</v>
      </c>
      <c r="AB28" s="40">
        <f t="shared" si="2"/>
        <v>15.466666666666633</v>
      </c>
    </row>
    <row r="29" spans="1:28" x14ac:dyDescent="0.2">
      <c r="A29">
        <v>26</v>
      </c>
      <c r="B29" s="1">
        <v>42646</v>
      </c>
      <c r="C29" s="8">
        <v>0.29807870370370371</v>
      </c>
      <c r="D29" s="8"/>
      <c r="E29" s="8"/>
      <c r="F29" s="8"/>
      <c r="G29" s="8"/>
      <c r="H29" s="8">
        <v>0.29982638888888891</v>
      </c>
      <c r="I29" s="8">
        <v>0.30537037037037035</v>
      </c>
      <c r="J29" s="2"/>
      <c r="O29">
        <v>151.00000000000122</v>
      </c>
      <c r="P29">
        <v>478.99999999999653</v>
      </c>
      <c r="Q29">
        <v>629.99999999999773</v>
      </c>
      <c r="R29" s="2"/>
      <c r="T29" s="4"/>
      <c r="U29" s="4"/>
      <c r="V29" s="4"/>
      <c r="W29" s="4"/>
      <c r="X29" s="4"/>
    </row>
    <row r="30" spans="1:28" x14ac:dyDescent="0.2">
      <c r="A30">
        <v>27</v>
      </c>
      <c r="B30" s="1">
        <v>42660</v>
      </c>
      <c r="C30" s="8">
        <v>0.29697916666666663</v>
      </c>
      <c r="D30" s="8"/>
      <c r="E30" s="8"/>
      <c r="F30" s="8"/>
      <c r="G30" s="8"/>
      <c r="H30" s="8">
        <v>0.29892361111111104</v>
      </c>
      <c r="I30" s="8">
        <v>0.30475694444444434</v>
      </c>
      <c r="J30" s="2"/>
      <c r="O30">
        <v>167.9999999999975</v>
      </c>
      <c r="P30">
        <v>503.99999999999727</v>
      </c>
      <c r="Q30">
        <v>671.99999999999477</v>
      </c>
      <c r="R30" s="2"/>
      <c r="T30" s="4" t="s">
        <v>27</v>
      </c>
      <c r="U30" s="25">
        <f>AVERAGE(U$4:U$22)</f>
        <v>888.21052631578721</v>
      </c>
      <c r="V30" s="29"/>
      <c r="W30" s="29"/>
      <c r="X30" s="29"/>
      <c r="Y30" s="25">
        <f>AVERAGE(Y$4:Y$22)</f>
        <v>707.52631578947171</v>
      </c>
      <c r="AA30" s="40">
        <f t="shared" si="1"/>
        <v>14.803508771929787</v>
      </c>
      <c r="AB30" s="40">
        <f>Y30/60</f>
        <v>11.792105263157861</v>
      </c>
    </row>
    <row r="31" spans="1:28" x14ac:dyDescent="0.2">
      <c r="A31">
        <v>28</v>
      </c>
      <c r="B31" s="1">
        <v>42650</v>
      </c>
      <c r="C31" s="8">
        <v>0.29622685185185182</v>
      </c>
      <c r="D31" s="8"/>
      <c r="E31" s="8"/>
      <c r="F31" s="8"/>
      <c r="G31" s="8"/>
      <c r="H31" s="8">
        <v>0.2996759259259259</v>
      </c>
      <c r="I31" s="8">
        <v>0.30420138888888887</v>
      </c>
      <c r="J31" s="2"/>
      <c r="N31" s="3"/>
      <c r="O31">
        <v>298.00000000000023</v>
      </c>
      <c r="P31">
        <v>391.00000000000034</v>
      </c>
      <c r="Q31">
        <v>689.00000000000057</v>
      </c>
      <c r="R31" s="2"/>
      <c r="T31" s="4" t="s">
        <v>89</v>
      </c>
      <c r="U31" s="41">
        <f>_xlfn.STDEV.P(U$4:U$22)</f>
        <v>24.091009345852719</v>
      </c>
      <c r="V31" s="29"/>
      <c r="W31" s="29"/>
      <c r="X31" s="29"/>
      <c r="Y31" s="42">
        <f>_xlfn.STDEV.P(Y$4:Y$22)</f>
        <v>154.34969470280052</v>
      </c>
      <c r="AA31" s="40">
        <f t="shared" si="1"/>
        <v>0.40151682243087866</v>
      </c>
      <c r="AB31" s="40">
        <f>Y31/60</f>
        <v>2.572494911713342</v>
      </c>
    </row>
    <row r="32" spans="1:28" x14ac:dyDescent="0.2">
      <c r="A32">
        <v>29</v>
      </c>
      <c r="B32" s="1">
        <v>42633</v>
      </c>
      <c r="C32" s="8">
        <v>0.29700231481481482</v>
      </c>
      <c r="D32" s="8"/>
      <c r="E32" s="8"/>
      <c r="F32" s="8"/>
      <c r="G32" s="8"/>
      <c r="H32" s="8">
        <v>0.30048611111111112</v>
      </c>
      <c r="I32" s="8">
        <v>0.30533564814814812</v>
      </c>
      <c r="J32" s="2"/>
      <c r="O32">
        <v>301.00000000000068</v>
      </c>
      <c r="P32">
        <v>418.99999999999676</v>
      </c>
      <c r="Q32">
        <v>719.9999999999975</v>
      </c>
      <c r="R32" s="2"/>
      <c r="T32" s="4"/>
      <c r="U32" s="29"/>
      <c r="V32" s="29"/>
      <c r="W32" s="29"/>
      <c r="X32" s="29"/>
    </row>
    <row r="33" spans="1:24" x14ac:dyDescent="0.2">
      <c r="A33">
        <v>30</v>
      </c>
      <c r="B33" s="1">
        <v>42648</v>
      </c>
      <c r="C33" s="8">
        <v>0.29736111111111108</v>
      </c>
      <c r="D33" s="8"/>
      <c r="E33" s="8"/>
      <c r="F33" s="8"/>
      <c r="G33" s="8"/>
      <c r="H33" s="8">
        <v>0.30109953703703701</v>
      </c>
      <c r="I33" s="8">
        <v>0.30618055555555551</v>
      </c>
      <c r="J33" s="2"/>
      <c r="O33">
        <v>323.00000000000091</v>
      </c>
      <c r="P33">
        <v>438.99999999999829</v>
      </c>
      <c r="Q33">
        <v>761.9999999999992</v>
      </c>
      <c r="R33" s="2"/>
      <c r="T33" s="4"/>
      <c r="U33" s="29"/>
      <c r="V33" s="29"/>
      <c r="W33" s="29"/>
      <c r="X33" s="29"/>
    </row>
    <row r="34" spans="1:24" x14ac:dyDescent="0.2">
      <c r="A34">
        <v>31</v>
      </c>
      <c r="B34" s="1">
        <v>42656</v>
      </c>
      <c r="C34" s="8">
        <v>0.2983912037037037</v>
      </c>
      <c r="D34" s="8"/>
      <c r="E34" s="8"/>
      <c r="F34" s="8"/>
      <c r="G34" s="8"/>
      <c r="H34" s="8">
        <v>0.30297453703703703</v>
      </c>
      <c r="I34" s="8">
        <v>0.30731481481481476</v>
      </c>
      <c r="J34" s="2"/>
      <c r="O34">
        <v>395.99999999999955</v>
      </c>
      <c r="P34">
        <v>374.99999999999625</v>
      </c>
      <c r="Q34">
        <v>770.99999999999579</v>
      </c>
      <c r="R34" s="2"/>
      <c r="T34" s="4"/>
      <c r="U34" s="29"/>
      <c r="V34" s="29"/>
      <c r="W34" s="29"/>
      <c r="X34" s="29"/>
    </row>
    <row r="35" spans="1:24" x14ac:dyDescent="0.2">
      <c r="A35">
        <v>32</v>
      </c>
      <c r="B35" s="1">
        <v>42669</v>
      </c>
      <c r="C35" s="8">
        <v>0.29775462962962962</v>
      </c>
      <c r="D35" s="8"/>
      <c r="E35" s="8"/>
      <c r="F35" s="8"/>
      <c r="G35" s="8"/>
      <c r="H35" s="8">
        <v>0.30232638888888885</v>
      </c>
      <c r="I35" s="8">
        <v>0.30667824074074068</v>
      </c>
      <c r="J35" s="2"/>
      <c r="O35">
        <v>394.99999999999778</v>
      </c>
      <c r="P35">
        <v>375.99999999999801</v>
      </c>
      <c r="Q35">
        <v>770.99999999999579</v>
      </c>
      <c r="R35" s="2"/>
      <c r="T35" s="4"/>
      <c r="U35" s="4"/>
      <c r="V35" s="4"/>
      <c r="W35" s="4"/>
      <c r="X35" s="4"/>
    </row>
    <row r="36" spans="1:24" x14ac:dyDescent="0.2">
      <c r="A36">
        <v>33</v>
      </c>
      <c r="B36" s="1">
        <v>42627</v>
      </c>
      <c r="C36" s="8">
        <v>0.29211805555555553</v>
      </c>
      <c r="D36" s="8"/>
      <c r="E36" s="8"/>
      <c r="F36" s="8"/>
      <c r="G36" s="8"/>
      <c r="H36" s="8">
        <v>0.29668981481481477</v>
      </c>
      <c r="I36" s="8">
        <v>0.30131944444444436</v>
      </c>
      <c r="J36" s="2"/>
      <c r="O36">
        <v>394.99999999999778</v>
      </c>
      <c r="P36">
        <v>399.99999999999699</v>
      </c>
      <c r="Q36">
        <v>794.99999999999477</v>
      </c>
      <c r="R36" s="2"/>
      <c r="T36" s="4"/>
      <c r="U36" s="4"/>
      <c r="V36" s="4"/>
      <c r="W36" s="4"/>
      <c r="X36" s="4"/>
    </row>
    <row r="37" spans="1:24" x14ac:dyDescent="0.2">
      <c r="A37">
        <v>34</v>
      </c>
      <c r="B37" s="1">
        <v>42649</v>
      </c>
      <c r="C37" s="8">
        <v>0.29805555555555552</v>
      </c>
      <c r="D37" s="8"/>
      <c r="E37" s="8"/>
      <c r="F37" s="8"/>
      <c r="G37" s="8"/>
      <c r="H37" s="8">
        <v>0.30341435185185178</v>
      </c>
      <c r="I37" s="8">
        <v>0.30774305555555548</v>
      </c>
      <c r="J37" s="2"/>
      <c r="O37">
        <v>462.99999999999721</v>
      </c>
      <c r="P37">
        <v>373.99999999999932</v>
      </c>
      <c r="Q37">
        <v>836.99999999999659</v>
      </c>
      <c r="R37" s="2"/>
      <c r="T37" s="4"/>
      <c r="U37" s="4"/>
      <c r="V37" s="4"/>
      <c r="W37" s="4"/>
      <c r="X37" s="4"/>
    </row>
    <row r="38" spans="1:24" x14ac:dyDescent="0.2">
      <c r="A38">
        <v>35</v>
      </c>
      <c r="B38" s="1">
        <v>42640</v>
      </c>
      <c r="C38" s="8">
        <v>0.29312499999999997</v>
      </c>
      <c r="D38" s="8"/>
      <c r="E38" s="8"/>
      <c r="F38" s="8"/>
      <c r="G38" s="8"/>
      <c r="H38" s="8">
        <v>0.29787037037037034</v>
      </c>
      <c r="I38" s="8">
        <v>0.30295138888888884</v>
      </c>
      <c r="J38" s="2"/>
      <c r="O38">
        <v>410.00000000000011</v>
      </c>
      <c r="P38">
        <v>438.99999999999829</v>
      </c>
      <c r="Q38">
        <v>848.99999999999841</v>
      </c>
      <c r="R38" s="2"/>
      <c r="T38" s="4"/>
      <c r="U38" s="4"/>
      <c r="V38" s="4"/>
      <c r="W38" s="4"/>
      <c r="X38" s="4"/>
    </row>
    <row r="39" spans="1:24" x14ac:dyDescent="0.2">
      <c r="A39">
        <v>36</v>
      </c>
      <c r="B39" s="1">
        <v>42625</v>
      </c>
      <c r="C39" s="8">
        <v>0.29590277777777779</v>
      </c>
      <c r="D39" s="8"/>
      <c r="E39" s="8"/>
      <c r="F39" s="8"/>
      <c r="G39" s="8"/>
      <c r="H39" s="8">
        <v>0.30055555555555558</v>
      </c>
      <c r="I39" s="8">
        <v>0.30584490740740738</v>
      </c>
      <c r="J39" s="2"/>
      <c r="N39" s="3"/>
      <c r="O39">
        <v>402.00000000000051</v>
      </c>
      <c r="P39">
        <v>456.99999999999631</v>
      </c>
      <c r="Q39">
        <v>858.99999999999682</v>
      </c>
      <c r="R39" s="2"/>
      <c r="T39" s="4"/>
      <c r="U39" s="4"/>
      <c r="V39" s="4"/>
      <c r="W39" s="4"/>
      <c r="X39" s="4"/>
    </row>
    <row r="40" spans="1:24" x14ac:dyDescent="0.2">
      <c r="A40">
        <v>37</v>
      </c>
      <c r="B40" s="1">
        <v>42626</v>
      </c>
      <c r="C40" s="8">
        <v>0.29325231481481479</v>
      </c>
      <c r="D40" s="8"/>
      <c r="E40" s="8"/>
      <c r="F40" s="8"/>
      <c r="G40" s="8"/>
      <c r="H40" s="8">
        <v>0.29784722222222221</v>
      </c>
      <c r="I40" s="8">
        <v>0.30365740740740738</v>
      </c>
      <c r="J40" s="2"/>
      <c r="O40">
        <v>397.00000000000131</v>
      </c>
      <c r="P40">
        <v>501.99999999999852</v>
      </c>
      <c r="Q40">
        <v>898.99999999999977</v>
      </c>
      <c r="R40" s="2"/>
      <c r="T40" s="4"/>
      <c r="U40" s="4"/>
      <c r="V40" s="4"/>
      <c r="W40" s="4"/>
      <c r="X40" s="4"/>
    </row>
    <row r="41" spans="1:24" x14ac:dyDescent="0.2">
      <c r="A41" s="13">
        <v>38</v>
      </c>
      <c r="B41" s="16">
        <v>42667</v>
      </c>
      <c r="C41" s="17">
        <v>0.29376157407407405</v>
      </c>
      <c r="D41" s="17"/>
      <c r="E41" s="17"/>
      <c r="F41" s="17"/>
      <c r="G41" s="17"/>
      <c r="H41" s="17">
        <v>0.29916666666666664</v>
      </c>
      <c r="I41" s="17">
        <v>0.30450231481481477</v>
      </c>
      <c r="J41" s="18"/>
      <c r="K41" s="13"/>
      <c r="L41" s="13"/>
      <c r="M41" s="13"/>
      <c r="N41" s="13"/>
      <c r="O41" s="13">
        <v>466.99999999999943</v>
      </c>
      <c r="P41" s="13">
        <v>460.99999999999852</v>
      </c>
      <c r="Q41" s="13">
        <v>927.99999999999795</v>
      </c>
      <c r="R41" s="2"/>
      <c r="T41" s="4"/>
      <c r="U41" s="4"/>
      <c r="V41" s="4"/>
      <c r="W41" s="4"/>
      <c r="X41" s="4"/>
    </row>
    <row r="42" spans="1:24" x14ac:dyDescent="0.2">
      <c r="N42" s="3"/>
    </row>
    <row r="43" spans="1:24" x14ac:dyDescent="0.2">
      <c r="J43" t="s">
        <v>27</v>
      </c>
      <c r="K43" s="6">
        <f>AVERAGE(K4:K41)/60</f>
        <v>5.014035087719293</v>
      </c>
      <c r="L43" s="6">
        <f t="shared" ref="L43:Q43" si="5">AVERAGE(L4:L41)/60</f>
        <v>9.9526315789473205</v>
      </c>
      <c r="M43" s="6">
        <f t="shared" si="5"/>
        <v>14.966666666666615</v>
      </c>
      <c r="N43" s="3"/>
      <c r="O43" s="6">
        <f t="shared" si="5"/>
        <v>4.5157894736842001</v>
      </c>
      <c r="P43" s="6">
        <f t="shared" si="5"/>
        <v>7.1473684210526001</v>
      </c>
      <c r="Q43" s="6">
        <f t="shared" si="5"/>
        <v>11.6631578947368</v>
      </c>
    </row>
    <row r="44" spans="1:24" x14ac:dyDescent="0.2">
      <c r="C44" s="2"/>
      <c r="D44" s="2"/>
      <c r="E44" s="2"/>
      <c r="F44" s="2"/>
      <c r="G44" s="2"/>
      <c r="H44" s="2"/>
      <c r="I44" s="2"/>
      <c r="J44" s="2" t="s">
        <v>21</v>
      </c>
      <c r="K44" s="6">
        <f>STDEVP(K$4:K$41)/60</f>
        <v>0.64002154472816697</v>
      </c>
      <c r="L44" s="6">
        <f t="shared" ref="L44:Q44" si="6">STDEVP(L$4:L$41)/60</f>
        <v>0.57211680293079314</v>
      </c>
      <c r="M44" s="6">
        <f t="shared" si="6"/>
        <v>0.68588526481564582</v>
      </c>
      <c r="N44" s="3"/>
      <c r="O44" s="6">
        <f t="shared" si="6"/>
        <v>2.4130764237843163</v>
      </c>
      <c r="P44" s="6">
        <f t="shared" si="6"/>
        <v>0.73367741445165902</v>
      </c>
      <c r="Q44" s="6">
        <f t="shared" si="6"/>
        <v>2.4218762900988433</v>
      </c>
      <c r="R44" s="2"/>
    </row>
    <row r="45" spans="1:24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24" x14ac:dyDescent="0.2">
      <c r="J46" t="s">
        <v>22</v>
      </c>
      <c r="K46" s="6">
        <f t="shared" ref="K46:M50" si="7">QUARTILE(K$4:K$41,$R46)/60</f>
        <v>4.1500000000000092</v>
      </c>
      <c r="L46" s="6">
        <f t="shared" si="7"/>
        <v>9.0166666666666639</v>
      </c>
      <c r="M46" s="6">
        <f t="shared" si="7"/>
        <v>14.049999999999958</v>
      </c>
      <c r="N46" s="3"/>
      <c r="O46" s="6">
        <f t="shared" ref="O46:Q50" si="8">QUARTILE(O$4:O$41,$R46)/60</f>
        <v>0.61666666666662984</v>
      </c>
      <c r="P46" s="6">
        <f t="shared" si="8"/>
        <v>6.183333333333314</v>
      </c>
      <c r="Q46" s="6">
        <f t="shared" si="8"/>
        <v>7.4499999999999647</v>
      </c>
      <c r="R46">
        <v>0</v>
      </c>
    </row>
    <row r="47" spans="1:24" x14ac:dyDescent="0.2">
      <c r="E47" s="4"/>
      <c r="F47" s="4"/>
      <c r="G47" s="4"/>
      <c r="H47" s="4"/>
      <c r="I47" s="4"/>
      <c r="J47" s="4" t="s">
        <v>23</v>
      </c>
      <c r="K47" s="6">
        <f t="shared" si="7"/>
        <v>4.5083333333333311</v>
      </c>
      <c r="L47" s="6">
        <f t="shared" si="7"/>
        <v>9.5333333333332781</v>
      </c>
      <c r="M47" s="6">
        <f t="shared" si="7"/>
        <v>14.449999999999939</v>
      </c>
      <c r="N47" s="3"/>
      <c r="O47" s="6">
        <f t="shared" si="8"/>
        <v>2.2749999999999964</v>
      </c>
      <c r="P47" s="6">
        <f t="shared" si="8"/>
        <v>6.3916666666666533</v>
      </c>
      <c r="Q47" s="6">
        <f t="shared" si="8"/>
        <v>9.6249999999999467</v>
      </c>
      <c r="R47">
        <v>1</v>
      </c>
    </row>
    <row r="48" spans="1:24" x14ac:dyDescent="0.2">
      <c r="J48" t="s">
        <v>24</v>
      </c>
      <c r="K48" s="6">
        <f t="shared" si="7"/>
        <v>4.7499999999999432</v>
      </c>
      <c r="L48" s="6">
        <f t="shared" si="7"/>
        <v>10.049999999999972</v>
      </c>
      <c r="M48" s="6">
        <f t="shared" si="7"/>
        <v>14.966666666666635</v>
      </c>
      <c r="N48" s="3"/>
      <c r="O48" s="6">
        <f t="shared" si="8"/>
        <v>5.0166666666666782</v>
      </c>
      <c r="P48" s="6">
        <f t="shared" si="8"/>
        <v>7.0666666666666789</v>
      </c>
      <c r="Q48" s="6">
        <f t="shared" si="8"/>
        <v>11.999999999999959</v>
      </c>
      <c r="R48">
        <v>2</v>
      </c>
    </row>
    <row r="49" spans="3:18" x14ac:dyDescent="0.2">
      <c r="J49" t="s">
        <v>25</v>
      </c>
      <c r="K49" s="6">
        <f t="shared" si="7"/>
        <v>5.7749999999999826</v>
      </c>
      <c r="L49" s="6">
        <f t="shared" si="7"/>
        <v>10.391666666666598</v>
      </c>
      <c r="M49" s="6">
        <f t="shared" si="7"/>
        <v>15.158333333333239</v>
      </c>
      <c r="N49" s="3"/>
      <c r="O49" s="6">
        <f t="shared" si="8"/>
        <v>6.6083333333333405</v>
      </c>
      <c r="P49" s="6">
        <f t="shared" si="8"/>
        <v>7.7166666666666606</v>
      </c>
      <c r="Q49" s="6">
        <f t="shared" si="8"/>
        <v>13.599999999999929</v>
      </c>
      <c r="R49">
        <v>3</v>
      </c>
    </row>
    <row r="50" spans="3:18" x14ac:dyDescent="0.2">
      <c r="C50" s="5"/>
      <c r="D50" s="5"/>
      <c r="E50" s="5"/>
      <c r="F50" s="5"/>
      <c r="G50" s="5"/>
      <c r="H50" s="5"/>
      <c r="I50" s="5"/>
      <c r="J50" t="s">
        <v>26</v>
      </c>
      <c r="K50" s="6">
        <f t="shared" si="7"/>
        <v>5.9333333333333549</v>
      </c>
      <c r="L50" s="6">
        <f t="shared" si="7"/>
        <v>10.866666666666633</v>
      </c>
      <c r="M50" s="6">
        <f t="shared" si="7"/>
        <v>16.79999999999999</v>
      </c>
      <c r="N50" s="3"/>
      <c r="O50" s="6">
        <f t="shared" si="8"/>
        <v>7.7833333333333234</v>
      </c>
      <c r="P50" s="6">
        <f t="shared" si="8"/>
        <v>8.3999999999999542</v>
      </c>
      <c r="Q50" s="6">
        <f t="shared" si="8"/>
        <v>15.466666666666633</v>
      </c>
      <c r="R50">
        <v>4</v>
      </c>
    </row>
    <row r="51" spans="3:18" x14ac:dyDescent="0.2">
      <c r="C51" s="1"/>
      <c r="D51" s="1"/>
      <c r="E51" s="1"/>
      <c r="F51" s="1"/>
      <c r="G51" s="1"/>
      <c r="H51" s="1"/>
      <c r="I51" s="1"/>
      <c r="K51" s="3"/>
      <c r="N51" s="3"/>
    </row>
    <row r="52" spans="3:18" x14ac:dyDescent="0.2">
      <c r="C52" s="1"/>
      <c r="D52" s="1"/>
      <c r="E52" s="1"/>
      <c r="F52" s="1"/>
      <c r="G52" s="1"/>
      <c r="H52" s="1"/>
      <c r="I52" s="1"/>
    </row>
    <row r="54" spans="3:18" x14ac:dyDescent="0.2">
      <c r="Q54">
        <v>9</v>
      </c>
    </row>
    <row r="55" spans="3:18" x14ac:dyDescent="0.2">
      <c r="Q55">
        <v>9</v>
      </c>
    </row>
  </sheetData>
  <sortState xmlns:xlrd2="http://schemas.microsoft.com/office/spreadsheetml/2017/richdata2" ref="B4:Q41">
    <sortCondition ref="M4:M41"/>
    <sortCondition ref="Q4:Q41"/>
  </sortState>
  <mergeCells count="1">
    <mergeCell ref="AA1:AB1"/>
  </mergeCells>
  <phoneticPr fontId="2" type="noConversion"/>
  <printOptions horizontalCentered="1"/>
  <pageMargins left="0.7" right="0.7" top="1.25" bottom="1" header="0.55000000000000004" footer="0.3"/>
  <pageSetup orientation="portrait" horizontalDpi="0" verticalDpi="0"/>
  <headerFooter>
    <oddHeader>&amp;L&amp;"Helvetica,Regular"&amp;K000000BECA / Huson / 11.1 IB Math SL&amp;C&amp;"Calibri,Regular"&amp;K000000
&amp;"Times New Roman,Regular"&amp;14Sorted data: Travel times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58"/>
  <sheetViews>
    <sheetView topLeftCell="A10" workbookViewId="0">
      <selection activeCell="E2" sqref="E2"/>
    </sheetView>
  </sheetViews>
  <sheetFormatPr baseColWidth="10" defaultRowHeight="16" x14ac:dyDescent="0.2"/>
  <cols>
    <col min="1" max="1" width="3.5" customWidth="1"/>
    <col min="2" max="2" width="5" customWidth="1"/>
    <col min="3" max="3" width="6.83203125" customWidth="1"/>
    <col min="4" max="4" width="15.33203125" customWidth="1"/>
    <col min="5" max="5" width="28.1640625" customWidth="1"/>
    <col min="6" max="6" width="6" customWidth="1"/>
    <col min="7" max="7" width="11.6640625" customWidth="1"/>
    <col min="8" max="8" width="7.5" customWidth="1"/>
    <col min="12" max="12" width="11.6640625" bestFit="1" customWidth="1"/>
  </cols>
  <sheetData>
    <row r="1" spans="2:13" x14ac:dyDescent="0.2">
      <c r="B1" s="39" t="s">
        <v>81</v>
      </c>
      <c r="K1" t="s">
        <v>78</v>
      </c>
    </row>
    <row r="3" spans="2:13" x14ac:dyDescent="0.2">
      <c r="B3" s="21" t="s">
        <v>34</v>
      </c>
      <c r="C3" s="21" t="s">
        <v>35</v>
      </c>
      <c r="F3" t="s">
        <v>36</v>
      </c>
      <c r="G3" t="s">
        <v>37</v>
      </c>
      <c r="K3" t="s">
        <v>36</v>
      </c>
      <c r="L3" t="s">
        <v>37</v>
      </c>
      <c r="M3" t="s">
        <v>79</v>
      </c>
    </row>
    <row r="4" spans="2:13" x14ac:dyDescent="0.2">
      <c r="H4" s="20"/>
      <c r="K4">
        <v>17</v>
      </c>
      <c r="L4">
        <v>12</v>
      </c>
      <c r="M4" s="20">
        <f>K4*L4</f>
        <v>204</v>
      </c>
    </row>
    <row r="5" spans="2:13" x14ac:dyDescent="0.2">
      <c r="C5" t="s">
        <v>38</v>
      </c>
    </row>
    <row r="6" spans="2:13" x14ac:dyDescent="0.2">
      <c r="C6" t="s">
        <v>39</v>
      </c>
    </row>
    <row r="7" spans="2:13" x14ac:dyDescent="0.2">
      <c r="C7" t="s">
        <v>72</v>
      </c>
    </row>
    <row r="8" spans="2:13" x14ac:dyDescent="0.2">
      <c r="C8" t="s">
        <v>73</v>
      </c>
    </row>
    <row r="10" spans="2:13" x14ac:dyDescent="0.2">
      <c r="B10" t="s">
        <v>40</v>
      </c>
    </row>
    <row r="13" spans="2:13" x14ac:dyDescent="0.2">
      <c r="B13" t="s">
        <v>74</v>
      </c>
    </row>
    <row r="16" spans="2:13" x14ac:dyDescent="0.2">
      <c r="B16" t="s">
        <v>41</v>
      </c>
    </row>
    <row r="19" spans="2:13" s="21" customFormat="1" x14ac:dyDescent="0.2">
      <c r="B19" s="21" t="s">
        <v>42</v>
      </c>
      <c r="C19" s="21" t="s">
        <v>43</v>
      </c>
    </row>
    <row r="21" spans="2:13" x14ac:dyDescent="0.2">
      <c r="C21" t="s">
        <v>44</v>
      </c>
    </row>
    <row r="22" spans="2:13" x14ac:dyDescent="0.2">
      <c r="C22" t="s">
        <v>45</v>
      </c>
      <c r="E22" t="s">
        <v>46</v>
      </c>
    </row>
    <row r="23" spans="2:13" x14ac:dyDescent="0.2">
      <c r="C23" t="s">
        <v>75</v>
      </c>
    </row>
    <row r="24" spans="2:13" x14ac:dyDescent="0.2">
      <c r="F24" t="s">
        <v>36</v>
      </c>
      <c r="G24" t="s">
        <v>37</v>
      </c>
      <c r="K24" t="s">
        <v>36</v>
      </c>
      <c r="L24" t="s">
        <v>37</v>
      </c>
      <c r="M24" t="s">
        <v>79</v>
      </c>
    </row>
    <row r="25" spans="2:13" x14ac:dyDescent="0.2">
      <c r="C25" t="s">
        <v>76</v>
      </c>
      <c r="H25" s="20"/>
      <c r="K25">
        <v>17</v>
      </c>
      <c r="L25">
        <v>12</v>
      </c>
      <c r="M25" s="20">
        <f>K25*L25</f>
        <v>204</v>
      </c>
    </row>
    <row r="26" spans="2:13" x14ac:dyDescent="0.2">
      <c r="C26" t="s">
        <v>47</v>
      </c>
      <c r="H26" s="20"/>
      <c r="K26">
        <v>21</v>
      </c>
      <c r="L26">
        <v>12</v>
      </c>
      <c r="M26" s="20">
        <f t="shared" ref="M26:M30" si="0">K26*L26</f>
        <v>252</v>
      </c>
    </row>
    <row r="27" spans="2:13" x14ac:dyDescent="0.2">
      <c r="C27" t="s">
        <v>48</v>
      </c>
      <c r="H27" s="20"/>
      <c r="K27">
        <v>30</v>
      </c>
      <c r="L27">
        <v>12</v>
      </c>
      <c r="M27" s="20">
        <f t="shared" si="0"/>
        <v>360</v>
      </c>
    </row>
    <row r="28" spans="2:13" x14ac:dyDescent="0.2">
      <c r="C28" t="s">
        <v>49</v>
      </c>
      <c r="H28" s="20"/>
      <c r="K28">
        <v>40</v>
      </c>
      <c r="L28">
        <v>12</v>
      </c>
      <c r="M28" s="20">
        <f t="shared" si="0"/>
        <v>480</v>
      </c>
    </row>
    <row r="29" spans="2:13" x14ac:dyDescent="0.2">
      <c r="C29" t="s">
        <v>77</v>
      </c>
      <c r="H29" s="20"/>
      <c r="K29">
        <v>50</v>
      </c>
      <c r="L29">
        <v>12</v>
      </c>
      <c r="M29" s="20">
        <f t="shared" si="0"/>
        <v>600</v>
      </c>
    </row>
    <row r="30" spans="2:13" x14ac:dyDescent="0.2">
      <c r="C30" t="s">
        <v>50</v>
      </c>
      <c r="H30" s="20"/>
      <c r="K30">
        <v>65</v>
      </c>
      <c r="L30">
        <v>12</v>
      </c>
      <c r="M30" s="20">
        <f t="shared" si="0"/>
        <v>780</v>
      </c>
    </row>
    <row r="33" spans="2:13" x14ac:dyDescent="0.2">
      <c r="B33" t="s">
        <v>51</v>
      </c>
      <c r="C33" t="s">
        <v>52</v>
      </c>
    </row>
    <row r="34" spans="2:13" x14ac:dyDescent="0.2">
      <c r="K34" s="30" t="s">
        <v>36</v>
      </c>
      <c r="L34" s="31" t="s">
        <v>37</v>
      </c>
      <c r="M34" s="32" t="s">
        <v>79</v>
      </c>
    </row>
    <row r="35" spans="2:13" x14ac:dyDescent="0.2">
      <c r="C35" t="s">
        <v>53</v>
      </c>
      <c r="K35" s="33">
        <v>17</v>
      </c>
      <c r="L35" s="34">
        <v>12</v>
      </c>
      <c r="M35" s="35">
        <f>K35*L35</f>
        <v>204</v>
      </c>
    </row>
    <row r="36" spans="2:13" x14ac:dyDescent="0.2">
      <c r="C36" t="s">
        <v>54</v>
      </c>
      <c r="K36" s="33">
        <v>21</v>
      </c>
      <c r="L36" s="34">
        <v>12</v>
      </c>
      <c r="M36" s="35">
        <f t="shared" ref="M36:M40" si="1">K36*L36</f>
        <v>252</v>
      </c>
    </row>
    <row r="37" spans="2:13" x14ac:dyDescent="0.2">
      <c r="C37" t="s">
        <v>55</v>
      </c>
      <c r="K37" s="33">
        <v>30</v>
      </c>
      <c r="L37" s="34">
        <v>12</v>
      </c>
      <c r="M37" s="35">
        <f t="shared" si="1"/>
        <v>360</v>
      </c>
    </row>
    <row r="38" spans="2:13" x14ac:dyDescent="0.2">
      <c r="C38" t="s">
        <v>56</v>
      </c>
      <c r="K38" s="33">
        <v>40</v>
      </c>
      <c r="L38" s="34">
        <v>12</v>
      </c>
      <c r="M38" s="35">
        <f t="shared" si="1"/>
        <v>480</v>
      </c>
    </row>
    <row r="39" spans="2:13" x14ac:dyDescent="0.2">
      <c r="K39" s="33">
        <v>50</v>
      </c>
      <c r="L39" s="34">
        <v>12</v>
      </c>
      <c r="M39" s="35">
        <f t="shared" si="1"/>
        <v>600</v>
      </c>
    </row>
    <row r="40" spans="2:13" x14ac:dyDescent="0.2">
      <c r="K40" s="36">
        <v>65</v>
      </c>
      <c r="L40" s="37">
        <v>12</v>
      </c>
      <c r="M40" s="38">
        <f t="shared" si="1"/>
        <v>780</v>
      </c>
    </row>
    <row r="41" spans="2:13" x14ac:dyDescent="0.2">
      <c r="B41" t="s">
        <v>57</v>
      </c>
      <c r="C41" t="s">
        <v>58</v>
      </c>
    </row>
    <row r="43" spans="2:13" x14ac:dyDescent="0.2">
      <c r="C43" t="s">
        <v>80</v>
      </c>
    </row>
    <row r="46" spans="2:13" x14ac:dyDescent="0.2">
      <c r="B46" t="s">
        <v>59</v>
      </c>
      <c r="C46" t="s">
        <v>60</v>
      </c>
    </row>
    <row r="48" spans="2:13" x14ac:dyDescent="0.2">
      <c r="C48" t="s">
        <v>63</v>
      </c>
    </row>
    <row r="49" spans="2:3" x14ac:dyDescent="0.2">
      <c r="C49" t="s">
        <v>62</v>
      </c>
    </row>
    <row r="50" spans="2:3" x14ac:dyDescent="0.2">
      <c r="C50" t="s">
        <v>61</v>
      </c>
    </row>
    <row r="53" spans="2:3" x14ac:dyDescent="0.2">
      <c r="B53" t="s">
        <v>64</v>
      </c>
      <c r="C53" t="s">
        <v>65</v>
      </c>
    </row>
    <row r="55" spans="2:3" x14ac:dyDescent="0.2">
      <c r="C55" t="s">
        <v>66</v>
      </c>
    </row>
    <row r="56" spans="2:3" x14ac:dyDescent="0.2">
      <c r="C56" t="s">
        <v>67</v>
      </c>
    </row>
    <row r="57" spans="2:3" x14ac:dyDescent="0.2">
      <c r="C57" t="s">
        <v>68</v>
      </c>
    </row>
    <row r="58" spans="2:3" x14ac:dyDescent="0.2">
      <c r="C58" t="s">
        <v>69</v>
      </c>
    </row>
  </sheetData>
  <phoneticPr fontId="2" type="noConversion"/>
  <pageMargins left="0.7" right="0.7" top="1.25" bottom="0.75" header="0.55000000000000004" footer="0.3"/>
  <pageSetup orientation="portrait" horizontalDpi="0" verticalDpi="0"/>
  <headerFooter>
    <oddHeader xml:space="preserve">&amp;L&amp;"Calibri,Regular"&amp;K000000BECA / Dr. Huson / 12.1 IB Math Studies
September 27, 2016&amp;R&amp;"Calibri,Regular"&amp;K000000Name:  </oddHeader>
  </headerFooter>
  <rowBreaks count="1" manualBreakCount="1">
    <brk id="4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Q41"/>
  <sheetViews>
    <sheetView workbookViewId="0">
      <selection activeCell="R34" sqref="R34"/>
    </sheetView>
  </sheetViews>
  <sheetFormatPr baseColWidth="10" defaultRowHeight="16" x14ac:dyDescent="0.2"/>
  <cols>
    <col min="1" max="1" width="7.1640625" bestFit="1" customWidth="1"/>
    <col min="2" max="2" width="4.6640625" customWidth="1"/>
    <col min="3" max="3" width="6.6640625" bestFit="1" customWidth="1"/>
    <col min="4" max="4" width="5" customWidth="1"/>
    <col min="5" max="6" width="5.1640625" customWidth="1"/>
    <col min="8" max="10" width="4.1640625" customWidth="1"/>
    <col min="11" max="11" width="5.6640625" bestFit="1" customWidth="1"/>
    <col min="12" max="13" width="6.83203125" bestFit="1" customWidth="1"/>
    <col min="14" max="14" width="4.1640625" customWidth="1"/>
    <col min="16" max="17" width="6.83203125" bestFit="1" customWidth="1"/>
  </cols>
  <sheetData>
    <row r="1" spans="2:17" x14ac:dyDescent="0.2">
      <c r="E1" s="7" t="s">
        <v>71</v>
      </c>
    </row>
    <row r="2" spans="2:17" x14ac:dyDescent="0.2">
      <c r="B2" s="13"/>
      <c r="C2" s="13"/>
      <c r="D2" s="13"/>
      <c r="E2" s="11" t="s">
        <v>70</v>
      </c>
      <c r="F2" s="13"/>
      <c r="G2" s="13"/>
    </row>
    <row r="3" spans="2:17" x14ac:dyDescent="0.2">
      <c r="B3" s="13"/>
      <c r="C3" s="11" t="s">
        <v>20</v>
      </c>
      <c r="D3" s="13"/>
      <c r="E3" s="13"/>
      <c r="F3" s="13"/>
      <c r="G3" s="28" t="s">
        <v>19</v>
      </c>
      <c r="L3" t="s">
        <v>82</v>
      </c>
      <c r="M3" t="s">
        <v>83</v>
      </c>
      <c r="P3" t="s">
        <v>82</v>
      </c>
      <c r="Q3" t="s">
        <v>83</v>
      </c>
    </row>
    <row r="4" spans="2:17" x14ac:dyDescent="0.2">
      <c r="B4" s="25">
        <v>1</v>
      </c>
      <c r="C4">
        <v>842.9999999999975</v>
      </c>
      <c r="D4" s="4"/>
      <c r="E4" s="4"/>
      <c r="F4" s="25">
        <v>1</v>
      </c>
      <c r="G4">
        <v>446.9999999999979</v>
      </c>
      <c r="K4">
        <v>400</v>
      </c>
      <c r="L4">
        <f t="array" ref="L4:L11">FREQUENCY(C$4:C$22, K$4:K$11)</f>
        <v>0</v>
      </c>
      <c r="M4">
        <f t="array" ref="M4:M11">FREQUENCY(G$4:G$22, K$4:K$11)</f>
        <v>0</v>
      </c>
      <c r="O4">
        <v>400</v>
      </c>
      <c r="P4">
        <v>0</v>
      </c>
      <c r="Q4">
        <v>0</v>
      </c>
    </row>
    <row r="5" spans="2:17" x14ac:dyDescent="0.2">
      <c r="B5" s="25">
        <v>2</v>
      </c>
      <c r="C5">
        <v>847.9999999999967</v>
      </c>
      <c r="D5" s="4"/>
      <c r="E5" s="4"/>
      <c r="F5" s="25">
        <v>2</v>
      </c>
      <c r="G5">
        <v>460.99999999999852</v>
      </c>
      <c r="K5">
        <v>500</v>
      </c>
      <c r="L5">
        <v>0</v>
      </c>
      <c r="M5">
        <v>3</v>
      </c>
      <c r="O5">
        <v>500</v>
      </c>
      <c r="P5">
        <f>P4+L5</f>
        <v>0</v>
      </c>
      <c r="Q5">
        <f>Q4+M5</f>
        <v>3</v>
      </c>
    </row>
    <row r="6" spans="2:17" x14ac:dyDescent="0.2">
      <c r="B6" s="25">
        <v>3</v>
      </c>
      <c r="C6">
        <v>850.99999999999716</v>
      </c>
      <c r="D6" s="4"/>
      <c r="E6" s="4"/>
      <c r="F6" s="25">
        <v>3</v>
      </c>
      <c r="G6">
        <v>493.99999999999886</v>
      </c>
      <c r="K6">
        <v>600</v>
      </c>
      <c r="L6">
        <v>0</v>
      </c>
      <c r="M6">
        <v>3</v>
      </c>
      <c r="O6">
        <v>600</v>
      </c>
      <c r="P6">
        <f t="shared" ref="P6:P11" si="0">P5+L6</f>
        <v>0</v>
      </c>
      <c r="Q6">
        <f t="shared" ref="Q6:Q11" si="1">Q5+M6</f>
        <v>6</v>
      </c>
    </row>
    <row r="7" spans="2:17" x14ac:dyDescent="0.2">
      <c r="B7" s="25">
        <v>4</v>
      </c>
      <c r="C7">
        <v>853.9999999999975</v>
      </c>
      <c r="D7" s="4"/>
      <c r="E7" s="4"/>
      <c r="F7" s="25">
        <v>4</v>
      </c>
      <c r="G7">
        <v>556.99999999999909</v>
      </c>
      <c r="K7">
        <v>700</v>
      </c>
      <c r="L7">
        <v>0</v>
      </c>
      <c r="M7">
        <v>3</v>
      </c>
      <c r="O7">
        <v>700</v>
      </c>
      <c r="P7">
        <f t="shared" si="0"/>
        <v>0</v>
      </c>
      <c r="Q7">
        <f t="shared" si="1"/>
        <v>9</v>
      </c>
    </row>
    <row r="8" spans="2:17" x14ac:dyDescent="0.2">
      <c r="B8" s="25">
        <v>5</v>
      </c>
      <c r="C8">
        <v>865.99999999999466</v>
      </c>
      <c r="D8" s="4"/>
      <c r="E8" s="4"/>
      <c r="F8" s="25">
        <v>5</v>
      </c>
      <c r="G8" s="14">
        <v>567.99999999999443</v>
      </c>
      <c r="K8">
        <v>800</v>
      </c>
      <c r="L8">
        <v>0</v>
      </c>
      <c r="M8">
        <v>5</v>
      </c>
      <c r="O8">
        <v>800</v>
      </c>
      <c r="P8">
        <f t="shared" si="0"/>
        <v>0</v>
      </c>
      <c r="Q8">
        <f t="shared" si="1"/>
        <v>14</v>
      </c>
    </row>
    <row r="9" spans="2:17" x14ac:dyDescent="0.2">
      <c r="B9" s="25">
        <v>6</v>
      </c>
      <c r="C9">
        <v>867.99999999999818</v>
      </c>
      <c r="D9" s="4"/>
      <c r="E9" s="4"/>
      <c r="F9" s="25">
        <v>6</v>
      </c>
      <c r="G9">
        <v>586.99999999999909</v>
      </c>
      <c r="K9">
        <v>900</v>
      </c>
      <c r="L9">
        <v>11</v>
      </c>
      <c r="M9">
        <v>2</v>
      </c>
      <c r="O9">
        <v>900</v>
      </c>
      <c r="P9">
        <f t="shared" si="0"/>
        <v>11</v>
      </c>
      <c r="Q9">
        <f t="shared" si="1"/>
        <v>16</v>
      </c>
    </row>
    <row r="10" spans="2:17" x14ac:dyDescent="0.2">
      <c r="B10" s="25">
        <v>7</v>
      </c>
      <c r="C10">
        <v>886.99999999999795</v>
      </c>
      <c r="D10" s="4"/>
      <c r="E10" s="4"/>
      <c r="F10" s="25">
        <v>7</v>
      </c>
      <c r="G10">
        <v>629.99999999999773</v>
      </c>
      <c r="K10">
        <v>1000</v>
      </c>
      <c r="L10">
        <v>8</v>
      </c>
      <c r="M10">
        <v>3</v>
      </c>
      <c r="O10">
        <v>1000</v>
      </c>
      <c r="P10">
        <f t="shared" si="0"/>
        <v>19</v>
      </c>
      <c r="Q10">
        <f t="shared" si="1"/>
        <v>19</v>
      </c>
    </row>
    <row r="11" spans="2:17" x14ac:dyDescent="0.2">
      <c r="B11" s="25">
        <v>8</v>
      </c>
      <c r="C11">
        <v>891.00000000000023</v>
      </c>
      <c r="D11" s="4"/>
      <c r="E11" s="4"/>
      <c r="F11" s="25">
        <v>8</v>
      </c>
      <c r="G11">
        <v>671.99999999999477</v>
      </c>
      <c r="K11">
        <v>1100</v>
      </c>
      <c r="L11">
        <v>0</v>
      </c>
      <c r="M11">
        <v>0</v>
      </c>
      <c r="O11">
        <v>1100</v>
      </c>
      <c r="P11">
        <f t="shared" si="0"/>
        <v>19</v>
      </c>
      <c r="Q11">
        <f t="shared" si="1"/>
        <v>19</v>
      </c>
    </row>
    <row r="12" spans="2:17" x14ac:dyDescent="0.2">
      <c r="B12" s="25">
        <v>9</v>
      </c>
      <c r="C12">
        <v>897.99999999999341</v>
      </c>
      <c r="D12" s="4"/>
      <c r="E12" s="4"/>
      <c r="F12" s="25">
        <v>9</v>
      </c>
      <c r="G12">
        <v>689.00000000000057</v>
      </c>
    </row>
    <row r="13" spans="2:17" x14ac:dyDescent="0.2">
      <c r="B13" s="25">
        <v>10</v>
      </c>
      <c r="C13">
        <v>897.99999999999807</v>
      </c>
      <c r="D13" s="4"/>
      <c r="E13" s="4"/>
      <c r="F13" s="25">
        <v>10</v>
      </c>
      <c r="G13">
        <v>719.9999999999975</v>
      </c>
    </row>
    <row r="14" spans="2:17" x14ac:dyDescent="0.2">
      <c r="B14" s="25">
        <v>11</v>
      </c>
      <c r="C14">
        <v>897.99999999999807</v>
      </c>
      <c r="D14" s="4"/>
      <c r="E14" s="4"/>
      <c r="F14" s="25">
        <v>11</v>
      </c>
      <c r="G14">
        <v>761.9999999999992</v>
      </c>
    </row>
    <row r="15" spans="2:17" x14ac:dyDescent="0.2">
      <c r="B15" s="25">
        <v>12</v>
      </c>
      <c r="C15">
        <v>904.99999999999602</v>
      </c>
      <c r="D15" s="4"/>
      <c r="E15" s="4"/>
      <c r="F15" s="25">
        <v>12</v>
      </c>
      <c r="G15">
        <v>770.99999999999579</v>
      </c>
    </row>
    <row r="16" spans="2:17" x14ac:dyDescent="0.2">
      <c r="B16" s="25">
        <v>13</v>
      </c>
      <c r="C16">
        <v>906.99999999999466</v>
      </c>
      <c r="D16" s="4"/>
      <c r="E16" s="4"/>
      <c r="F16" s="25">
        <v>13</v>
      </c>
      <c r="G16">
        <v>770.99999999999579</v>
      </c>
    </row>
    <row r="17" spans="2:7" x14ac:dyDescent="0.2">
      <c r="B17" s="25">
        <v>14</v>
      </c>
      <c r="C17">
        <v>906.99999999999477</v>
      </c>
      <c r="D17" s="4"/>
      <c r="E17" s="4"/>
      <c r="F17" s="25">
        <v>14</v>
      </c>
      <c r="G17">
        <v>794.99999999999477</v>
      </c>
    </row>
    <row r="18" spans="2:7" x14ac:dyDescent="0.2">
      <c r="B18" s="25">
        <v>15</v>
      </c>
      <c r="C18">
        <v>908</v>
      </c>
      <c r="D18" s="4"/>
      <c r="E18" s="4"/>
      <c r="F18" s="25">
        <v>15</v>
      </c>
      <c r="G18">
        <v>865</v>
      </c>
    </row>
    <row r="19" spans="2:7" x14ac:dyDescent="0.2">
      <c r="B19" s="25">
        <v>16</v>
      </c>
      <c r="C19">
        <v>910</v>
      </c>
      <c r="D19" s="4"/>
      <c r="E19" s="4"/>
      <c r="F19" s="25">
        <v>16</v>
      </c>
      <c r="G19">
        <v>890</v>
      </c>
    </row>
    <row r="20" spans="2:7" x14ac:dyDescent="0.2">
      <c r="B20" s="25">
        <v>17</v>
      </c>
      <c r="C20">
        <v>910</v>
      </c>
      <c r="D20" s="4"/>
      <c r="E20" s="4"/>
      <c r="F20" s="25">
        <v>17</v>
      </c>
      <c r="G20">
        <v>916</v>
      </c>
    </row>
    <row r="21" spans="2:7" x14ac:dyDescent="0.2">
      <c r="B21" s="25">
        <v>18</v>
      </c>
      <c r="C21">
        <v>912</v>
      </c>
      <c r="D21" s="4"/>
      <c r="E21" s="4"/>
      <c r="F21" s="25">
        <v>18</v>
      </c>
      <c r="G21">
        <v>920</v>
      </c>
    </row>
    <row r="22" spans="2:7" x14ac:dyDescent="0.2">
      <c r="B22" s="26">
        <v>19</v>
      </c>
      <c r="C22" s="13">
        <v>915</v>
      </c>
      <c r="D22" s="27"/>
      <c r="E22" s="27"/>
      <c r="F22" s="26">
        <v>19</v>
      </c>
      <c r="G22" s="13">
        <v>927.99999999999795</v>
      </c>
    </row>
    <row r="23" spans="2:7" x14ac:dyDescent="0.2">
      <c r="B23" s="4"/>
      <c r="C23" s="4"/>
      <c r="D23" s="4"/>
      <c r="E23" s="4"/>
      <c r="F23" s="4"/>
    </row>
    <row r="24" spans="2:7" x14ac:dyDescent="0.2">
      <c r="B24" s="4"/>
      <c r="C24" s="4"/>
      <c r="D24" s="4"/>
      <c r="E24" s="4"/>
      <c r="F24" s="4"/>
    </row>
    <row r="25" spans="2:7" x14ac:dyDescent="0.2">
      <c r="B25" s="4"/>
      <c r="C25" s="4"/>
      <c r="D25" s="4"/>
      <c r="E25" s="4"/>
      <c r="F25" s="4"/>
    </row>
    <row r="26" spans="2:7" x14ac:dyDescent="0.2">
      <c r="B26" s="4"/>
      <c r="C26" s="4"/>
      <c r="D26" s="4"/>
      <c r="E26" s="4"/>
      <c r="F26" s="4"/>
    </row>
    <row r="27" spans="2:7" x14ac:dyDescent="0.2">
      <c r="B27" s="4"/>
      <c r="C27" s="4"/>
      <c r="D27" s="4"/>
      <c r="E27" s="4"/>
      <c r="F27" s="4"/>
    </row>
    <row r="28" spans="2:7" x14ac:dyDescent="0.2">
      <c r="B28" s="4"/>
      <c r="C28" s="4"/>
      <c r="D28" s="4"/>
      <c r="E28" s="4"/>
      <c r="F28" s="4"/>
    </row>
    <row r="29" spans="2:7" x14ac:dyDescent="0.2">
      <c r="B29" s="4"/>
      <c r="C29" s="4"/>
      <c r="D29" s="4"/>
      <c r="E29" s="4"/>
      <c r="F29" s="4"/>
    </row>
    <row r="30" spans="2:7" x14ac:dyDescent="0.2">
      <c r="B30" s="4"/>
      <c r="C30" s="29"/>
      <c r="D30" s="29"/>
      <c r="E30" s="29"/>
      <c r="F30" s="29"/>
    </row>
    <row r="31" spans="2:7" x14ac:dyDescent="0.2">
      <c r="B31" s="4"/>
      <c r="C31" s="29"/>
      <c r="D31" s="29"/>
      <c r="E31" s="29"/>
      <c r="F31" s="29"/>
    </row>
    <row r="32" spans="2:7" x14ac:dyDescent="0.2">
      <c r="B32" s="4"/>
      <c r="C32" s="29"/>
      <c r="D32" s="29"/>
      <c r="E32" s="29"/>
      <c r="F32" s="29"/>
    </row>
    <row r="33" spans="2:6" x14ac:dyDescent="0.2">
      <c r="B33" s="4"/>
      <c r="C33" s="29"/>
      <c r="D33" s="29"/>
      <c r="E33" s="29"/>
      <c r="F33" s="29"/>
    </row>
    <row r="34" spans="2:6" x14ac:dyDescent="0.2">
      <c r="B34" s="4"/>
      <c r="C34" s="29"/>
      <c r="D34" s="29"/>
      <c r="E34" s="29"/>
      <c r="F34" s="29"/>
    </row>
    <row r="35" spans="2:6" x14ac:dyDescent="0.2">
      <c r="B35" s="4"/>
      <c r="C35" s="4"/>
      <c r="D35" s="4"/>
      <c r="E35" s="4"/>
      <c r="F35" s="4"/>
    </row>
    <row r="36" spans="2:6" x14ac:dyDescent="0.2">
      <c r="B36" s="4"/>
      <c r="C36" s="4"/>
      <c r="D36" s="4"/>
      <c r="E36" s="4"/>
      <c r="F36" s="4"/>
    </row>
    <row r="37" spans="2:6" x14ac:dyDescent="0.2">
      <c r="B37" s="4"/>
      <c r="C37" s="4"/>
      <c r="D37" s="4"/>
      <c r="E37" s="4"/>
      <c r="F37" s="4"/>
    </row>
    <row r="38" spans="2:6" x14ac:dyDescent="0.2">
      <c r="B38" s="4"/>
      <c r="C38" s="4"/>
      <c r="D38" s="4"/>
      <c r="E38" s="4"/>
      <c r="F38" s="4"/>
    </row>
    <row r="39" spans="2:6" x14ac:dyDescent="0.2">
      <c r="B39" s="4"/>
      <c r="C39" s="4"/>
      <c r="D39" s="4"/>
      <c r="E39" s="4"/>
      <c r="F39" s="4"/>
    </row>
    <row r="40" spans="2:6" x14ac:dyDescent="0.2">
      <c r="B40" s="4"/>
      <c r="C40" s="4"/>
      <c r="D40" s="4"/>
      <c r="E40" s="4"/>
      <c r="F40" s="4"/>
    </row>
    <row r="41" spans="2:6" x14ac:dyDescent="0.2">
      <c r="B41" s="4"/>
      <c r="C41" s="4"/>
      <c r="D41" s="4"/>
      <c r="E41" s="4"/>
      <c r="F41" s="4"/>
    </row>
  </sheetData>
  <printOptions horizontalCentered="1"/>
  <pageMargins left="0.7" right="0.7" top="1.25" bottom="1" header="0.55000000000000004" footer="0.3"/>
  <pageSetup scale="68" orientation="landscape" horizontalDpi="0" verticalDpi="0"/>
  <headerFooter>
    <oddHeader>&amp;C&amp;"Calibri,Regular"&amp;K000000_x000D__x000D_&amp;"Times New Roman,Regular"&amp;14Appendix A: Travel Log Raw Data&amp;R&amp;"Times New Roman,Regular"&amp;14&amp;K000000Clemens 5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Generator</vt:lpstr>
      <vt:lpstr>Fixed Values</vt:lpstr>
      <vt:lpstr>Sorted Values</vt:lpstr>
      <vt:lpstr>Spreadsheet Lesson</vt:lpstr>
      <vt:lpstr>Frequency buckets</vt:lpstr>
      <vt:lpstr>'Fixed Values'!Print_Area</vt:lpstr>
      <vt:lpstr>'Sorted Values'!Print_Area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Huson</cp:lastModifiedBy>
  <cp:lastPrinted>2018-04-18T14:49:37Z</cp:lastPrinted>
  <dcterms:created xsi:type="dcterms:W3CDTF">2016-09-24T12:59:40Z</dcterms:created>
  <dcterms:modified xsi:type="dcterms:W3CDTF">2019-10-25T02:48:45Z</dcterms:modified>
</cp:coreProperties>
</file>