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 Now Vocabulary" sheetId="1" r:id="rId4"/>
    <sheet state="visible" name="Investigation #5 pg275" sheetId="2" r:id="rId5"/>
    <sheet state="visible" name="Exercise 6D pg274" sheetId="3" r:id="rId6"/>
    <sheet state="visible" name="Exercise 6E pg276" sheetId="4" r:id="rId7"/>
  </sheets>
  <definedNames/>
  <calcPr/>
</workbook>
</file>

<file path=xl/sharedStrings.xml><?xml version="1.0" encoding="utf-8"?>
<sst xmlns="http://schemas.openxmlformats.org/spreadsheetml/2006/main" count="61" uniqueCount="50">
  <si>
    <t>Score:</t>
  </si>
  <si>
    <t>Do Now: Drag each statistical measure in the list under its appropriate heading</t>
  </si>
  <si>
    <t>(resize the column widths if necessary)</t>
  </si>
  <si>
    <t>Central tendency</t>
  </si>
  <si>
    <t>Spread</t>
  </si>
  <si>
    <t>Bivariate relationship</t>
  </si>
  <si>
    <t>Range</t>
  </si>
  <si>
    <t>Average</t>
  </si>
  <si>
    <t>Correlation</t>
  </si>
  <si>
    <t>IQR</t>
  </si>
  <si>
    <t>Median</t>
  </si>
  <si>
    <t>Standard deviation</t>
  </si>
  <si>
    <t>Pearson's "r"</t>
  </si>
  <si>
    <t>Variance</t>
  </si>
  <si>
    <t>Mode</t>
  </si>
  <si>
    <t>Scatter plot</t>
  </si>
  <si>
    <t>Non-linear</t>
  </si>
  <si>
    <t>Outlier</t>
  </si>
  <si>
    <t>Box &amp; whisker plot</t>
  </si>
  <si>
    <t>Classwork:</t>
  </si>
  <si>
    <t xml:space="preserve">Answer the questions in writing below. </t>
  </si>
  <si>
    <t>Investigation #5 pg275</t>
  </si>
  <si>
    <t>1)</t>
  </si>
  <si>
    <t>Use this Desmos link to fit a line to the data "by hand"</t>
  </si>
  <si>
    <t>https://www.desmos.com/calculator/thq0jrxmy2</t>
  </si>
  <si>
    <t>Copy/paste an image of your graph to this sheet</t>
  </si>
  <si>
    <t>Given the age, x, of a person and the number of movies, y, they watched last year.</t>
  </si>
  <si>
    <t>mean</t>
  </si>
  <si>
    <t>std dev</t>
  </si>
  <si>
    <t>x</t>
  </si>
  <si>
    <t>y</t>
  </si>
  <si>
    <t>y'</t>
  </si>
  <si>
    <t>=$C15*(E11-$B$11)+$B12</t>
  </si>
  <si>
    <t>Slope</t>
  </si>
  <si>
    <t>Covariance</t>
  </si>
  <si>
    <t>Fitted slope</t>
  </si>
  <si>
    <t>=C19/C11^2</t>
  </si>
  <si>
    <t>Exercise 6D pg274</t>
  </si>
  <si>
    <t>For each set:</t>
  </si>
  <si>
    <t>a)</t>
  </si>
  <si>
    <t>Plot the points on a scatter graph.</t>
  </si>
  <si>
    <t>b)</t>
  </si>
  <si>
    <r>
      <rPr>
        <rFont val="Arial"/>
        <color theme="1"/>
      </rPr>
      <t xml:space="preserve">Find the value of </t>
    </r>
    <r>
      <rPr>
        <rFont val="Arial"/>
        <i/>
        <color theme="1"/>
      </rPr>
      <t>r</t>
    </r>
    <r>
      <rPr>
        <rFont val="Arial"/>
        <color theme="1"/>
      </rPr>
      <t>, Pearson's product moment coefficient.</t>
    </r>
  </si>
  <si>
    <t>c)</t>
  </si>
  <si>
    <t>Identify the outliers. Describe whether or not they follow the data trend.</t>
  </si>
  <si>
    <t>d)</t>
  </si>
  <si>
    <r>
      <rPr>
        <rFont val="Arial"/>
        <color theme="1"/>
      </rPr>
      <t xml:space="preserve">Calculate the change in the value of </t>
    </r>
    <r>
      <rPr>
        <rFont val="Arial"/>
        <i/>
        <color theme="1"/>
      </rPr>
      <t>r</t>
    </r>
    <r>
      <rPr>
        <rFont val="Arial"/>
        <color theme="1"/>
      </rPr>
      <t xml:space="preserve"> if outliers are removed.</t>
    </r>
  </si>
  <si>
    <t>,</t>
  </si>
  <si>
    <t>2)</t>
  </si>
  <si>
    <t>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</si>
</sst>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0">
    <font>
      <sz val="10.0"/>
      <color rgb="FF000000"/>
      <name val="Arial"/>
      <scheme val="minor"/>
    </font>
    <font>
      <color rgb="FFFF0000"/>
      <name val="Arial"/>
      <scheme val="minor"/>
    </font>
    <font>
      <sz val="11.0"/>
      <color rgb="FF222222"/>
      <name val="&quot;Google Sans&quot;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</font>
    <font>
      <b/>
      <color theme="1"/>
      <name val="Arial"/>
    </font>
    <font>
      <u/>
      <color theme="1"/>
      <name val="Arial"/>
      <scheme val="minor"/>
    </font>
    <font>
      <b/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horizontal="right" readingOrder="0"/>
    </xf>
    <xf borderId="0" fillId="0" fontId="3" numFmtId="0" xfId="0" applyFont="1"/>
    <xf borderId="0" fillId="0" fontId="3" numFmtId="164" xfId="0" applyFont="1" applyNumberFormat="1"/>
    <xf borderId="2" fillId="0" fontId="6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0" fillId="0" fontId="3" numFmtId="2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quotePrefix="1"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5" xfId="0" applyFont="1" applyNumberFormat="1"/>
    <xf borderId="0" fillId="0" fontId="9" numFmtId="0" xfId="0" applyAlignment="1" applyFont="1">
      <alignment readingOrder="0"/>
    </xf>
    <xf borderId="2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'Investigation #5 pg275'!$D$12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'Investigation #5 pg275'!$E$11:$N$11</c:f>
            </c:numRef>
          </c:xVal>
          <c:yVal>
            <c:numRef>
              <c:f>'Investigation #5 pg275'!$E$12:$N$12</c:f>
              <c:numCache/>
            </c:numRef>
          </c:yVal>
        </c:ser>
        <c:ser>
          <c:idx val="1"/>
          <c:order val="1"/>
          <c:tx>
            <c:strRef>
              <c:f>'Investigation #5 pg275'!$D$13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Trendline for y'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'Investigation #5 pg275'!$E$11:$N$11</c:f>
            </c:numRef>
          </c:xVal>
          <c:yVal>
            <c:numRef>
              <c:f>'Investigation #5 pg275'!$E$13:$N$13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815"/>
        <c:axId val="677220041"/>
      </c:scatterChart>
      <c:valAx>
        <c:axId val="8809338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220041"/>
      </c:valAx>
      <c:valAx>
        <c:axId val="677220041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933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'Exercise 6D pg274'!$D$12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'Exercise 6D pg274'!$E$11:$O$11</c:f>
            </c:numRef>
          </c:xVal>
          <c:yVal>
            <c:numRef>
              <c:f>'Exercise 6D pg274'!$E$12:$O$12</c:f>
              <c:numCache/>
            </c:numRef>
          </c:yVal>
        </c:ser>
        <c:ser>
          <c:idx val="1"/>
          <c:order val="1"/>
          <c:tx>
            <c:strRef>
              <c:f>'Exercise 6D pg274'!$D$12</c:f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'Exercise 6D pg274'!$E$11:$O$11</c:f>
            </c:numRef>
          </c:xVal>
          <c:yVal>
            <c:numRef>
              <c:f>'Exercise 6D pg274'!$E$12:$O$12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556576"/>
        <c:axId val="450563072"/>
      </c:scatterChart>
      <c:valAx>
        <c:axId val="1607556576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563072"/>
      </c:valAx>
      <c:valAx>
        <c:axId val="450563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556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14</xdr:row>
      <xdr:rowOff>95250</xdr:rowOff>
    </xdr:from>
    <xdr:ext cx="4772025" cy="3562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171450</xdr:colOff>
      <xdr:row>2</xdr:row>
      <xdr:rowOff>133350</xdr:rowOff>
    </xdr:from>
    <xdr:ext cx="4600575" cy="2847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smos.com/calculator/thq0jrxmy2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6.0"/>
  </cols>
  <sheetData>
    <row r="1">
      <c r="D1" s="1" t="s">
        <v>0</v>
      </c>
    </row>
    <row r="3">
      <c r="B3" s="2" t="s">
        <v>1</v>
      </c>
    </row>
    <row r="4">
      <c r="B4" s="3" t="s">
        <v>2</v>
      </c>
    </row>
    <row r="6">
      <c r="C6" s="4" t="s">
        <v>3</v>
      </c>
      <c r="D6" s="4" t="s">
        <v>4</v>
      </c>
      <c r="E6" s="4" t="s">
        <v>5</v>
      </c>
    </row>
    <row r="11">
      <c r="B11" s="3" t="s">
        <v>6</v>
      </c>
    </row>
    <row r="12">
      <c r="B12" s="3" t="s">
        <v>7</v>
      </c>
    </row>
    <row r="13">
      <c r="B13" s="3" t="s">
        <v>8</v>
      </c>
    </row>
    <row r="14">
      <c r="B14" s="3" t="s">
        <v>9</v>
      </c>
    </row>
    <row r="15">
      <c r="B15" s="3" t="s">
        <v>10</v>
      </c>
    </row>
    <row r="16">
      <c r="B16" s="3" t="s">
        <v>11</v>
      </c>
    </row>
    <row r="17">
      <c r="B17" s="3" t="s">
        <v>12</v>
      </c>
    </row>
    <row r="18">
      <c r="B18" s="3" t="s">
        <v>13</v>
      </c>
    </row>
    <row r="19">
      <c r="B19" s="3" t="s">
        <v>14</v>
      </c>
    </row>
    <row r="20">
      <c r="B20" s="3" t="s">
        <v>15</v>
      </c>
    </row>
    <row r="21">
      <c r="B21" s="3" t="s">
        <v>16</v>
      </c>
    </row>
    <row r="22">
      <c r="B22" s="3" t="s">
        <v>17</v>
      </c>
    </row>
    <row r="23">
      <c r="B23" s="3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1.13"/>
    <col customWidth="1" min="3" max="3" width="6.5"/>
    <col customWidth="1" min="4" max="12" width="5.13"/>
    <col customWidth="1" min="13" max="13" width="4.63"/>
    <col customWidth="1" min="14" max="14" width="5.13"/>
    <col customWidth="1" min="15" max="15" width="8.25"/>
  </cols>
  <sheetData>
    <row r="1">
      <c r="A1" s="5" t="s">
        <v>19</v>
      </c>
      <c r="H1" s="1" t="s">
        <v>0</v>
      </c>
    </row>
    <row r="2">
      <c r="B2" s="3" t="s">
        <v>20</v>
      </c>
    </row>
    <row r="3">
      <c r="B3" s="2" t="s">
        <v>21</v>
      </c>
    </row>
    <row r="4">
      <c r="A4" s="6"/>
    </row>
    <row r="5">
      <c r="A5" s="7" t="s">
        <v>22</v>
      </c>
      <c r="B5" s="3" t="s">
        <v>23</v>
      </c>
      <c r="H5" s="8" t="s">
        <v>24</v>
      </c>
    </row>
    <row r="6">
      <c r="A6" s="6"/>
      <c r="B6" s="3" t="s">
        <v>25</v>
      </c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</row>
    <row r="7">
      <c r="A7" s="6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</row>
    <row r="8">
      <c r="A8" s="6"/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</row>
    <row r="9">
      <c r="A9" s="6"/>
      <c r="D9" s="11" t="s">
        <v>26</v>
      </c>
      <c r="E9" s="10"/>
      <c r="F9" s="10"/>
      <c r="G9" s="10"/>
      <c r="H9" s="10"/>
      <c r="I9" s="10"/>
      <c r="J9" s="10"/>
      <c r="K9" s="10"/>
      <c r="L9" s="10"/>
      <c r="M9" s="10"/>
      <c r="N9" s="10"/>
    </row>
    <row r="10">
      <c r="A10" s="6"/>
      <c r="B10" s="12" t="s">
        <v>27</v>
      </c>
      <c r="C10" s="12" t="s">
        <v>28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>
      <c r="A11" s="6"/>
      <c r="B11" s="13">
        <f t="shared" ref="B11:B12" si="1">AVERAGE(E11:N11)</f>
        <v>33</v>
      </c>
      <c r="C11" s="14">
        <f t="shared" ref="C11:C12" si="2">STDEVP(E11:N11)</f>
        <v>11.41052146</v>
      </c>
      <c r="D11" s="15" t="s">
        <v>29</v>
      </c>
      <c r="E11" s="16">
        <v>15.0</v>
      </c>
      <c r="F11" s="16">
        <v>20.0</v>
      </c>
      <c r="G11" s="16">
        <v>24.0</v>
      </c>
      <c r="H11" s="16">
        <v>25.0</v>
      </c>
      <c r="I11" s="16">
        <v>30.0</v>
      </c>
      <c r="J11" s="16">
        <v>35.0</v>
      </c>
      <c r="K11" s="16">
        <v>40.0</v>
      </c>
      <c r="L11" s="16">
        <v>45.0</v>
      </c>
      <c r="M11" s="16">
        <v>46.0</v>
      </c>
      <c r="N11" s="17">
        <v>50.0</v>
      </c>
      <c r="O11" s="3">
        <v>35.0</v>
      </c>
      <c r="P11" s="3">
        <v>35.0</v>
      </c>
    </row>
    <row r="12">
      <c r="A12" s="6"/>
      <c r="B12" s="13">
        <f t="shared" si="1"/>
        <v>13</v>
      </c>
      <c r="C12" s="14">
        <f t="shared" si="2"/>
        <v>4.049691346</v>
      </c>
      <c r="D12" s="18" t="s">
        <v>30</v>
      </c>
      <c r="E12" s="19">
        <v>8.0</v>
      </c>
      <c r="F12" s="19">
        <v>7.0</v>
      </c>
      <c r="G12" s="19">
        <v>10.0</v>
      </c>
      <c r="H12" s="19">
        <v>9.0</v>
      </c>
      <c r="I12" s="19">
        <v>15.0</v>
      </c>
      <c r="J12" s="19">
        <v>14.0</v>
      </c>
      <c r="K12" s="19">
        <v>15.0</v>
      </c>
      <c r="L12" s="19">
        <v>17.0</v>
      </c>
      <c r="M12" s="19">
        <v>15.0</v>
      </c>
      <c r="N12" s="20">
        <v>20.0</v>
      </c>
      <c r="O12" s="14">
        <f>_xlfn.FORECAST.LINEAR(O11, E12:N12, E11:N11)</f>
        <v>13.66052227</v>
      </c>
      <c r="P12" s="14">
        <f>2.1+0.33*P11</f>
        <v>13.65</v>
      </c>
    </row>
    <row r="13">
      <c r="A13" s="6"/>
      <c r="D13" s="10" t="s">
        <v>31</v>
      </c>
      <c r="E13" s="21">
        <f t="shared" ref="E13:N13" si="3">$C15*(E11-$B$11)+$B12</f>
        <v>7.06</v>
      </c>
      <c r="F13" s="21">
        <f t="shared" si="3"/>
        <v>8.71</v>
      </c>
      <c r="G13" s="22">
        <f t="shared" si="3"/>
        <v>10.03</v>
      </c>
      <c r="H13" s="22">
        <f t="shared" si="3"/>
        <v>10.36</v>
      </c>
      <c r="I13" s="22">
        <f t="shared" si="3"/>
        <v>12.01</v>
      </c>
      <c r="J13" s="22">
        <f t="shared" si="3"/>
        <v>13.66</v>
      </c>
      <c r="K13" s="22">
        <f t="shared" si="3"/>
        <v>15.31</v>
      </c>
      <c r="L13" s="22">
        <f t="shared" si="3"/>
        <v>16.96</v>
      </c>
      <c r="M13" s="22">
        <f t="shared" si="3"/>
        <v>17.29</v>
      </c>
      <c r="N13" s="22">
        <f t="shared" si="3"/>
        <v>18.61</v>
      </c>
    </row>
    <row r="14">
      <c r="A14" s="6"/>
      <c r="E14" s="23" t="s">
        <v>32</v>
      </c>
    </row>
    <row r="15">
      <c r="A15" s="6"/>
      <c r="B15" s="3" t="s">
        <v>33</v>
      </c>
      <c r="C15" s="24">
        <v>0.33</v>
      </c>
    </row>
    <row r="18">
      <c r="B18" s="3" t="s">
        <v>8</v>
      </c>
      <c r="C18" s="25">
        <f>correl(E12:N12, E11:N11)</f>
        <v>0.9305528411</v>
      </c>
    </row>
    <row r="19">
      <c r="B19" s="3" t="s">
        <v>34</v>
      </c>
      <c r="C19" s="13">
        <f>COVAR(E12:N12, E11:N11)</f>
        <v>43</v>
      </c>
    </row>
    <row r="21">
      <c r="B21" s="3" t="s">
        <v>35</v>
      </c>
      <c r="C21" s="25">
        <f>C19/C11^2</f>
        <v>0.3302611367</v>
      </c>
    </row>
    <row r="22">
      <c r="C22" s="23" t="s">
        <v>36</v>
      </c>
    </row>
  </sheetData>
  <hyperlinks>
    <hyperlink r:id="rId1" ref="H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6.25"/>
    <col customWidth="1" min="3" max="3" width="6.5"/>
    <col customWidth="1" min="4" max="15" width="4.5"/>
    <col customWidth="1" min="16" max="16" width="4.63"/>
    <col customWidth="1" min="17" max="17" width="5.13"/>
    <col customWidth="1" min="18" max="18" width="8.25"/>
  </cols>
  <sheetData>
    <row r="1">
      <c r="J1" s="1" t="s">
        <v>0</v>
      </c>
    </row>
    <row r="2">
      <c r="B2" s="3" t="s">
        <v>20</v>
      </c>
    </row>
    <row r="3">
      <c r="B3" s="2" t="s">
        <v>37</v>
      </c>
    </row>
    <row r="4">
      <c r="A4" s="6"/>
    </row>
    <row r="5">
      <c r="A5" s="7"/>
      <c r="B5" s="3" t="s">
        <v>38</v>
      </c>
      <c r="D5" s="26"/>
    </row>
    <row r="6">
      <c r="A6" s="7" t="s">
        <v>39</v>
      </c>
      <c r="B6" s="3" t="s">
        <v>40</v>
      </c>
    </row>
    <row r="7">
      <c r="A7" s="7" t="s">
        <v>41</v>
      </c>
      <c r="B7" s="3" t="s">
        <v>42</v>
      </c>
    </row>
    <row r="8">
      <c r="A8" s="7" t="s">
        <v>43</v>
      </c>
      <c r="B8" s="3" t="s">
        <v>44</v>
      </c>
    </row>
    <row r="9">
      <c r="A9" s="7" t="s">
        <v>45</v>
      </c>
      <c r="B9" s="3" t="s">
        <v>46</v>
      </c>
    </row>
    <row r="11">
      <c r="B11" s="3" t="s">
        <v>22</v>
      </c>
      <c r="D11" s="27" t="s">
        <v>29</v>
      </c>
      <c r="E11" s="16">
        <v>1.0</v>
      </c>
      <c r="F11" s="16">
        <v>3.0</v>
      </c>
      <c r="G11" s="16">
        <v>2.0</v>
      </c>
      <c r="H11" s="16">
        <v>3.0</v>
      </c>
      <c r="I11" s="16">
        <v>4.0</v>
      </c>
      <c r="J11" s="16">
        <v>4.0</v>
      </c>
      <c r="K11" s="16">
        <v>5.0</v>
      </c>
      <c r="L11" s="16">
        <v>6.0</v>
      </c>
      <c r="M11" s="16">
        <v>7.0</v>
      </c>
      <c r="N11" s="16">
        <v>8.0</v>
      </c>
      <c r="O11" s="17">
        <v>9.0</v>
      </c>
      <c r="Q11" s="25"/>
    </row>
    <row r="12">
      <c r="D12" s="28" t="s">
        <v>47</v>
      </c>
      <c r="E12" s="19">
        <v>4.0</v>
      </c>
      <c r="F12" s="19">
        <v>4.0</v>
      </c>
      <c r="G12" s="19">
        <v>3.0</v>
      </c>
      <c r="H12" s="19">
        <v>5.0</v>
      </c>
      <c r="I12" s="19">
        <v>4.0</v>
      </c>
      <c r="J12" s="19">
        <v>12.0</v>
      </c>
      <c r="K12" s="19">
        <v>6.0</v>
      </c>
      <c r="L12" s="19">
        <v>5.0</v>
      </c>
      <c r="M12" s="19">
        <v>6.0</v>
      </c>
      <c r="N12" s="19">
        <v>7.0</v>
      </c>
      <c r="O12" s="20">
        <v>7.0</v>
      </c>
    </row>
    <row r="13">
      <c r="A13" s="6"/>
    </row>
    <row r="14">
      <c r="A14" s="6"/>
    </row>
    <row r="15">
      <c r="A15" s="6"/>
      <c r="B15" s="3" t="s">
        <v>48</v>
      </c>
      <c r="D15" s="27" t="s">
        <v>29</v>
      </c>
      <c r="E15" s="16">
        <v>1.0</v>
      </c>
      <c r="F15" s="16">
        <v>3.0</v>
      </c>
      <c r="G15" s="16">
        <v>2.0</v>
      </c>
      <c r="H15" s="16">
        <v>3.0</v>
      </c>
      <c r="I15" s="16">
        <v>4.0</v>
      </c>
      <c r="J15" s="16">
        <v>5.0</v>
      </c>
      <c r="K15" s="16">
        <v>6.0</v>
      </c>
      <c r="L15" s="16">
        <v>7.0</v>
      </c>
      <c r="M15" s="16">
        <v>8.0</v>
      </c>
      <c r="N15" s="16">
        <v>9.0</v>
      </c>
      <c r="O15" s="17">
        <v>10.0</v>
      </c>
    </row>
    <row r="16">
      <c r="D16" s="28" t="s">
        <v>30</v>
      </c>
      <c r="E16" s="19">
        <v>4.0</v>
      </c>
      <c r="F16" s="19">
        <v>4.0</v>
      </c>
      <c r="G16" s="19">
        <v>3.0</v>
      </c>
      <c r="H16" s="19">
        <v>5.0</v>
      </c>
      <c r="I16" s="19">
        <v>4.0</v>
      </c>
      <c r="J16" s="19">
        <v>6.0</v>
      </c>
      <c r="K16" s="19">
        <v>5.0</v>
      </c>
      <c r="L16" s="19">
        <v>6.0</v>
      </c>
      <c r="M16" s="19">
        <v>7.0</v>
      </c>
      <c r="N16" s="19">
        <v>7.0</v>
      </c>
      <c r="O16" s="20">
        <v>12.0</v>
      </c>
    </row>
    <row r="19">
      <c r="B19" s="3" t="s">
        <v>49</v>
      </c>
      <c r="D19" s="27" t="s">
        <v>29</v>
      </c>
      <c r="E19" s="16">
        <v>5.0</v>
      </c>
      <c r="F19" s="16">
        <v>10.0</v>
      </c>
      <c r="G19" s="16">
        <v>15.0</v>
      </c>
      <c r="H19" s="16">
        <v>20.0</v>
      </c>
      <c r="I19" s="16">
        <v>25.0</v>
      </c>
      <c r="J19" s="16">
        <v>30.0</v>
      </c>
      <c r="K19" s="16">
        <v>35.0</v>
      </c>
      <c r="L19" s="16">
        <v>30.0</v>
      </c>
      <c r="M19" s="16">
        <v>40.0</v>
      </c>
      <c r="N19" s="16">
        <v>18.0</v>
      </c>
      <c r="O19" s="16">
        <v>27.0</v>
      </c>
      <c r="P19" s="17">
        <v>13.0</v>
      </c>
    </row>
    <row r="20">
      <c r="D20" s="28" t="s">
        <v>30</v>
      </c>
      <c r="E20" s="19">
        <v>650.0</v>
      </c>
      <c r="F20" s="19">
        <v>700.0</v>
      </c>
      <c r="G20" s="19">
        <v>20.0</v>
      </c>
      <c r="H20" s="19">
        <v>560.0</v>
      </c>
      <c r="I20" s="19">
        <v>615.0</v>
      </c>
      <c r="J20" s="19">
        <v>540.0</v>
      </c>
      <c r="K20" s="19">
        <v>570.0</v>
      </c>
      <c r="L20" s="19">
        <v>800.0</v>
      </c>
      <c r="M20" s="19">
        <v>480.0</v>
      </c>
      <c r="N20" s="19">
        <v>600.0</v>
      </c>
      <c r="O20" s="19">
        <v>550.0</v>
      </c>
      <c r="P20" s="20">
        <v>670.0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1" t="s">
        <v>0</v>
      </c>
    </row>
  </sheetData>
  <drawing r:id="rId1"/>
</worksheet>
</file>