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proj/ETRIJ-23.08/contents/"/>
    </mc:Choice>
  </mc:AlternateContent>
  <xr:revisionPtr revIDLastSave="0" documentId="13_ncr:1_{96EF1169-C25C-504C-854C-48C034C81F4D}" xr6:coauthVersionLast="47" xr6:coauthVersionMax="47" xr10:uidLastSave="{00000000-0000-0000-0000-000000000000}"/>
  <bookViews>
    <workbookView xWindow="20" yWindow="500" windowWidth="34820" windowHeight="26700" tabRatio="500" xr2:uid="{00000000-000D-0000-FFFF-FFFF00000000}"/>
  </bookViews>
  <sheets>
    <sheet name="Wrt-성능(형태소분석_시스템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36" i="1" l="1"/>
  <c r="L36" i="1"/>
  <c r="J36" i="1"/>
  <c r="J35" i="1"/>
  <c r="N35" i="1"/>
  <c r="L35" i="1"/>
  <c r="M35" i="1"/>
  <c r="M36" i="1"/>
  <c r="K35" i="1"/>
  <c r="K36" i="1"/>
  <c r="I35" i="1"/>
  <c r="I36" i="1"/>
  <c r="M34" i="1"/>
  <c r="K34" i="1"/>
  <c r="I34" i="1"/>
  <c r="H34" i="1" l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27" i="1"/>
  <c r="D36" i="1" s="1"/>
  <c r="C27" i="1"/>
  <c r="C36" i="1" s="1"/>
  <c r="X26" i="1"/>
  <c r="H27" i="1" s="1"/>
  <c r="H36" i="1" s="1"/>
  <c r="W26" i="1"/>
  <c r="G27" i="1" s="1"/>
  <c r="G36" i="1" s="1"/>
  <c r="D26" i="1"/>
  <c r="C26" i="1"/>
  <c r="X25" i="1"/>
  <c r="H26" i="1" s="1"/>
  <c r="W25" i="1"/>
  <c r="G26" i="1" s="1"/>
  <c r="D25" i="1"/>
  <c r="C25" i="1"/>
  <c r="X24" i="1"/>
  <c r="H25" i="1" s="1"/>
  <c r="W24" i="1"/>
  <c r="G25" i="1" s="1"/>
  <c r="X23" i="1"/>
  <c r="H21" i="1" s="1"/>
  <c r="W23" i="1"/>
  <c r="G21" i="1" s="1"/>
  <c r="X22" i="1"/>
  <c r="H20" i="1" s="1"/>
  <c r="W22" i="1"/>
  <c r="G20" i="1" s="1"/>
  <c r="X21" i="1"/>
  <c r="H19" i="1" s="1"/>
  <c r="H35" i="1" s="1"/>
  <c r="W21" i="1"/>
  <c r="G19" i="1" s="1"/>
  <c r="G35" i="1" s="1"/>
  <c r="D21" i="1"/>
  <c r="C21" i="1"/>
  <c r="X20" i="1"/>
  <c r="W20" i="1"/>
  <c r="D20" i="1"/>
  <c r="C20" i="1"/>
  <c r="X19" i="1"/>
  <c r="W19" i="1"/>
  <c r="D19" i="1"/>
  <c r="D35" i="1" s="1"/>
  <c r="C19" i="1"/>
  <c r="C35" i="1" s="1"/>
  <c r="X18" i="1"/>
  <c r="W18" i="1"/>
  <c r="X13" i="1"/>
  <c r="F27" i="1" s="1"/>
  <c r="F36" i="1" s="1"/>
  <c r="W13" i="1"/>
  <c r="E27" i="1" s="1"/>
  <c r="E36" i="1" s="1"/>
  <c r="X12" i="1"/>
  <c r="F26" i="1" s="1"/>
  <c r="W12" i="1"/>
  <c r="E26" i="1" s="1"/>
  <c r="X11" i="1"/>
  <c r="F25" i="1" s="1"/>
  <c r="W11" i="1"/>
  <c r="E25" i="1" s="1"/>
  <c r="X10" i="1"/>
  <c r="F21" i="1" s="1"/>
  <c r="W10" i="1"/>
  <c r="E21" i="1" s="1"/>
  <c r="X9" i="1"/>
  <c r="F20" i="1" s="1"/>
  <c r="W9" i="1"/>
  <c r="E20" i="1" s="1"/>
  <c r="X8" i="1"/>
  <c r="F19" i="1" s="1"/>
  <c r="F35" i="1" s="1"/>
  <c r="W8" i="1"/>
  <c r="E19" i="1" s="1"/>
  <c r="E35" i="1" s="1"/>
  <c r="X7" i="1"/>
  <c r="W7" i="1"/>
  <c r="X6" i="1"/>
  <c r="W6" i="1"/>
  <c r="X5" i="1"/>
  <c r="W5" i="1"/>
  <c r="X4" i="1"/>
  <c r="W4" i="1"/>
</calcChain>
</file>

<file path=xl/sharedStrings.xml><?xml version="1.0" encoding="utf-8"?>
<sst xmlns="http://schemas.openxmlformats.org/spreadsheetml/2006/main" count="199" uniqueCount="99">
  <si>
    <t>Sejong</t>
  </si>
  <si>
    <r>
      <rPr>
        <sz val="10"/>
        <rFont val="Tahoma"/>
        <family val="2"/>
      </rPr>
      <t>Wrt-</t>
    </r>
    <r>
      <rPr>
        <sz val="10"/>
        <rFont val="Noto Sans CJK SC"/>
        <family val="2"/>
        <charset val="1"/>
      </rPr>
      <t>전북대</t>
    </r>
    <r>
      <rPr>
        <sz val="10"/>
        <rFont val="Tahoma"/>
        <family val="2"/>
      </rPr>
      <t>nm-</t>
    </r>
    <r>
      <rPr>
        <sz val="10"/>
        <rFont val="Noto Sans CJK SC"/>
        <family val="2"/>
        <charset val="1"/>
      </rPr>
      <t>평가셋</t>
    </r>
    <r>
      <rPr>
        <sz val="10"/>
        <rFont val="Tahoma"/>
        <family val="2"/>
      </rPr>
      <t>_f1</t>
    </r>
  </si>
  <si>
    <t>Ucorpus (written)</t>
  </si>
  <si>
    <r>
      <rPr>
        <sz val="10"/>
        <rFont val="Tahoma"/>
        <family val="2"/>
      </rPr>
      <t>Wrt-</t>
    </r>
    <r>
      <rPr>
        <sz val="10"/>
        <rFont val="Noto Sans CJK SC"/>
        <family val="2"/>
        <charset val="1"/>
      </rPr>
      <t>울산대</t>
    </r>
    <r>
      <rPr>
        <sz val="10"/>
        <rFont val="Tahoma"/>
        <family val="2"/>
      </rPr>
      <t>nm-</t>
    </r>
    <r>
      <rPr>
        <sz val="10"/>
        <rFont val="Noto Sans CJK SC"/>
        <family val="2"/>
        <charset val="1"/>
      </rPr>
      <t>평가셋</t>
    </r>
    <r>
      <rPr>
        <sz val="10"/>
        <rFont val="Tahoma"/>
        <family val="2"/>
      </rPr>
      <t>_f1</t>
    </r>
  </si>
  <si>
    <t>Everyone Corpus (written)</t>
  </si>
  <si>
    <r>
      <rPr>
        <sz val="10"/>
        <rFont val="Tahoma"/>
        <family val="2"/>
      </rPr>
      <t>Wrt-</t>
    </r>
    <r>
      <rPr>
        <sz val="10"/>
        <rFont val="Noto Sans CJK SC"/>
        <family val="2"/>
        <charset val="1"/>
      </rPr>
      <t>국어원</t>
    </r>
    <r>
      <rPr>
        <sz val="10"/>
        <rFont val="Tahoma"/>
        <family val="2"/>
      </rPr>
      <t>nm-</t>
    </r>
    <r>
      <rPr>
        <sz val="10"/>
        <rFont val="Noto Sans CJK SC"/>
        <family val="2"/>
        <charset val="1"/>
      </rPr>
      <t>평가셋</t>
    </r>
    <r>
      <rPr>
        <sz val="10"/>
        <rFont val="Tahoma"/>
        <family val="2"/>
      </rPr>
      <t>_f1</t>
    </r>
  </si>
  <si>
    <t>모델</t>
  </si>
  <si>
    <t>Wrt-SJ</t>
  </si>
  <si>
    <t>Wrt-SJ-10000_f1</t>
  </si>
  <si>
    <t>Wrt-UC</t>
  </si>
  <si>
    <t>Wrt-UC-10000_f1</t>
  </si>
  <si>
    <t>Wrt-EC</t>
  </si>
  <si>
    <t>Wrt-EC-10000_f1</t>
  </si>
  <si>
    <t>Average (written)</t>
  </si>
  <si>
    <t>eojeol</t>
  </si>
  <si>
    <t>morpheme</t>
  </si>
  <si>
    <t>문장어절수</t>
  </si>
  <si>
    <t>10000/136334</t>
  </si>
  <si>
    <t>10000/113666</t>
  </si>
  <si>
    <t>10000/132881</t>
  </si>
  <si>
    <t>9980/134649</t>
  </si>
  <si>
    <t>9986/112670</t>
  </si>
  <si>
    <t>9999/132789</t>
  </si>
  <si>
    <t>mecab-ko-dic</t>
  </si>
  <si>
    <r>
      <rPr>
        <sz val="10"/>
        <rFont val="Tahoma"/>
        <family val="2"/>
      </rPr>
      <t>Wrt-</t>
    </r>
    <r>
      <rPr>
        <sz val="10"/>
        <rFont val="Noto Sans CJK SC"/>
        <family val="2"/>
        <charset val="1"/>
      </rPr>
      <t>음절기반</t>
    </r>
    <r>
      <rPr>
        <sz val="10"/>
        <rFont val="Tahoma"/>
        <family val="2"/>
      </rPr>
      <t>-gen-202107</t>
    </r>
  </si>
  <si>
    <r>
      <rPr>
        <sz val="10"/>
        <rFont val="Tahoma"/>
        <family val="2"/>
      </rPr>
      <t>Wrt-</t>
    </r>
    <r>
      <rPr>
        <sz val="10"/>
        <rFont val="Noto Sans CJK SC"/>
        <family val="2"/>
        <charset val="1"/>
      </rPr>
      <t>어휘기반</t>
    </r>
    <r>
      <rPr>
        <sz val="10"/>
        <rFont val="Tahoma"/>
        <family val="2"/>
      </rPr>
      <t>-23.08b2-</t>
    </r>
    <r>
      <rPr>
        <sz val="10"/>
        <rFont val="Noto Sans CJK SC"/>
        <family val="2"/>
        <charset val="1"/>
      </rPr>
      <t>경계태그</t>
    </r>
    <r>
      <rPr>
        <sz val="10"/>
        <rFont val="Tahoma"/>
        <family val="2"/>
      </rPr>
      <t>_</t>
    </r>
    <r>
      <rPr>
        <sz val="10"/>
        <rFont val="Noto Sans CJK SC"/>
        <family val="2"/>
        <charset val="1"/>
      </rPr>
      <t>어근</t>
    </r>
    <r>
      <rPr>
        <sz val="10"/>
        <rFont val="Tahoma"/>
        <family val="2"/>
      </rPr>
      <t>V</t>
    </r>
  </si>
  <si>
    <r>
      <rPr>
        <sz val="10"/>
        <rFont val="Tahoma"/>
        <family val="2"/>
      </rPr>
      <t>Wrt-</t>
    </r>
    <r>
      <rPr>
        <sz val="10"/>
        <rFont val="Noto Sans CJK SC"/>
        <family val="2"/>
        <charset val="1"/>
      </rPr>
      <t>어휘기반</t>
    </r>
    <r>
      <rPr>
        <sz val="10"/>
        <rFont val="Tahoma"/>
        <family val="2"/>
      </rPr>
      <t>-23.08b1-</t>
    </r>
    <r>
      <rPr>
        <sz val="10"/>
        <rFont val="Noto Sans CJK SC"/>
        <family val="2"/>
        <charset val="1"/>
      </rPr>
      <t>경계태그</t>
    </r>
    <r>
      <rPr>
        <sz val="10"/>
        <rFont val="Tahoma"/>
        <family val="2"/>
      </rPr>
      <t>_</t>
    </r>
    <r>
      <rPr>
        <sz val="10"/>
        <rFont val="Noto Sans CJK SC"/>
        <family val="2"/>
        <charset val="1"/>
      </rPr>
      <t>어근</t>
    </r>
    <r>
      <rPr>
        <sz val="10"/>
        <rFont val="Tahoma"/>
        <family val="2"/>
      </rPr>
      <t>V</t>
    </r>
  </si>
  <si>
    <t>Rerank1-Wrt-N2=ETRI-ELECTRA</t>
  </si>
  <si>
    <t>Ucorpus (semi-spoken)</t>
  </si>
  <si>
    <r>
      <rPr>
        <sz val="10"/>
        <rFont val="Tahoma"/>
        <family val="2"/>
      </rPr>
      <t>Spk-</t>
    </r>
    <r>
      <rPr>
        <sz val="10"/>
        <rFont val="Noto Sans CJK SC"/>
        <family val="2"/>
        <charset val="1"/>
      </rPr>
      <t>울산대</t>
    </r>
    <r>
      <rPr>
        <sz val="10"/>
        <rFont val="Tahoma"/>
        <family val="2"/>
      </rPr>
      <t>2nm-</t>
    </r>
    <r>
      <rPr>
        <sz val="10"/>
        <rFont val="Noto Sans CJK SC"/>
        <family val="2"/>
        <charset val="1"/>
      </rPr>
      <t>평가셋</t>
    </r>
    <r>
      <rPr>
        <sz val="10"/>
        <rFont val="Tahoma"/>
        <family val="2"/>
      </rPr>
      <t>_f1</t>
    </r>
  </si>
  <si>
    <t>Ucorpus (spoken)</t>
  </si>
  <si>
    <r>
      <rPr>
        <sz val="10"/>
        <rFont val="Tahoma"/>
        <family val="2"/>
      </rPr>
      <t>Spk-</t>
    </r>
    <r>
      <rPr>
        <sz val="10"/>
        <rFont val="Noto Sans CJK SC"/>
        <family val="2"/>
        <charset val="1"/>
      </rPr>
      <t>울산대</t>
    </r>
    <r>
      <rPr>
        <sz val="10"/>
        <rFont val="Tahoma"/>
        <family val="2"/>
      </rPr>
      <t>1nm-</t>
    </r>
    <r>
      <rPr>
        <sz val="10"/>
        <rFont val="Noto Sans CJK SC"/>
        <family val="2"/>
        <charset val="1"/>
      </rPr>
      <t>평가셋</t>
    </r>
  </si>
  <si>
    <t>Everyone Corpus (spoken)</t>
  </si>
  <si>
    <r>
      <rPr>
        <sz val="10"/>
        <rFont val="Tahoma"/>
        <family val="2"/>
      </rPr>
      <t>Spk-</t>
    </r>
    <r>
      <rPr>
        <sz val="10"/>
        <rFont val="Noto Sans CJK SC"/>
        <family val="2"/>
        <charset val="1"/>
      </rPr>
      <t>국어원</t>
    </r>
    <r>
      <rPr>
        <sz val="10"/>
        <rFont val="Tahoma"/>
        <family val="2"/>
      </rPr>
      <t>nm-</t>
    </r>
    <r>
      <rPr>
        <sz val="10"/>
        <rFont val="Noto Sans CJK SC"/>
        <family val="2"/>
        <charset val="1"/>
      </rPr>
      <t>평가셋</t>
    </r>
  </si>
  <si>
    <t>Rerank1-Wrt-N2=ETRI-RoBERTa</t>
  </si>
  <si>
    <t>Rerank1-Wrt-N2=KPF-BERT</t>
  </si>
  <si>
    <t>10000/86182</t>
  </si>
  <si>
    <t>10000/48862</t>
  </si>
  <si>
    <t>10000/49745</t>
  </si>
  <si>
    <r>
      <rPr>
        <sz val="10"/>
        <rFont val="D2Coding"/>
        <family val="2"/>
        <charset val="129"/>
      </rPr>
      <t>Rerank2-Wrt-N2=</t>
    </r>
    <r>
      <rPr>
        <sz val="10"/>
        <rFont val="D2Coding"/>
        <family val="2"/>
        <charset val="129"/>
      </rPr>
      <t>ETRI-RoBERTa+</t>
    </r>
    <r>
      <rPr>
        <sz val="10"/>
        <rFont val="D2Coding"/>
        <family val="2"/>
        <charset val="129"/>
      </rPr>
      <t>ETRI-ELECTRA</t>
    </r>
  </si>
  <si>
    <r>
      <rPr>
        <sz val="10"/>
        <rFont val="D2Coding"/>
        <family val="2"/>
        <charset val="129"/>
      </rPr>
      <t>Rerank2-Wrt-N2</t>
    </r>
    <r>
      <rPr>
        <sz val="10"/>
        <rFont val="D2Coding"/>
        <family val="2"/>
        <charset val="129"/>
      </rPr>
      <t>=KPF-BERT+</t>
    </r>
    <r>
      <rPr>
        <sz val="10"/>
        <rFont val="D2Coding"/>
        <family val="2"/>
        <charset val="129"/>
      </rPr>
      <t>ETRI-ELECTRA</t>
    </r>
  </si>
  <si>
    <r>
      <rPr>
        <sz val="10"/>
        <rFont val="Tahoma"/>
        <family val="2"/>
      </rPr>
      <t>Spk-</t>
    </r>
    <r>
      <rPr>
        <sz val="10"/>
        <rFont val="Noto Sans CJK SC"/>
        <family val="2"/>
        <charset val="1"/>
      </rPr>
      <t>음절기반</t>
    </r>
    <r>
      <rPr>
        <sz val="10"/>
        <rFont val="Tahoma"/>
        <family val="2"/>
      </rPr>
      <t>-spk-202107</t>
    </r>
  </si>
  <si>
    <r>
      <rPr>
        <sz val="10"/>
        <rFont val="D2Coding"/>
        <family val="2"/>
        <charset val="129"/>
      </rPr>
      <t>Rerank2-Wrt-N2=</t>
    </r>
    <r>
      <rPr>
        <sz val="10"/>
        <rFont val="D2Coding"/>
        <family val="2"/>
        <charset val="129"/>
      </rPr>
      <t>ETRI-ELECTRA+</t>
    </r>
    <r>
      <rPr>
        <sz val="10"/>
        <rFont val="D2Coding"/>
        <family val="2"/>
        <charset val="129"/>
      </rPr>
      <t>KPF-BERT</t>
    </r>
  </si>
  <si>
    <r>
      <rPr>
        <sz val="10"/>
        <rFont val="Tahoma"/>
        <family val="2"/>
      </rPr>
      <t>Spk-</t>
    </r>
    <r>
      <rPr>
        <sz val="10"/>
        <rFont val="Noto Sans CJK SC"/>
        <family val="2"/>
        <charset val="1"/>
      </rPr>
      <t>어휘기반</t>
    </r>
    <r>
      <rPr>
        <sz val="10"/>
        <rFont val="Tahoma"/>
        <family val="2"/>
      </rPr>
      <t>-23.08b-</t>
    </r>
    <r>
      <rPr>
        <sz val="10"/>
        <rFont val="Noto Sans CJK SC"/>
        <family val="2"/>
        <charset val="1"/>
      </rPr>
      <t>경계태그</t>
    </r>
    <r>
      <rPr>
        <sz val="10"/>
        <rFont val="Tahoma"/>
        <family val="2"/>
      </rPr>
      <t>_</t>
    </r>
    <r>
      <rPr>
        <sz val="10"/>
        <rFont val="Noto Sans CJK SC"/>
        <family val="2"/>
        <charset val="1"/>
      </rPr>
      <t>어근</t>
    </r>
    <r>
      <rPr>
        <sz val="10"/>
        <rFont val="Tahoma"/>
        <family val="2"/>
      </rPr>
      <t>V</t>
    </r>
  </si>
  <si>
    <t>Spk-UC2-semi</t>
  </si>
  <si>
    <t>Spk-UC2-semi-10000_f1</t>
  </si>
  <si>
    <t>Spk-UC1-drama</t>
  </si>
  <si>
    <t>Spk-UC1-drama-10000_f1</t>
  </si>
  <si>
    <t>Spk-EC</t>
  </si>
  <si>
    <t>Spk-EC-10000_f1</t>
  </si>
  <si>
    <t>Average (spoken)</t>
  </si>
  <si>
    <t>Model</t>
  </si>
  <si>
    <t>Average written</t>
  </si>
  <si>
    <t>Average spoken</t>
  </si>
  <si>
    <t>9992/85644</t>
  </si>
  <si>
    <t>9997/48857</t>
  </si>
  <si>
    <t>9991/49733</t>
  </si>
  <si>
    <t>Rerank by ETRI ELECTRA</t>
  </si>
  <si>
    <t>Rerank by ETRI RoBERTa</t>
  </si>
  <si>
    <t>Rerank by KPF-BERT</t>
  </si>
  <si>
    <t>Rerank1-Spk-N2=ETRI-ELECTRA</t>
  </si>
  <si>
    <t>Rerank1-Spk-N2=ETRI-RoBERTa</t>
  </si>
  <si>
    <t>Rerank1-Spk-N2=KPF-BERT</t>
  </si>
  <si>
    <r>
      <rPr>
        <sz val="10"/>
        <rFont val="Tahoma"/>
        <family val="2"/>
      </rPr>
      <t>1</t>
    </r>
    <r>
      <rPr>
        <vertAlign val="superscript"/>
        <sz val="10"/>
        <rFont val="Tahoma"/>
        <family val="2"/>
      </rPr>
      <t>st</t>
    </r>
    <r>
      <rPr>
        <sz val="10"/>
        <rFont val="Tahoma"/>
        <family val="2"/>
      </rPr>
      <t xml:space="preserve"> Rerank</t>
    </r>
  </si>
  <si>
    <r>
      <rPr>
        <sz val="10"/>
        <rFont val="Tahoma"/>
        <family val="2"/>
      </rPr>
      <t>2</t>
    </r>
    <r>
      <rPr>
        <vertAlign val="superscript"/>
        <sz val="10"/>
        <rFont val="Tahoma"/>
        <family val="2"/>
      </rPr>
      <t>nd</t>
    </r>
    <r>
      <rPr>
        <sz val="10"/>
        <rFont val="Tahoma"/>
        <family val="2"/>
      </rPr>
      <t xml:space="preserve"> Rerank</t>
    </r>
  </si>
  <si>
    <r>
      <rPr>
        <sz val="10"/>
        <rFont val="D2Coding"/>
        <family val="2"/>
        <charset val="129"/>
      </rPr>
      <t>Rerank2-Spk-N2=</t>
    </r>
    <r>
      <rPr>
        <sz val="10"/>
        <rFont val="D2Coding"/>
        <family val="2"/>
        <charset val="129"/>
      </rPr>
      <t>ETRI-RoBERTa+ETRI-ELECTRA</t>
    </r>
  </si>
  <si>
    <r>
      <rPr>
        <sz val="10"/>
        <rFont val="D2Coding"/>
        <family val="2"/>
        <charset val="129"/>
      </rPr>
      <t>Rerank2-Spk-N2=</t>
    </r>
    <r>
      <rPr>
        <sz val="10"/>
        <rFont val="D2Coding"/>
        <family val="2"/>
        <charset val="129"/>
      </rPr>
      <t>KPF-BERT+ETRI-ELECTRA</t>
    </r>
  </si>
  <si>
    <r>
      <rPr>
        <sz val="10"/>
        <rFont val="D2Coding"/>
        <family val="2"/>
        <charset val="129"/>
      </rPr>
      <t>Rerank2-Spk-N2=</t>
    </r>
    <r>
      <rPr>
        <sz val="10"/>
        <rFont val="D2Coding"/>
        <family val="2"/>
        <charset val="129"/>
      </rPr>
      <t>ETRI-ELECTRA+KPF-BERT</t>
    </r>
  </si>
  <si>
    <t>Data (train)</t>
  </si>
  <si>
    <t>문장수</t>
  </si>
  <si>
    <t>어절수</t>
  </si>
  <si>
    <t>MeCab-ko</t>
  </si>
  <si>
    <t>Sejong(23k)</t>
  </si>
  <si>
    <t>Syllable-based</t>
  </si>
  <si>
    <t>written(270k), spoken(400k)</t>
  </si>
  <si>
    <t>Proposed (no-rerank)</t>
  </si>
  <si>
    <t>Proposed (1-stage rerank)</t>
  </si>
  <si>
    <t>Sejong(190k), written(240k), spoken(360k)</t>
  </si>
  <si>
    <t>Proposed (2-stage rerank)</t>
  </si>
  <si>
    <t>Top 5 ranking result of 1-stage rerank</t>
  </si>
  <si>
    <t>Data (train/test)</t>
  </si>
  <si>
    <t>NaSH2015</t>
  </si>
  <si>
    <t>Sejong (200k/50k sentences)</t>
  </si>
  <si>
    <t>LeeCH2016</t>
  </si>
  <si>
    <t>Sejong (666k/74k eojeols)</t>
  </si>
  <si>
    <t>Li2017</t>
  </si>
  <si>
    <t>Sejong (90k/10k sentences)</t>
  </si>
  <si>
    <t>NaSH2018</t>
  </si>
  <si>
    <t>MinJW2019 (KCC)</t>
  </si>
  <si>
    <t>SongHJ2019</t>
  </si>
  <si>
    <t>YounJY2021</t>
  </si>
  <si>
    <t>Sejong (675k/75k sentences)</t>
  </si>
  <si>
    <t>ShinHJ2023</t>
  </si>
  <si>
    <t>Sejong (769k/87k sentences)</t>
  </si>
  <si>
    <t>Sejong(194k), written(360k), spoken(400k)</t>
    <phoneticPr fontId="8" type="noConversion"/>
  </si>
  <si>
    <t>Sejong (194k/10k sentences)</t>
    <phoneticPr fontId="8" type="noConversion"/>
  </si>
  <si>
    <t>eojeol</t>
    <phoneticPr fontId="8" type="noConversion"/>
  </si>
  <si>
    <t>morpheme</t>
    <phoneticPr fontId="8" type="noConversion"/>
  </si>
  <si>
    <t>Average spoken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</si>
</sst>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>
    <font>
      <sz val="10"/>
      <name val="Arial"/>
      <family val="2"/>
      <charset val="1"/>
    </font>
    <font>
      <sz val="10"/>
      <name val="Arial"/>
      <family val="2"/>
    </font>
    <font>
      <sz val="10"/>
      <name val="D2Coding"/>
      <family val="2"/>
      <charset val="129"/>
    </font>
    <font>
      <sz val="10"/>
      <name val="Tahoma"/>
      <family val="2"/>
    </font>
    <font>
      <sz val="10"/>
      <name val="Noto Sans CJK SC"/>
      <family val="2"/>
      <charset val="1"/>
    </font>
    <font>
      <b/>
      <u/>
      <sz val="10"/>
      <name val="D2Coding"/>
      <family val="2"/>
      <charset val="129"/>
    </font>
    <font>
      <vertAlign val="superscript"/>
      <sz val="10"/>
      <name val="Tahoma"/>
      <family val="2"/>
    </font>
    <font>
      <sz val="10"/>
      <color rgb="FF000000"/>
      <name val="D2Coding"/>
      <family val="2"/>
      <charset val="129"/>
    </font>
    <font>
      <sz val="8"/>
      <name val="고도 B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4EA6B"/>
        <bgColor rgb="FFCC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4" fontId="2" fillId="0" borderId="1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9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P50"/>
  <sheetViews>
    <sheetView tabSelected="1" topLeftCell="A5" zoomScaleNormal="100" workbookViewId="0">
      <selection activeCell="J36" sqref="J36"/>
    </sheetView>
  </sheetViews>
  <sheetFormatPr baseColWidth="10" defaultColWidth="15.5" defaultRowHeight="20" customHeight="1"/>
  <cols>
    <col min="1" max="1" width="38.83203125" style="2" customWidth="1"/>
    <col min="2" max="2" width="41.5" style="2" customWidth="1"/>
    <col min="3" max="8" width="15.5" style="2"/>
    <col min="9" max="9" width="15.5" style="13"/>
    <col min="10" max="10" width="15.5" style="12"/>
    <col min="11" max="11" width="15.5" style="13"/>
    <col min="12" max="12" width="15.5" style="12"/>
    <col min="13" max="13" width="15.5" style="13"/>
    <col min="14" max="14" width="15.5" style="12"/>
    <col min="15" max="15" width="15.5" style="2"/>
    <col min="16" max="16" width="40.5" style="2" customWidth="1"/>
    <col min="17" max="1029" width="15.5" style="2"/>
    <col min="1030" max="1030" width="15.5" style="3"/>
  </cols>
  <sheetData>
    <row r="1" spans="2:29" ht="20" customHeight="1">
      <c r="B1" s="1"/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P1" s="1" t="s">
        <v>6</v>
      </c>
      <c r="Q1" s="14" t="s">
        <v>7</v>
      </c>
      <c r="R1" s="14" t="s">
        <v>8</v>
      </c>
      <c r="S1" s="14" t="s">
        <v>9</v>
      </c>
      <c r="T1" s="14" t="s">
        <v>10</v>
      </c>
      <c r="U1" s="14" t="s">
        <v>11</v>
      </c>
      <c r="V1" s="14" t="s">
        <v>12</v>
      </c>
      <c r="W1" s="14" t="s">
        <v>13</v>
      </c>
      <c r="X1" s="14"/>
      <c r="Y1" s="3"/>
      <c r="Z1" s="3"/>
      <c r="AA1" s="3"/>
      <c r="AB1" s="3"/>
      <c r="AC1" s="3"/>
    </row>
    <row r="2" spans="2:29" ht="20" customHeight="1">
      <c r="B2" s="1" t="s">
        <v>6</v>
      </c>
      <c r="C2" s="1" t="s">
        <v>14</v>
      </c>
      <c r="D2" s="1" t="s">
        <v>15</v>
      </c>
      <c r="E2" s="1" t="s">
        <v>14</v>
      </c>
      <c r="F2" s="1" t="s">
        <v>15</v>
      </c>
      <c r="G2" s="1" t="s">
        <v>14</v>
      </c>
      <c r="H2" s="1" t="s">
        <v>15</v>
      </c>
      <c r="P2" s="1"/>
      <c r="Q2" s="1" t="s">
        <v>14</v>
      </c>
      <c r="R2" s="1" t="s">
        <v>15</v>
      </c>
      <c r="S2" s="1" t="s">
        <v>14</v>
      </c>
      <c r="T2" s="1" t="s">
        <v>15</v>
      </c>
      <c r="U2" s="1" t="s">
        <v>14</v>
      </c>
      <c r="V2" s="1" t="s">
        <v>15</v>
      </c>
      <c r="X2" s="3"/>
      <c r="Y2" s="3"/>
      <c r="Z2" s="3"/>
      <c r="AA2" s="3"/>
      <c r="AB2" s="3"/>
      <c r="AC2" s="3"/>
    </row>
    <row r="3" spans="2:29" ht="20" customHeight="1">
      <c r="B3" s="1" t="s">
        <v>16</v>
      </c>
      <c r="C3" s="1" t="s">
        <v>17</v>
      </c>
      <c r="D3" s="1" t="s">
        <v>17</v>
      </c>
      <c r="E3" s="1" t="s">
        <v>18</v>
      </c>
      <c r="F3" s="1" t="s">
        <v>18</v>
      </c>
      <c r="G3" s="1" t="s">
        <v>19</v>
      </c>
      <c r="H3" s="1" t="s">
        <v>19</v>
      </c>
      <c r="P3" s="1" t="s">
        <v>16</v>
      </c>
      <c r="Q3" s="1" t="s">
        <v>20</v>
      </c>
      <c r="R3" s="1" t="s">
        <v>20</v>
      </c>
      <c r="S3" s="1" t="s">
        <v>21</v>
      </c>
      <c r="T3" s="1" t="s">
        <v>21</v>
      </c>
      <c r="U3" s="1" t="s">
        <v>22</v>
      </c>
      <c r="V3" s="1" t="s">
        <v>22</v>
      </c>
      <c r="X3" s="3"/>
      <c r="Y3" s="3"/>
      <c r="Z3" s="3"/>
      <c r="AA3" s="3"/>
      <c r="AB3" s="3"/>
      <c r="AC3" s="3"/>
    </row>
    <row r="4" spans="2:29" ht="20" customHeight="1">
      <c r="B4" s="1" t="s">
        <v>23</v>
      </c>
      <c r="C4" s="4">
        <v>89.174817488432893</v>
      </c>
      <c r="D4" s="4">
        <v>93.063383754606505</v>
      </c>
      <c r="E4" s="4">
        <v>87.881423626519904</v>
      </c>
      <c r="F4" s="4">
        <v>92.318792108656396</v>
      </c>
      <c r="G4" s="4">
        <v>87.774589762706199</v>
      </c>
      <c r="H4" s="4">
        <v>92.053558773451698</v>
      </c>
      <c r="P4" s="1" t="s">
        <v>23</v>
      </c>
      <c r="Q4" s="4">
        <v>89.174817488432893</v>
      </c>
      <c r="R4" s="4">
        <v>93.063383754606505</v>
      </c>
      <c r="S4" s="4">
        <v>87.881423626519904</v>
      </c>
      <c r="T4" s="4">
        <v>92.318792108656396</v>
      </c>
      <c r="U4" s="4">
        <v>87.774589762706199</v>
      </c>
      <c r="V4" s="4">
        <v>92.053558773451698</v>
      </c>
      <c r="W4" s="5">
        <f t="shared" ref="W4:W13" si="0">AVERAGE(S4,U4)</f>
        <v>87.828006694613052</v>
      </c>
      <c r="X4" s="5">
        <f t="shared" ref="X4:X13" si="1">AVERAGE(T4,V4)</f>
        <v>92.186175441054047</v>
      </c>
      <c r="Y4" s="3"/>
      <c r="Z4" s="3"/>
      <c r="AA4" s="3"/>
      <c r="AB4" s="3"/>
      <c r="AC4" s="3"/>
    </row>
    <row r="5" spans="2:29" ht="20" customHeight="1">
      <c r="B5" s="6" t="s">
        <v>24</v>
      </c>
      <c r="C5" s="4">
        <v>91.952409598288895</v>
      </c>
      <c r="D5" s="4">
        <v>95.157746093271598</v>
      </c>
      <c r="E5" s="4">
        <v>96.843880358569294</v>
      </c>
      <c r="F5" s="4">
        <v>97.967967396065404</v>
      </c>
      <c r="G5" s="4">
        <v>98.003599695757899</v>
      </c>
      <c r="H5" s="4">
        <v>98.819985299602095</v>
      </c>
      <c r="P5" s="6" t="s">
        <v>24</v>
      </c>
      <c r="Q5" s="4">
        <v>91.952409598288895</v>
      </c>
      <c r="R5" s="4">
        <v>95.157746093271598</v>
      </c>
      <c r="S5" s="4">
        <v>96.843880358569294</v>
      </c>
      <c r="T5" s="4">
        <v>97.967967396065404</v>
      </c>
      <c r="U5" s="4">
        <v>98.003599695757899</v>
      </c>
      <c r="V5" s="4">
        <v>98.819985299602095</v>
      </c>
      <c r="W5" s="5">
        <f t="shared" si="0"/>
        <v>97.423740027163603</v>
      </c>
      <c r="X5" s="5">
        <f t="shared" si="1"/>
        <v>98.393976347833757</v>
      </c>
      <c r="Y5" s="3"/>
      <c r="Z5" s="3"/>
      <c r="AA5" s="3"/>
      <c r="AB5" s="3"/>
      <c r="AC5" s="3"/>
    </row>
    <row r="6" spans="2:29" ht="20" customHeight="1">
      <c r="B6" s="6" t="s">
        <v>25</v>
      </c>
      <c r="C6" s="4">
        <v>90.992877778520395</v>
      </c>
      <c r="D6" s="4">
        <v>94.579974639569798</v>
      </c>
      <c r="E6" s="4">
        <v>96.329990236975206</v>
      </c>
      <c r="F6" s="4">
        <v>97.736233609674599</v>
      </c>
      <c r="G6" s="4">
        <v>96.854408121154606</v>
      </c>
      <c r="H6" s="4">
        <v>98.137762451912906</v>
      </c>
      <c r="P6" s="6" t="s">
        <v>25</v>
      </c>
      <c r="Q6" s="4">
        <v>90.992877778520395</v>
      </c>
      <c r="R6" s="4">
        <v>94.579974639569798</v>
      </c>
      <c r="S6" s="4">
        <v>96.329990236975206</v>
      </c>
      <c r="T6" s="4">
        <v>97.736233609674599</v>
      </c>
      <c r="U6" s="4">
        <v>96.854408121154606</v>
      </c>
      <c r="V6" s="4">
        <v>98.137762451912906</v>
      </c>
      <c r="W6" s="5">
        <f t="shared" si="0"/>
        <v>96.592199179064906</v>
      </c>
      <c r="X6" s="5">
        <f t="shared" si="1"/>
        <v>97.936998030793745</v>
      </c>
      <c r="Y6" s="3"/>
      <c r="Z6" s="3"/>
      <c r="AA6" s="3"/>
      <c r="AB6" s="3"/>
      <c r="AC6" s="3"/>
    </row>
    <row r="7" spans="2:29" ht="20" customHeight="1">
      <c r="B7" s="6" t="s">
        <v>26</v>
      </c>
      <c r="C7" s="4">
        <v>95.230562425268701</v>
      </c>
      <c r="D7" s="4">
        <v>97.075146566277098</v>
      </c>
      <c r="E7" s="4">
        <v>90.179284636549198</v>
      </c>
      <c r="F7" s="4">
        <v>94.1875340401008</v>
      </c>
      <c r="G7" s="4">
        <v>91.302743450135196</v>
      </c>
      <c r="H7" s="4">
        <v>94.785432605877205</v>
      </c>
      <c r="P7" s="6" t="s">
        <v>26</v>
      </c>
      <c r="Q7" s="4">
        <v>95.230562425268701</v>
      </c>
      <c r="R7" s="4">
        <v>97.075146566277098</v>
      </c>
      <c r="S7" s="4">
        <v>90.179284636549198</v>
      </c>
      <c r="T7" s="4">
        <v>94.1875340401008</v>
      </c>
      <c r="U7" s="4">
        <v>91.302743450135196</v>
      </c>
      <c r="V7" s="4">
        <v>94.785432605877205</v>
      </c>
      <c r="W7" s="5">
        <f t="shared" si="0"/>
        <v>90.741014043342204</v>
      </c>
      <c r="X7" s="5">
        <f t="shared" si="1"/>
        <v>94.486483322989002</v>
      </c>
      <c r="Y7" s="3"/>
      <c r="Z7" s="3"/>
      <c r="AA7" s="3"/>
      <c r="AB7" s="3"/>
      <c r="AC7" s="3"/>
    </row>
    <row r="8" spans="2:29" ht="20" customHeight="1">
      <c r="P8" s="1" t="s">
        <v>27</v>
      </c>
      <c r="Q8" s="4">
        <v>96.625299853693704</v>
      </c>
      <c r="R8" s="4">
        <v>97.840485904144998</v>
      </c>
      <c r="S8" s="4">
        <v>97.150971864737699</v>
      </c>
      <c r="T8" s="4">
        <v>98.210746531601004</v>
      </c>
      <c r="U8" s="4">
        <v>97.854490959341504</v>
      </c>
      <c r="V8" s="4">
        <v>98.668734464341398</v>
      </c>
      <c r="W8" s="7">
        <f t="shared" si="0"/>
        <v>97.502731412039594</v>
      </c>
      <c r="X8" s="7">
        <f t="shared" si="1"/>
        <v>98.439740497971201</v>
      </c>
      <c r="Y8" s="3"/>
      <c r="Z8" s="3"/>
      <c r="AA8" s="3"/>
      <c r="AB8" s="3"/>
      <c r="AC8" s="3"/>
    </row>
    <row r="9" spans="2:29" ht="20" customHeight="1">
      <c r="B9" s="1"/>
      <c r="C9" s="14" t="s">
        <v>28</v>
      </c>
      <c r="D9" s="14" t="s">
        <v>29</v>
      </c>
      <c r="E9" s="14" t="s">
        <v>30</v>
      </c>
      <c r="F9" s="14" t="s">
        <v>31</v>
      </c>
      <c r="G9" s="14" t="s">
        <v>32</v>
      </c>
      <c r="H9" s="14" t="s">
        <v>33</v>
      </c>
      <c r="P9" s="1" t="s">
        <v>34</v>
      </c>
      <c r="Q9" s="4">
        <v>96.518355130747395</v>
      </c>
      <c r="R9" s="4">
        <v>97.781107075236093</v>
      </c>
      <c r="S9" s="4">
        <v>97.024052542824194</v>
      </c>
      <c r="T9" s="4">
        <v>98.112496400318506</v>
      </c>
      <c r="U9" s="4">
        <v>97.843194842946303</v>
      </c>
      <c r="V9" s="4">
        <v>98.655212207622299</v>
      </c>
      <c r="W9" s="5">
        <f t="shared" si="0"/>
        <v>97.433623692885249</v>
      </c>
      <c r="X9" s="5">
        <f t="shared" si="1"/>
        <v>98.383854303970395</v>
      </c>
      <c r="Y9" s="3"/>
      <c r="Z9" s="3"/>
      <c r="AA9" s="3"/>
      <c r="AB9" s="3"/>
      <c r="AC9" s="3"/>
    </row>
    <row r="10" spans="2:29" ht="20" customHeight="1">
      <c r="B10" s="1" t="s">
        <v>6</v>
      </c>
      <c r="C10" s="1" t="s">
        <v>14</v>
      </c>
      <c r="D10" s="1" t="s">
        <v>15</v>
      </c>
      <c r="E10" s="1" t="s">
        <v>14</v>
      </c>
      <c r="F10" s="1" t="s">
        <v>15</v>
      </c>
      <c r="G10" s="1" t="s">
        <v>14</v>
      </c>
      <c r="H10" s="1" t="s">
        <v>15</v>
      </c>
      <c r="P10" s="1" t="s">
        <v>35</v>
      </c>
      <c r="Q10" s="4">
        <v>96.457456052402904</v>
      </c>
      <c r="R10" s="4">
        <v>97.741270887631202</v>
      </c>
      <c r="S10" s="4">
        <v>97.059554451051696</v>
      </c>
      <c r="T10" s="4">
        <v>98.133166206857098</v>
      </c>
      <c r="U10" s="4">
        <v>97.900428499348607</v>
      </c>
      <c r="V10" s="4">
        <v>98.716041778011302</v>
      </c>
      <c r="W10" s="5">
        <f t="shared" si="0"/>
        <v>97.479991475200151</v>
      </c>
      <c r="X10" s="5">
        <f t="shared" si="1"/>
        <v>98.4246039924342</v>
      </c>
      <c r="Y10" s="3"/>
      <c r="Z10" s="3"/>
      <c r="AA10" s="3"/>
      <c r="AB10" s="3"/>
      <c r="AC10" s="3"/>
    </row>
    <row r="11" spans="2:29" ht="20" customHeight="1">
      <c r="B11" s="1" t="s">
        <v>16</v>
      </c>
      <c r="C11" s="1" t="s">
        <v>36</v>
      </c>
      <c r="D11" s="1" t="s">
        <v>36</v>
      </c>
      <c r="E11" s="1" t="s">
        <v>37</v>
      </c>
      <c r="F11" s="1" t="s">
        <v>37</v>
      </c>
      <c r="G11" s="1" t="s">
        <v>38</v>
      </c>
      <c r="H11" s="1" t="s">
        <v>38</v>
      </c>
      <c r="P11" s="1" t="s">
        <v>39</v>
      </c>
      <c r="Q11" s="4">
        <v>96.812453118849803</v>
      </c>
      <c r="R11" s="4">
        <v>97.946494196379703</v>
      </c>
      <c r="S11" s="4">
        <v>97.4287742966184</v>
      </c>
      <c r="T11" s="4">
        <v>98.375705915497704</v>
      </c>
      <c r="U11" s="4">
        <v>97.976489016409502</v>
      </c>
      <c r="V11" s="4">
        <v>98.763494830379202</v>
      </c>
      <c r="W11" s="5">
        <f t="shared" si="0"/>
        <v>97.702631656513944</v>
      </c>
      <c r="X11" s="5">
        <f t="shared" si="1"/>
        <v>98.569600372938453</v>
      </c>
      <c r="Y11" s="3"/>
      <c r="Z11" s="3"/>
      <c r="AA11" s="3"/>
      <c r="AB11" s="3"/>
      <c r="AC11" s="3"/>
    </row>
    <row r="12" spans="2:29" ht="20" customHeight="1">
      <c r="B12" s="1" t="s">
        <v>23</v>
      </c>
      <c r="C12" s="4">
        <v>86.845546681612205</v>
      </c>
      <c r="D12" s="4">
        <v>91.3775914517242</v>
      </c>
      <c r="E12" s="4">
        <v>81.746730253597207</v>
      </c>
      <c r="F12" s="4">
        <v>87.903367615165806</v>
      </c>
      <c r="G12" s="4">
        <v>85.279391953029204</v>
      </c>
      <c r="H12" s="4">
        <v>89.515022930864504</v>
      </c>
      <c r="P12" s="1" t="s">
        <v>40</v>
      </c>
      <c r="Q12" s="4">
        <v>96.8414173146477</v>
      </c>
      <c r="R12" s="4">
        <v>97.9766703386952</v>
      </c>
      <c r="S12" s="4">
        <v>97.417236176444504</v>
      </c>
      <c r="T12" s="4">
        <v>98.370899447363996</v>
      </c>
      <c r="U12" s="4">
        <v>98.017908109858496</v>
      </c>
      <c r="V12" s="4">
        <v>98.779458076486804</v>
      </c>
      <c r="W12" s="5">
        <f t="shared" si="0"/>
        <v>97.7175721431515</v>
      </c>
      <c r="X12" s="5">
        <f t="shared" si="1"/>
        <v>98.5751787619254</v>
      </c>
      <c r="Y12" s="3"/>
      <c r="Z12" s="3"/>
      <c r="AA12" s="3"/>
      <c r="AB12" s="3"/>
      <c r="AC12" s="3"/>
    </row>
    <row r="13" spans="2:29" ht="20" customHeight="1">
      <c r="B13" s="6" t="s">
        <v>41</v>
      </c>
      <c r="C13" s="4">
        <v>96.560179347064604</v>
      </c>
      <c r="D13" s="4">
        <v>97.653915463400196</v>
      </c>
      <c r="E13" s="4">
        <v>94.8932599218126</v>
      </c>
      <c r="F13" s="4">
        <v>96.757550067911893</v>
      </c>
      <c r="G13" s="4">
        <v>95.138037118211201</v>
      </c>
      <c r="H13" s="4">
        <v>96.821978421303001</v>
      </c>
      <c r="P13" s="1" t="s">
        <v>42</v>
      </c>
      <c r="Q13" s="4">
        <v>96.869638838758604</v>
      </c>
      <c r="R13" s="4">
        <v>98.010018182210203</v>
      </c>
      <c r="S13" s="4">
        <v>97.458063370906203</v>
      </c>
      <c r="T13" s="4">
        <v>98.397919243607802</v>
      </c>
      <c r="U13" s="4">
        <v>98.047278012486004</v>
      </c>
      <c r="V13" s="4">
        <v>98.802140238919705</v>
      </c>
      <c r="W13" s="7">
        <f t="shared" si="0"/>
        <v>97.752670691696096</v>
      </c>
      <c r="X13" s="7">
        <f t="shared" si="1"/>
        <v>98.600029741263754</v>
      </c>
    </row>
    <row r="14" spans="2:29" ht="20" customHeight="1">
      <c r="B14" s="6" t="s">
        <v>43</v>
      </c>
      <c r="C14" s="4">
        <v>94.976881042454806</v>
      </c>
      <c r="D14" s="4">
        <v>96.647733600623695</v>
      </c>
      <c r="E14" s="4">
        <v>93.018400638598393</v>
      </c>
      <c r="F14" s="4">
        <v>95.7149972810316</v>
      </c>
      <c r="G14" s="4">
        <v>92.473810146180597</v>
      </c>
      <c r="H14" s="4">
        <v>94.825044362123606</v>
      </c>
      <c r="P14" s="3"/>
      <c r="Q14" s="3"/>
      <c r="R14" s="3"/>
      <c r="S14" s="3"/>
      <c r="T14" s="3"/>
      <c r="U14" s="3"/>
      <c r="V14" s="3"/>
    </row>
    <row r="15" spans="2:29" ht="20" customHeight="1">
      <c r="P15" s="1" t="s">
        <v>6</v>
      </c>
      <c r="Q15" s="14" t="s">
        <v>44</v>
      </c>
      <c r="R15" s="14" t="s">
        <v>45</v>
      </c>
      <c r="S15" s="14" t="s">
        <v>46</v>
      </c>
      <c r="T15" s="14" t="s">
        <v>47</v>
      </c>
      <c r="U15" s="14" t="s">
        <v>48</v>
      </c>
      <c r="V15" s="14" t="s">
        <v>49</v>
      </c>
      <c r="W15" s="14" t="s">
        <v>50</v>
      </c>
      <c r="X15" s="14"/>
    </row>
    <row r="16" spans="2:29" ht="20" customHeight="1">
      <c r="P16" s="1"/>
      <c r="Q16" s="1" t="s">
        <v>14</v>
      </c>
      <c r="R16" s="1" t="s">
        <v>15</v>
      </c>
      <c r="S16" s="1" t="s">
        <v>14</v>
      </c>
      <c r="T16" s="1" t="s">
        <v>15</v>
      </c>
      <c r="U16" s="1" t="s">
        <v>14</v>
      </c>
      <c r="V16" s="1" t="s">
        <v>15</v>
      </c>
    </row>
    <row r="17" spans="1:24" ht="20" customHeight="1">
      <c r="A17" s="14" t="s">
        <v>51</v>
      </c>
      <c r="B17" s="14"/>
      <c r="C17" s="14" t="s">
        <v>0</v>
      </c>
      <c r="D17" s="14" t="s">
        <v>1</v>
      </c>
      <c r="E17" s="14" t="s">
        <v>52</v>
      </c>
      <c r="F17" s="14" t="s">
        <v>29</v>
      </c>
      <c r="G17" s="14" t="s">
        <v>53</v>
      </c>
      <c r="H17" s="14" t="s">
        <v>29</v>
      </c>
      <c r="P17" s="1" t="s">
        <v>16</v>
      </c>
      <c r="Q17" s="1" t="s">
        <v>54</v>
      </c>
      <c r="R17" s="1" t="s">
        <v>54</v>
      </c>
      <c r="S17" s="1" t="s">
        <v>55</v>
      </c>
      <c r="T17" s="1" t="s">
        <v>55</v>
      </c>
      <c r="U17" s="1" t="s">
        <v>56</v>
      </c>
      <c r="V17" s="1" t="s">
        <v>56</v>
      </c>
    </row>
    <row r="18" spans="1:24" ht="20" customHeight="1">
      <c r="A18" s="14"/>
      <c r="B18" s="14"/>
      <c r="C18" s="1" t="s">
        <v>14</v>
      </c>
      <c r="D18" s="1" t="s">
        <v>97</v>
      </c>
      <c r="E18" s="1" t="s">
        <v>14</v>
      </c>
      <c r="F18" s="1" t="s">
        <v>15</v>
      </c>
      <c r="G18" s="1" t="s">
        <v>14</v>
      </c>
      <c r="H18" s="1" t="s">
        <v>15</v>
      </c>
      <c r="P18" s="1" t="s">
        <v>23</v>
      </c>
      <c r="Q18" s="4">
        <v>86.845546681612205</v>
      </c>
      <c r="R18" s="4">
        <v>91.3775914517242</v>
      </c>
      <c r="S18" s="4">
        <v>81.746730253597207</v>
      </c>
      <c r="T18" s="4">
        <v>87.903367615165806</v>
      </c>
      <c r="U18" s="4">
        <v>85.279391953029204</v>
      </c>
      <c r="V18" s="4">
        <v>89.515022930864504</v>
      </c>
      <c r="W18" s="5">
        <f t="shared" ref="W18:W26" si="2">AVERAGE(Q18,S18,U18)</f>
        <v>84.623889629412872</v>
      </c>
      <c r="X18" s="5">
        <f t="shared" ref="X18:X26" si="3">AVERAGE(R18,T18,V18)</f>
        <v>89.59866066591816</v>
      </c>
    </row>
    <row r="19" spans="1:24" ht="20" customHeight="1">
      <c r="A19" s="14" t="s">
        <v>57</v>
      </c>
      <c r="B19" s="14"/>
      <c r="C19" s="8">
        <f t="shared" ref="C19:D21" si="4">Q8</f>
        <v>96.625299853693704</v>
      </c>
      <c r="D19" s="8">
        <f t="shared" si="4"/>
        <v>97.840485904144998</v>
      </c>
      <c r="E19" s="8">
        <f t="shared" ref="E19:F21" si="5">W8</f>
        <v>97.502731412039594</v>
      </c>
      <c r="F19" s="8">
        <f t="shared" si="5"/>
        <v>98.439740497971201</v>
      </c>
      <c r="G19" s="8">
        <f t="shared" ref="G19:H21" si="6">W21</f>
        <v>94.766032738370725</v>
      </c>
      <c r="H19" s="8">
        <f t="shared" si="6"/>
        <v>96.615794473034654</v>
      </c>
      <c r="P19" s="6" t="s">
        <v>41</v>
      </c>
      <c r="Q19" s="4">
        <v>96.560179347064604</v>
      </c>
      <c r="R19" s="4">
        <v>97.653915463400196</v>
      </c>
      <c r="S19" s="4">
        <v>94.8932599218126</v>
      </c>
      <c r="T19" s="4">
        <v>96.757550067911893</v>
      </c>
      <c r="U19" s="4">
        <v>95.138037118211201</v>
      </c>
      <c r="V19" s="4">
        <v>96.821978421303001</v>
      </c>
      <c r="W19" s="5">
        <f t="shared" si="2"/>
        <v>95.530492129029469</v>
      </c>
      <c r="X19" s="5">
        <f t="shared" si="3"/>
        <v>97.077814650871701</v>
      </c>
    </row>
    <row r="20" spans="1:24" ht="20" customHeight="1">
      <c r="A20" s="14" t="s">
        <v>58</v>
      </c>
      <c r="B20" s="14"/>
      <c r="C20" s="4">
        <f t="shared" si="4"/>
        <v>96.518355130747395</v>
      </c>
      <c r="D20" s="4">
        <f t="shared" si="4"/>
        <v>97.781107075236093</v>
      </c>
      <c r="E20" s="4">
        <f t="shared" si="5"/>
        <v>97.433623692885249</v>
      </c>
      <c r="F20" s="4">
        <f t="shared" si="5"/>
        <v>98.383854303970395</v>
      </c>
      <c r="G20" s="4">
        <f t="shared" si="6"/>
        <v>94.604976481397031</v>
      </c>
      <c r="H20" s="4">
        <f t="shared" si="6"/>
        <v>96.51941121280656</v>
      </c>
      <c r="P20" s="6" t="s">
        <v>43</v>
      </c>
      <c r="Q20" s="4">
        <v>94.976881042454806</v>
      </c>
      <c r="R20" s="4">
        <v>96.647733600623695</v>
      </c>
      <c r="S20" s="4">
        <v>93.018400638598393</v>
      </c>
      <c r="T20" s="4">
        <v>95.7149972810316</v>
      </c>
      <c r="U20" s="4">
        <v>92.473810146180597</v>
      </c>
      <c r="V20" s="4">
        <v>94.825044362123606</v>
      </c>
      <c r="W20" s="5">
        <f t="shared" si="2"/>
        <v>93.489697275744604</v>
      </c>
      <c r="X20" s="5">
        <f t="shared" si="3"/>
        <v>95.729258414592962</v>
      </c>
    </row>
    <row r="21" spans="1:24" ht="20" customHeight="1">
      <c r="A21" s="14" t="s">
        <v>59</v>
      </c>
      <c r="B21" s="14"/>
      <c r="C21" s="4">
        <f t="shared" si="4"/>
        <v>96.457456052402904</v>
      </c>
      <c r="D21" s="4">
        <f t="shared" si="4"/>
        <v>97.741270887631202</v>
      </c>
      <c r="E21" s="4">
        <f t="shared" si="5"/>
        <v>97.479991475200151</v>
      </c>
      <c r="F21" s="4">
        <f t="shared" si="5"/>
        <v>98.4246039924342</v>
      </c>
      <c r="G21" s="4">
        <f t="shared" si="6"/>
        <v>94.681136860768717</v>
      </c>
      <c r="H21" s="4">
        <f t="shared" si="6"/>
        <v>96.568233687636436</v>
      </c>
      <c r="P21" s="1" t="s">
        <v>60</v>
      </c>
      <c r="Q21" s="4">
        <v>96.108308813226799</v>
      </c>
      <c r="R21" s="4">
        <v>97.399532583602806</v>
      </c>
      <c r="S21" s="4">
        <v>94.455246945166493</v>
      </c>
      <c r="T21" s="4">
        <v>96.617215557249096</v>
      </c>
      <c r="U21" s="4">
        <v>93.734542456718899</v>
      </c>
      <c r="V21" s="4">
        <v>95.830635278252004</v>
      </c>
      <c r="W21" s="7">
        <f t="shared" si="2"/>
        <v>94.766032738370725</v>
      </c>
      <c r="X21" s="7">
        <f t="shared" si="3"/>
        <v>96.615794473034654</v>
      </c>
    </row>
    <row r="22" spans="1:24" ht="20" customHeight="1">
      <c r="P22" s="1" t="s">
        <v>61</v>
      </c>
      <c r="Q22" s="4">
        <v>95.950679557236896</v>
      </c>
      <c r="R22" s="4">
        <v>97.311814147295095</v>
      </c>
      <c r="S22" s="4">
        <v>94.238287246453893</v>
      </c>
      <c r="T22" s="4">
        <v>96.483485388550903</v>
      </c>
      <c r="U22" s="4">
        <v>93.625962640500305</v>
      </c>
      <c r="V22" s="4">
        <v>95.762934102573695</v>
      </c>
      <c r="W22" s="5">
        <f t="shared" si="2"/>
        <v>94.604976481397031</v>
      </c>
      <c r="X22" s="5">
        <f t="shared" si="3"/>
        <v>96.51941121280656</v>
      </c>
    </row>
    <row r="23" spans="1:24" ht="20" customHeight="1">
      <c r="A23" s="14" t="s">
        <v>51</v>
      </c>
      <c r="B23" s="14"/>
      <c r="C23" s="14" t="s">
        <v>0</v>
      </c>
      <c r="D23" s="14" t="s">
        <v>1</v>
      </c>
      <c r="E23" s="14" t="s">
        <v>52</v>
      </c>
      <c r="F23" s="14" t="s">
        <v>29</v>
      </c>
      <c r="G23" s="14" t="s">
        <v>53</v>
      </c>
      <c r="H23" s="14" t="s">
        <v>29</v>
      </c>
      <c r="P23" s="1" t="s">
        <v>62</v>
      </c>
      <c r="Q23" s="4">
        <v>96.013731259632905</v>
      </c>
      <c r="R23" s="4">
        <v>97.340683547048798</v>
      </c>
      <c r="S23" s="4">
        <v>94.383609308799095</v>
      </c>
      <c r="T23" s="4">
        <v>96.580143475165599</v>
      </c>
      <c r="U23" s="4">
        <v>93.646070013874095</v>
      </c>
      <c r="V23" s="4">
        <v>95.783874040694897</v>
      </c>
      <c r="W23" s="5">
        <f t="shared" si="2"/>
        <v>94.681136860768717</v>
      </c>
      <c r="X23" s="5">
        <f t="shared" si="3"/>
        <v>96.568233687636436</v>
      </c>
    </row>
    <row r="24" spans="1:24" ht="20" customHeight="1">
      <c r="A24" s="6" t="s">
        <v>63</v>
      </c>
      <c r="B24" s="6" t="s">
        <v>64</v>
      </c>
      <c r="C24" s="1" t="s">
        <v>14</v>
      </c>
      <c r="D24" s="1" t="s">
        <v>15</v>
      </c>
      <c r="E24" s="1" t="s">
        <v>14</v>
      </c>
      <c r="F24" s="1" t="s">
        <v>15</v>
      </c>
      <c r="G24" s="1" t="s">
        <v>14</v>
      </c>
      <c r="H24" s="1" t="s">
        <v>15</v>
      </c>
      <c r="P24" s="1" t="s">
        <v>65</v>
      </c>
      <c r="Q24" s="4">
        <v>96.681612255382703</v>
      </c>
      <c r="R24" s="4">
        <v>97.760128808294894</v>
      </c>
      <c r="S24" s="4">
        <v>95.046769142599899</v>
      </c>
      <c r="T24" s="4">
        <v>96.906887027187395</v>
      </c>
      <c r="U24" s="4">
        <v>94.770072185470397</v>
      </c>
      <c r="V24" s="4">
        <v>96.444211270169305</v>
      </c>
      <c r="W24" s="5">
        <f t="shared" si="2"/>
        <v>95.499484527817671</v>
      </c>
      <c r="X24" s="5">
        <f t="shared" si="3"/>
        <v>97.037075701883865</v>
      </c>
    </row>
    <row r="25" spans="1:24" ht="20" customHeight="1">
      <c r="A25" s="1" t="s">
        <v>58</v>
      </c>
      <c r="B25" s="1" t="s">
        <v>57</v>
      </c>
      <c r="C25" s="4">
        <f t="shared" ref="C25:D27" si="7">Q11</f>
        <v>96.812453118849803</v>
      </c>
      <c r="D25" s="4">
        <f t="shared" si="7"/>
        <v>97.946494196379703</v>
      </c>
      <c r="E25" s="4">
        <f t="shared" ref="E25:F27" si="8">W11</f>
        <v>97.702631656513944</v>
      </c>
      <c r="F25" s="4">
        <f t="shared" si="8"/>
        <v>98.569600372938453</v>
      </c>
      <c r="G25" s="4">
        <f t="shared" ref="G25:H27" si="9">W24</f>
        <v>95.499484527817671</v>
      </c>
      <c r="H25" s="4">
        <f t="shared" si="9"/>
        <v>97.037075701883865</v>
      </c>
      <c r="P25" s="1" t="s">
        <v>66</v>
      </c>
      <c r="Q25" s="4">
        <v>96.664097893606098</v>
      </c>
      <c r="R25" s="4">
        <v>97.734784867358201</v>
      </c>
      <c r="S25" s="4">
        <v>95.014020508831905</v>
      </c>
      <c r="T25" s="4">
        <v>96.866812127409005</v>
      </c>
      <c r="U25" s="4">
        <v>94.661492369251803</v>
      </c>
      <c r="V25" s="4">
        <v>96.3618064626652</v>
      </c>
      <c r="W25" s="5">
        <f t="shared" si="2"/>
        <v>95.446536923896602</v>
      </c>
      <c r="X25" s="5">
        <f t="shared" si="3"/>
        <v>96.987801152477459</v>
      </c>
    </row>
    <row r="26" spans="1:24" ht="20" customHeight="1">
      <c r="A26" s="1" t="s">
        <v>59</v>
      </c>
      <c r="B26" s="1" t="s">
        <v>57</v>
      </c>
      <c r="C26" s="4">
        <f t="shared" si="7"/>
        <v>96.8414173146477</v>
      </c>
      <c r="D26" s="4">
        <f t="shared" si="7"/>
        <v>97.9766703386952</v>
      </c>
      <c r="E26" s="4">
        <f t="shared" si="8"/>
        <v>97.7175721431515</v>
      </c>
      <c r="F26" s="4">
        <f t="shared" si="8"/>
        <v>98.5751787619254</v>
      </c>
      <c r="G26" s="4">
        <f t="shared" si="9"/>
        <v>95.446536923896602</v>
      </c>
      <c r="H26" s="4">
        <f t="shared" si="9"/>
        <v>96.987801152477459</v>
      </c>
      <c r="P26" s="1" t="s">
        <v>67</v>
      </c>
      <c r="Q26" s="4">
        <v>96.676941758908995</v>
      </c>
      <c r="R26" s="4">
        <v>97.7530399040932</v>
      </c>
      <c r="S26" s="4">
        <v>95.206418732218495</v>
      </c>
      <c r="T26" s="4">
        <v>96.992858838785097</v>
      </c>
      <c r="U26" s="4">
        <v>94.802243982868504</v>
      </c>
      <c r="V26" s="4">
        <v>96.484887425374097</v>
      </c>
      <c r="W26" s="7">
        <f t="shared" si="2"/>
        <v>95.561868157998674</v>
      </c>
      <c r="X26" s="7">
        <f t="shared" si="3"/>
        <v>97.076928722750793</v>
      </c>
    </row>
    <row r="27" spans="1:24" ht="20" customHeight="1">
      <c r="A27" s="1" t="s">
        <v>57</v>
      </c>
      <c r="B27" s="1" t="s">
        <v>59</v>
      </c>
      <c r="C27" s="8">
        <f t="shared" si="7"/>
        <v>96.869638838758604</v>
      </c>
      <c r="D27" s="8">
        <f t="shared" si="7"/>
        <v>98.010018182210203</v>
      </c>
      <c r="E27" s="8">
        <f t="shared" si="8"/>
        <v>97.752670691696096</v>
      </c>
      <c r="F27" s="8">
        <f t="shared" si="8"/>
        <v>98.600029741263754</v>
      </c>
      <c r="G27" s="8">
        <f t="shared" si="9"/>
        <v>95.561868157998674</v>
      </c>
      <c r="H27" s="8">
        <f t="shared" si="9"/>
        <v>97.076928722750793</v>
      </c>
    </row>
    <row r="29" spans="1:24" ht="20" customHeight="1">
      <c r="A29" s="14" t="s">
        <v>51</v>
      </c>
      <c r="B29" s="14" t="s">
        <v>68</v>
      </c>
      <c r="C29" s="14" t="s">
        <v>0</v>
      </c>
      <c r="D29" s="14" t="s">
        <v>1</v>
      </c>
      <c r="E29" s="14" t="s">
        <v>52</v>
      </c>
      <c r="F29" s="14" t="s">
        <v>29</v>
      </c>
      <c r="G29" s="14" t="s">
        <v>98</v>
      </c>
      <c r="H29" s="14" t="s">
        <v>29</v>
      </c>
    </row>
    <row r="30" spans="1:24" ht="20" customHeight="1">
      <c r="A30" s="14"/>
      <c r="B30" s="14"/>
      <c r="C30" s="1" t="s">
        <v>96</v>
      </c>
      <c r="D30" s="1" t="s">
        <v>15</v>
      </c>
      <c r="E30" s="1" t="s">
        <v>14</v>
      </c>
      <c r="F30" s="1" t="s">
        <v>15</v>
      </c>
      <c r="G30" s="1" t="s">
        <v>14</v>
      </c>
      <c r="H30" s="1" t="s">
        <v>15</v>
      </c>
    </row>
    <row r="31" spans="1:24" ht="20" customHeight="1">
      <c r="A31" s="1" t="s">
        <v>69</v>
      </c>
      <c r="B31" s="1" t="s">
        <v>70</v>
      </c>
      <c r="C31" s="1">
        <v>10000</v>
      </c>
      <c r="D31" s="1">
        <v>136334</v>
      </c>
      <c r="E31" s="1">
        <f>10000+10000</f>
        <v>20000</v>
      </c>
      <c r="F31" s="1">
        <f>113666+132881</f>
        <v>246547</v>
      </c>
      <c r="G31" s="1">
        <f>10000+10000+10000</f>
        <v>30000</v>
      </c>
      <c r="H31" s="1">
        <f>86182+48862+49745</f>
        <v>184789</v>
      </c>
    </row>
    <row r="32" spans="1:24" ht="20" customHeight="1">
      <c r="A32" s="1" t="s">
        <v>71</v>
      </c>
      <c r="B32" s="1" t="s">
        <v>72</v>
      </c>
      <c r="C32" s="9">
        <f>C4</f>
        <v>89.174817488432893</v>
      </c>
      <c r="D32" s="9">
        <f>D4</f>
        <v>93.063383754606505</v>
      </c>
      <c r="E32" s="9">
        <f t="shared" ref="E32:F34" si="10">AVERAGE(E4,G4)</f>
        <v>87.828006694613052</v>
      </c>
      <c r="F32" s="9">
        <f t="shared" si="10"/>
        <v>92.186175441054047</v>
      </c>
      <c r="G32" s="9">
        <f t="shared" ref="G32:H34" si="11">AVERAGE(C12,E12,G12)</f>
        <v>84.623889629412872</v>
      </c>
      <c r="H32" s="9">
        <f t="shared" si="11"/>
        <v>89.59866066591816</v>
      </c>
    </row>
    <row r="33" spans="1:14" ht="20" customHeight="1">
      <c r="A33" s="1" t="s">
        <v>73</v>
      </c>
      <c r="B33" s="1" t="s">
        <v>74</v>
      </c>
      <c r="C33" s="9">
        <f>C5</f>
        <v>91.952409598288895</v>
      </c>
      <c r="D33" s="9">
        <f>D5</f>
        <v>95.157746093271598</v>
      </c>
      <c r="E33" s="9">
        <f t="shared" si="10"/>
        <v>97.423740027163603</v>
      </c>
      <c r="F33" s="9">
        <f t="shared" si="10"/>
        <v>98.393976347833757</v>
      </c>
      <c r="G33" s="9">
        <f t="shared" si="11"/>
        <v>95.530492129029469</v>
      </c>
      <c r="H33" s="9">
        <f t="shared" si="11"/>
        <v>97.077814650871701</v>
      </c>
    </row>
    <row r="34" spans="1:14" ht="20" customHeight="1">
      <c r="A34" s="1" t="s">
        <v>75</v>
      </c>
      <c r="B34" s="1" t="s">
        <v>94</v>
      </c>
      <c r="C34" s="9">
        <f>C7</f>
        <v>95.230562425268701</v>
      </c>
      <c r="D34" s="9">
        <f>D7</f>
        <v>97.075146566277098</v>
      </c>
      <c r="E34" s="9">
        <f t="shared" si="10"/>
        <v>96.592199179064906</v>
      </c>
      <c r="F34" s="9">
        <f t="shared" si="10"/>
        <v>97.936998030793745</v>
      </c>
      <c r="G34" s="9">
        <f t="shared" si="11"/>
        <v>93.489697275744604</v>
      </c>
      <c r="H34" s="9">
        <f t="shared" si="11"/>
        <v>95.729258414592962</v>
      </c>
      <c r="I34" s="13">
        <f>1-C34/100</f>
        <v>4.7694375747312945E-2</v>
      </c>
      <c r="K34" s="13">
        <f>1-E34/100</f>
        <v>3.4078008209350918E-2</v>
      </c>
      <c r="M34" s="13">
        <f>1-G34/100</f>
        <v>6.5103027242554012E-2</v>
      </c>
    </row>
    <row r="35" spans="1:14" ht="20" customHeight="1">
      <c r="A35" s="1" t="s">
        <v>76</v>
      </c>
      <c r="B35" s="1" t="s">
        <v>77</v>
      </c>
      <c r="C35" s="9">
        <f t="shared" ref="C35:H35" si="12">C19</f>
        <v>96.625299853693704</v>
      </c>
      <c r="D35" s="9">
        <f t="shared" si="12"/>
        <v>97.840485904144998</v>
      </c>
      <c r="E35" s="9">
        <f t="shared" si="12"/>
        <v>97.502731412039594</v>
      </c>
      <c r="F35" s="9">
        <f t="shared" si="12"/>
        <v>98.439740497971201</v>
      </c>
      <c r="G35" s="9">
        <f t="shared" si="12"/>
        <v>94.766032738370725</v>
      </c>
      <c r="H35" s="9">
        <f t="shared" si="12"/>
        <v>96.615794473034654</v>
      </c>
      <c r="I35" s="13">
        <f t="shared" ref="I35:I36" si="13">1-C35/100</f>
        <v>3.3747001463062976E-2</v>
      </c>
      <c r="J35" s="13">
        <f>(I$34-I35)/I$34</f>
        <v>0.29243226409218182</v>
      </c>
      <c r="K35" s="13">
        <f t="shared" ref="K35:K36" si="14">1-E35/100</f>
        <v>2.4972685879604106E-2</v>
      </c>
      <c r="L35" s="13">
        <f>(K34-K35)/K34</f>
        <v>0.26719056682568482</v>
      </c>
      <c r="M35" s="13">
        <f t="shared" ref="M35:M36" si="15">1-G35/100</f>
        <v>5.2339672616292798E-2</v>
      </c>
      <c r="N35" s="13">
        <f>(M34-M35)/M34</f>
        <v>0.19604855821387307</v>
      </c>
    </row>
    <row r="36" spans="1:14" ht="20" customHeight="1">
      <c r="A36" s="1" t="s">
        <v>78</v>
      </c>
      <c r="B36" s="1" t="s">
        <v>79</v>
      </c>
      <c r="C36" s="9">
        <f t="shared" ref="C36:H36" si="16">C27</f>
        <v>96.869638838758604</v>
      </c>
      <c r="D36" s="9">
        <f t="shared" si="16"/>
        <v>98.010018182210203</v>
      </c>
      <c r="E36" s="9">
        <f t="shared" si="16"/>
        <v>97.752670691696096</v>
      </c>
      <c r="F36" s="9">
        <f t="shared" si="16"/>
        <v>98.600029741263754</v>
      </c>
      <c r="G36" s="9">
        <f t="shared" si="16"/>
        <v>95.561868157998674</v>
      </c>
      <c r="H36" s="9">
        <f t="shared" si="16"/>
        <v>97.076928722750793</v>
      </c>
      <c r="I36" s="13">
        <f t="shared" si="13"/>
        <v>3.1303611612413906E-2</v>
      </c>
      <c r="J36" s="13">
        <f>(I$34-I36)/I$34</f>
        <v>0.34366241046403628</v>
      </c>
      <c r="K36" s="13">
        <f t="shared" si="14"/>
        <v>2.2473293083039025E-2</v>
      </c>
      <c r="L36" s="13">
        <f>(K$34-K36)/K$34</f>
        <v>0.34053384385087354</v>
      </c>
      <c r="M36" s="13">
        <f t="shared" si="15"/>
        <v>4.4381318420013249E-2</v>
      </c>
      <c r="N36" s="13">
        <f>(M$34-M36)/M$34</f>
        <v>0.31829101810178501</v>
      </c>
    </row>
    <row r="37" spans="1:14" ht="20" customHeight="1">
      <c r="A37" s="3"/>
      <c r="B37" s="3"/>
      <c r="C37" s="10"/>
      <c r="D37" s="10"/>
      <c r="E37" s="10"/>
      <c r="F37" s="10"/>
      <c r="G37" s="10"/>
      <c r="H37" s="10"/>
    </row>
    <row r="38" spans="1:14" ht="20" customHeight="1">
      <c r="A38" s="14" t="s">
        <v>51</v>
      </c>
      <c r="B38" s="14" t="s">
        <v>80</v>
      </c>
      <c r="C38" s="14" t="s">
        <v>0</v>
      </c>
      <c r="D38" s="14" t="s">
        <v>1</v>
      </c>
    </row>
    <row r="39" spans="1:14" ht="20" customHeight="1">
      <c r="A39" s="14"/>
      <c r="B39" s="14"/>
      <c r="C39" s="1" t="s">
        <v>14</v>
      </c>
      <c r="D39" s="1" t="s">
        <v>15</v>
      </c>
    </row>
    <row r="40" spans="1:14" ht="20" customHeight="1">
      <c r="A40" s="1" t="s">
        <v>81</v>
      </c>
      <c r="B40" s="1" t="s">
        <v>82</v>
      </c>
      <c r="C40" s="11">
        <v>95.22</v>
      </c>
      <c r="D40" s="11">
        <v>97.21</v>
      </c>
    </row>
    <row r="41" spans="1:14" ht="20" customHeight="1">
      <c r="A41" s="1" t="s">
        <v>83</v>
      </c>
      <c r="B41" s="1" t="s">
        <v>84</v>
      </c>
      <c r="C41" s="11">
        <v>96.41</v>
      </c>
      <c r="D41" s="5"/>
    </row>
    <row r="42" spans="1:14" ht="20" customHeight="1">
      <c r="A42" s="1" t="s">
        <v>85</v>
      </c>
      <c r="B42" s="1" t="s">
        <v>86</v>
      </c>
      <c r="C42" s="11">
        <v>95.33</v>
      </c>
      <c r="D42" s="11">
        <v>97.15</v>
      </c>
    </row>
    <row r="43" spans="1:14" ht="20" customHeight="1">
      <c r="A43" s="1" t="s">
        <v>87</v>
      </c>
      <c r="B43" s="1" t="s">
        <v>82</v>
      </c>
      <c r="C43" s="11">
        <v>96.35</v>
      </c>
      <c r="D43" s="11">
        <v>97.74</v>
      </c>
    </row>
    <row r="44" spans="1:14" ht="20" customHeight="1">
      <c r="A44" s="1" t="s">
        <v>88</v>
      </c>
      <c r="B44" s="1" t="s">
        <v>82</v>
      </c>
      <c r="C44" s="11">
        <v>96.34</v>
      </c>
      <c r="D44" s="11">
        <v>97.68</v>
      </c>
    </row>
    <row r="45" spans="1:14" ht="20" customHeight="1">
      <c r="A45" s="1" t="s">
        <v>89</v>
      </c>
      <c r="B45" s="1" t="s">
        <v>82</v>
      </c>
      <c r="C45" s="11">
        <v>95.68</v>
      </c>
      <c r="D45" s="11">
        <v>97.43</v>
      </c>
    </row>
    <row r="46" spans="1:14" ht="20" customHeight="1">
      <c r="A46" s="1" t="s">
        <v>90</v>
      </c>
      <c r="B46" s="1" t="s">
        <v>91</v>
      </c>
      <c r="C46" s="11">
        <v>95.99</v>
      </c>
      <c r="D46" s="11">
        <v>97.94</v>
      </c>
    </row>
    <row r="47" spans="1:14" ht="20" customHeight="1">
      <c r="A47" s="1" t="s">
        <v>92</v>
      </c>
      <c r="B47" s="1" t="s">
        <v>93</v>
      </c>
      <c r="C47" s="11">
        <v>96.12</v>
      </c>
      <c r="D47" s="11">
        <v>97.74</v>
      </c>
    </row>
    <row r="48" spans="1:14" ht="20" customHeight="1">
      <c r="A48" s="1" t="s">
        <v>75</v>
      </c>
      <c r="B48" s="1" t="s">
        <v>95</v>
      </c>
      <c r="C48" s="11">
        <v>95.230562425268701</v>
      </c>
      <c r="D48" s="11">
        <v>97.075146566277098</v>
      </c>
    </row>
    <row r="49" spans="1:6" ht="20" customHeight="1">
      <c r="A49" s="1" t="s">
        <v>76</v>
      </c>
      <c r="B49" s="1" t="s">
        <v>95</v>
      </c>
      <c r="C49" s="11">
        <v>96.625299853693704</v>
      </c>
      <c r="D49" s="11">
        <v>97.840485904144998</v>
      </c>
    </row>
    <row r="50" spans="1:6" ht="20" customHeight="1">
      <c r="A50" s="1" t="s">
        <v>78</v>
      </c>
      <c r="B50" s="1" t="s">
        <v>95</v>
      </c>
      <c r="C50" s="11">
        <v>96.869638838758604</v>
      </c>
      <c r="D50" s="11">
        <v>98.010018182210203</v>
      </c>
      <c r="F50" s="5"/>
    </row>
  </sheetData>
  <mergeCells count="33">
    <mergeCell ref="A38:A39"/>
    <mergeCell ref="B38:B39"/>
    <mergeCell ref="C38:D38"/>
    <mergeCell ref="E23:F23"/>
    <mergeCell ref="G23:H23"/>
    <mergeCell ref="A29:A30"/>
    <mergeCell ref="B29:B30"/>
    <mergeCell ref="C29:D29"/>
    <mergeCell ref="E29:F29"/>
    <mergeCell ref="G29:H29"/>
    <mergeCell ref="A19:B19"/>
    <mergeCell ref="A20:B20"/>
    <mergeCell ref="A21:B21"/>
    <mergeCell ref="A23:B23"/>
    <mergeCell ref="C23:D23"/>
    <mergeCell ref="Q15:R15"/>
    <mergeCell ref="S15:T15"/>
    <mergeCell ref="U15:V15"/>
    <mergeCell ref="W15:X15"/>
    <mergeCell ref="A17:B18"/>
    <mergeCell ref="C17:D17"/>
    <mergeCell ref="E17:F17"/>
    <mergeCell ref="G17:H17"/>
    <mergeCell ref="U1:V1"/>
    <mergeCell ref="W1:X1"/>
    <mergeCell ref="C9:D9"/>
    <mergeCell ref="E9:F9"/>
    <mergeCell ref="G9:H9"/>
    <mergeCell ref="C1:D1"/>
    <mergeCell ref="E1:F1"/>
    <mergeCell ref="G1:H1"/>
    <mergeCell ref="Q1:R1"/>
    <mergeCell ref="S1:T1"/>
  </mergeCells>
  <phoneticPr fontId="8" type="noConversion"/>
  <conditionalFormatting sqref="C32:C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C50">
    <cfRule type="colorScale" priority="27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D32:D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D50">
    <cfRule type="colorScale" priority="28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E32:E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Q10">
    <cfRule type="colorScale" priority="29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Q9:Q13">
    <cfRule type="colorScale" priority="8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Q21:Q23">
    <cfRule type="colorScale" priority="11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Q24:Q26">
    <cfRule type="colorScale" priority="1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S8:S13">
    <cfRule type="colorScale" priority="9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S21:S23">
    <cfRule type="colorScale" priority="1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S24:S26">
    <cfRule type="colorScale" priority="14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U8:U13">
    <cfRule type="colorScale" priority="10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U21:U23">
    <cfRule type="colorScale" priority="15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U24:U26">
    <cfRule type="colorScale" priority="16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W8:W10">
    <cfRule type="colorScale" priority="17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W11:W13">
    <cfRule type="colorScale" priority="18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W18">
    <cfRule type="colorScale" priority="23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W19">
    <cfRule type="colorScale" priority="2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W20">
    <cfRule type="colorScale" priority="21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W21:W23">
    <cfRule type="colorScale" priority="19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W24:W26">
    <cfRule type="colorScale" priority="20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X18">
    <cfRule type="colorScale" priority="24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X19">
    <cfRule type="colorScale" priority="25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X20">
    <cfRule type="colorScale" priority="26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Wrt-성능(형태소분석_시스템)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류지희</cp:lastModifiedBy>
  <cp:revision>183</cp:revision>
  <dcterms:created xsi:type="dcterms:W3CDTF">2023-08-28T09:54:32Z</dcterms:created>
  <dcterms:modified xsi:type="dcterms:W3CDTF">2023-12-04T06:04:03Z</dcterms:modified>
  <dc:language>en-US</dc:language>
</cp:coreProperties>
</file>