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am Capacity Calculations" state="visible" r:id="rId3"/>
    <sheet sheetId="2" name="Product Backlog" state="visible" r:id="rId4"/>
    <sheet sheetId="3" name="Iteration #1" state="visible" r:id="rId5"/>
    <sheet sheetId="4" name="Iteration #1 Burndown" state="visible" r:id="rId6"/>
    <sheet sheetId="5" name="Iteration #2" state="visible" r:id="rId7"/>
    <sheet sheetId="6" name="Iteration #2 Burndown" state="visible" r:id="rId8"/>
    <sheet sheetId="7" name="Iteration #3" state="visible" r:id="rId9"/>
    <sheet sheetId="8" name="Iteration #3 Burndown" state="visible" r:id="rId10"/>
    <sheet sheetId="9" name="Iteration #4" state="visible" r:id="rId11"/>
    <sheet sheetId="10" name="Iteration #4 Burndown" state="visible" r:id="rId12"/>
    <sheet sheetId="11" name="Team schedules" state="visible" r:id="rId13"/>
  </sheets>
  <definedNames/>
  <calcPr/>
</workbook>
</file>

<file path=xl/sharedStrings.xml><?xml version="1.0" encoding="utf-8"?>
<sst xmlns="http://schemas.openxmlformats.org/spreadsheetml/2006/main" count="657" uniqueCount="280">
  <si>
    <t>Team Capacity Calculations</t>
  </si>
  <si>
    <t>Release Level Plan</t>
  </si>
  <si>
    <t>Iteration Level Plan</t>
  </si>
  <si>
    <t>Start</t>
  </si>
  <si>
    <t>Iteration #</t>
  </si>
  <si>
    <t># Weeks</t>
  </si>
  <si>
    <t>Hours</t>
  </si>
  <si>
    <t>Finish</t>
  </si>
  <si>
    <t>1st iteration</t>
  </si>
  <si>
    <t>Last Day of Class</t>
  </si>
  <si>
    <t>2nd iteration</t>
  </si>
  <si>
    <t>3rd iteration</t>
  </si>
  <si>
    <t>Work Days</t>
  </si>
  <si>
    <t>4th iteration</t>
  </si>
  <si>
    <t>Work Weeks</t>
  </si>
  <si>
    <t># of People</t>
  </si>
  <si>
    <t>Total Hours</t>
  </si>
  <si>
    <t>Hours/Week/Person</t>
  </si>
  <si>
    <t>Feature Set</t>
  </si>
  <si>
    <t>Description</t>
  </si>
  <si>
    <t>Target Iteration</t>
  </si>
  <si>
    <t>Game</t>
  </si>
  <si>
    <t>create a game</t>
  </si>
  <si>
    <t>specify game settings (# of players, player color)</t>
  </si>
  <si>
    <t>show hotseat game board</t>
  </si>
  <si>
    <t>peg animation</t>
  </si>
  <si>
    <t>hotseat (offline, no AI)</t>
  </si>
  <si>
    <t>simple AI</t>
  </si>
  <si>
    <t>finish game</t>
  </si>
  <si>
    <t>Account</t>
  </si>
  <si>
    <t>acheivements</t>
  </si>
  <si>
    <t>anonymous accounts</t>
  </si>
  <si>
    <t>edit account</t>
  </si>
  <si>
    <t>delete account</t>
  </si>
  <si>
    <t>friends list</t>
  </si>
  <si>
    <t>game history, rank, etc.</t>
  </si>
  <si>
    <t>leaderboards/ranking/points based on place and # of players in the games played</t>
  </si>
  <si>
    <t>login</t>
  </si>
  <si>
    <t>login with Facebook</t>
  </si>
  <si>
    <t>logout</t>
  </si>
  <si>
    <t>message inbox</t>
  </si>
  <si>
    <t>password reset through website</t>
  </si>
  <si>
    <t>profile page</t>
  </si>
  <si>
    <t>Admin</t>
  </si>
  <si>
    <t>admin screen for system analytics</t>
  </si>
  <si>
    <t>COPPA compliance in the EULA</t>
  </si>
  <si>
    <t>1st-6th place get points</t>
  </si>
  <si>
    <t>AI takes over when user forfeit</t>
  </si>
  <si>
    <t>determine list of players</t>
  </si>
  <si>
    <t>demo mode (to watch AI)</t>
  </si>
  <si>
    <t>friend request</t>
  </si>
  <si>
    <t>game playback</t>
  </si>
  <si>
    <t>in-game chat</t>
  </si>
  <si>
    <t>multiple games (up to 20) with notification that a game is waiting for you to make a move</t>
  </si>
  <si>
    <t>play against an AI</t>
  </si>
  <si>
    <t>set music/fx volume</t>
  </si>
  <si>
    <t>timed games (player timeout period where they forfeit after a max number of days with no activity)</t>
  </si>
  <si>
    <t>timeless (long) games</t>
  </si>
  <si>
    <t>show possible moves</t>
  </si>
  <si>
    <t>toggle show possible moves</t>
  </si>
  <si>
    <t>push game turn notification</t>
  </si>
  <si>
    <t>Help</t>
  </si>
  <si>
    <t>hotseat game "help" section</t>
  </si>
  <si>
    <t>Web</t>
  </si>
  <si>
    <t>app static webpage</t>
  </si>
  <si>
    <t>Network</t>
  </si>
  <si>
    <t>game lobby</t>
  </si>
  <si>
    <t>saving 1 game</t>
  </si>
  <si>
    <t>Estimate</t>
  </si>
  <si>
    <t>Assigned</t>
  </si>
  <si>
    <t>Created</t>
  </si>
  <si>
    <t>Status</t>
  </si>
  <si>
    <t>Completed</t>
  </si>
  <si>
    <t>Communication - consolidate the requirements and design documentation</t>
  </si>
  <si>
    <t>@BenStitt</t>
  </si>
  <si>
    <t>Done</t>
  </si>
  <si>
    <t>Communication - create terms of service document</t>
  </si>
  <si>
    <t>Construction - create a board and adding pegs</t>
  </si>
  <si>
    <t>Peter + @ChrisKdon</t>
  </si>
  <si>
    <t>Construction - create the first 2 activities, minus the game board</t>
  </si>
  <si>
    <t>@kubasub</t>
  </si>
  <si>
    <t>Construction - finalize the creation of the game board grid</t>
  </si>
  <si>
    <t>@ChrisKdon</t>
  </si>
  <si>
    <t>Construction - UI layout files, not colours</t>
  </si>
  <si>
    <t>Design - AI design with 4 to 5 different difficulties/strategies</t>
  </si>
  <si>
    <t>@JamesKostiuk</t>
  </si>
  <si>
    <t>Design - create naming conventions for Testing</t>
  </si>
  <si>
    <t>Design - creating documentation of the creation of the game board grid</t>
  </si>
  <si>
    <t>Peter</t>
  </si>
  <si>
    <t>Design - creating documentation of the high level architecture</t>
  </si>
  <si>
    <t>Design - UI flow</t>
  </si>
  <si>
    <t>Design - UI screen mockups with styles</t>
  </si>
  <si>
    <t>@taywhited</t>
  </si>
  <si>
    <t>Testing - create test plan from UI design</t>
  </si>
  <si>
    <t>@SaajidM</t>
  </si>
  <si>
    <t>Testing - ease of use testing</t>
  </si>
  <si>
    <t>Testing - implement test cases</t>
  </si>
  <si>
    <t>Testing - run the integration and performance tests</t>
  </si>
  <si>
    <t>Date</t>
  </si>
  <si>
    <t>Total</t>
  </si>
  <si>
    <t>To Do</t>
  </si>
  <si>
    <t>Owner</t>
  </si>
  <si>
    <t>#44 Use Case Saving Game</t>
  </si>
  <si>
    <t>@godamnpete</t>
  </si>
  <si>
    <t>UI dialog box with similar to overlay</t>
  </si>
  <si>
    <t>UI mock up</t>
  </si>
  <si>
    <t>update existing activity diagram</t>
  </si>
  <si>
    <t>code save and load</t>
  </si>
  <si>
    <t>@kubasub/@godamnpete</t>
  </si>
  <si>
    <t>code UI flow control</t>
  </si>
  <si>
    <t>Activity testing (which method are we using)</t>
  </si>
  <si>
    <t>@saajid</t>
  </si>
  <si>
    <t>#42 Use Case Show possible moves</t>
  </si>
  <si>
    <t>UI Mock up to show posssible moves</t>
  </si>
  <si>
    <t>Code showing possible moves</t>
  </si>
  <si>
    <t>@chris</t>
  </si>
  <si>
    <t>activity diagrams to show the possible moves</t>
  </si>
  <si>
    <t>UML showing the events more like a sequence diagram</t>
  </si>
  <si>
    <t>Manual testing</t>
  </si>
  <si>
    <t>#43 Use Case Hotseat Game Help Section</t>
  </si>
  <si>
    <t>UI Mockup for the help page</t>
  </si>
  <si>
    <t>activity diagram</t>
  </si>
  <si>
    <t>@kuba</t>
  </si>
  <si>
    <t>UML changes to show the code design changes</t>
  </si>
  <si>
    <t>Code and unit test</t>
  </si>
  <si>
    <t>Automated Activity Tests</t>
  </si>
  <si>
    <t>split into a general page class</t>
  </si>
  <si>
    <t>#41 Use Case Play Against an AI</t>
  </si>
  <si>
    <t>@jameskostiuk</t>
  </si>
  <si>
    <t>Get AI to make a move</t>
  </si>
  <si>
    <t>create the AI interface</t>
  </si>
  <si>
    <t>#61 Use Case to select AI</t>
  </si>
  <si>
    <t>UI Mock ups</t>
  </si>
  <si>
    <t>update game UI flow control</t>
  </si>
  <si>
    <t>code and unit testing</t>
  </si>
  <si>
    <t>Activity tests</t>
  </si>
  <si>
    <t>#40 Use Case - Finish Game</t>
  </si>
  <si>
    <t>Checking for the win condition</t>
  </si>
  <si>
    <t>UI Mock ups to show who won</t>
  </si>
  <si>
    <t>Needs the screen shot from @kuba</t>
  </si>
  <si>
    <t>in hotseat tap button to go back to home screen or start a new game</t>
  </si>
  <si>
    <t>#62 Testing - Create Phase 2 Plan</t>
  </si>
  <si>
    <t>#77 Create UI control tables for activities</t>
  </si>
  <si>
    <t>#76 Create Activity UI  flowchart diagrams</t>
  </si>
  <si>
    <t>#71 Testing - Create acceptance testing criteria and verify the application passes</t>
  </si>
  <si>
    <t>#69 Testing - Gather ease of use feedback</t>
  </si>
  <si>
    <t>#68 Testing - Run tests on physical device </t>
  </si>
  <si>
    <t>#66 Testing - implement test plan SettingsActivityTest</t>
  </si>
  <si>
    <t>#65 Testing - implement test plan GameActivityTest</t>
  </si>
  <si>
    <t>#64 Testing - Implement test plan HotSeatConfigurationTest</t>
  </si>
  <si>
    <t>#67 Testing - Implement test plan FullAppIntegrationTest</t>
  </si>
  <si>
    <t>#63 Testing - Implement test plan MainActivityTest</t>
  </si>
  <si>
    <t>#58 Construction - Unit testing of Game Board</t>
  </si>
  <si>
    <t>Design network API</t>
  </si>
  <si>
    <t>@chriskdon</t>
  </si>
  <si>
    <t>#52 Create AI interface</t>
  </si>
  <si>
    <t>#50 Design Gamestate internals</t>
  </si>
  <si>
    <t>#51 Add touch detection to the Gameboard</t>
  </si>
  <si>
    <t>#47 Communication - create end user license agreement</t>
  </si>
  <si>
    <t>@benstitt</t>
  </si>
  <si>
    <t>#75 Streamlining/updating the UI flow diagram</t>
  </si>
  <si>
    <t>#46 Construction - finalizing the gameboard grid</t>
  </si>
  <si>
    <t>#79 UI Mockups Collection</t>
  </si>
  <si>
    <t>#84 Construction - Code offline game control functionality</t>
  </si>
  <si>
    <t>#81 Add Hint Drawing</t>
  </si>
  <si>
    <t>#83 Construction - convert offline game mockup to xml</t>
  </si>
  <si>
    <t>#74 Renaming HOTSEAT gameplay</t>
  </si>
  <si>
    <t>#80 Construction - Adding a Win condition to the Grid</t>
  </si>
  <si>
    <t>#38 Use Case - peg animation</t>
  </si>
  <si>
    <t>#82 Construction - code dialogs</t>
  </si>
  <si>
    <t>Iteration 1 Total</t>
  </si>
  <si>
    <t>Iteration 1 Done</t>
  </si>
  <si>
    <t>Ideal Done</t>
  </si>
  <si>
    <t>#41 Play against an AI</t>
  </si>
  <si>
    <t>#53 Create fancy animation code for game board</t>
  </si>
  <si>
    <t>#105 Play against medium level AI</t>
  </si>
  <si>
    <t>#107 Play against easy difficulty AI</t>
  </si>
  <si>
    <t>@jamesKostiuk</t>
  </si>
  <si>
    <t>#109 Preparation - Learn Facebook Android API</t>
  </si>
  <si>
    <t>@goddamnpete</t>
  </si>
  <si>
    <t>#110 Testing - Construct and execute more elaborate testing for possible moves</t>
  </si>
  <si>
    <t>#114 Push notifications - Android architecture design</t>
  </si>
  <si>
    <t>#116 Design - create UI flow diagrams</t>
  </si>
  <si>
    <t>#118 Construction - update MainActivity buttons</t>
  </si>
  <si>
    <t>#119 Design - update UI control tables for testing</t>
  </si>
  <si>
    <t>#120 Construction - add functionality to see list of players</t>
  </si>
  <si>
    <t>#121 Construction - create settings screen</t>
  </si>
  <si>
    <t>#122 COPPA Compliance EULA</t>
  </si>
  <si>
    <t>#123 Research - Help Section</t>
  </si>
  <si>
    <t>#124 Push notifications - server architecture design</t>
  </si>
  <si>
    <t>#125 Fix android game state manager</t>
  </si>
  <si>
    <t>#126 Setup server</t>
  </si>
  <si>
    <t>#127 Online game list activity - Architecture design</t>
  </si>
  <si>
    <t>#128 Networking - design android REST interface architecture</t>
  </si>
  <si>
    <t>#129 Server - Design/Create NodeJS/Java Communications</t>
  </si>
  <si>
    <t>#130 UI - Update UI Control elements</t>
  </si>
  <si>
    <t>#131 Construction - rearchitect and implement dialogs</t>
  </si>
  <si>
    <t>#132 Implement login with Facebook</t>
  </si>
  <si>
    <t>#133 Design - online game list activity mock up</t>
  </si>
  <si>
    <t>#134 Design - new online game (and Dialog) mock up</t>
  </si>
  <si>
    <t>#135 Design - list of players mock up</t>
  </si>
  <si>
    <t>#136 Design - settings mock up</t>
  </si>
  <si>
    <t>#139 Networking - create database</t>
  </si>
  <si>
    <t>#140 Writing - Help section</t>
  </si>
  <si>
    <t>#141 Testing - create test plan</t>
  </si>
  <si>
    <t>#142 Design - no connectivity banner mock up</t>
  </si>
  <si>
    <t>#146 Construction - create UI for onlineListActivity</t>
  </si>
  <si>
    <t>#147 Construction - code setting section</t>
  </si>
  <si>
    <t>#148 Construction - create new game dialog</t>
  </si>
  <si>
    <t>#151 Working push notification manager</t>
  </si>
  <si>
    <t>#155 GamePlay - add new win conditions</t>
  </si>
  <si>
    <t>#157 Animate/sleep AI Move Drawing thread</t>
  </si>
  <si>
    <t>#163 Design - ER diagrams</t>
  </si>
  <si>
    <t>#164 Fix stack overflow issue in game state manager</t>
  </si>
  <si>
    <t>#165 DB - refactor naming conventions</t>
  </si>
  <si>
    <t>#166 Add Help section text to application</t>
  </si>
  <si>
    <t>#175 Testing - manual testing - medium AI</t>
  </si>
  <si>
    <t>#176 Testing - manual testing - dialogs</t>
  </si>
  <si>
    <t>@saajidM</t>
  </si>
  <si>
    <t>#177 Testing - automated regression testing</t>
  </si>
  <si>
    <t>#178 Testing - automated testing - UI Unit Test</t>
  </si>
  <si>
    <t>#179 Testing - automated testing - UI Integration</t>
  </si>
  <si>
    <t>#182 Testing -  Manual testing - Easy AI Retest 2</t>
  </si>
  <si>
    <t>#137 Needs connectivity activity</t>
  </si>
  <si>
    <t>push out</t>
  </si>
  <si>
    <t>#167 Rewrite game rules</t>
  </si>
  <si>
    <t>#171 Testing - ease of use testing</t>
  </si>
  <si>
    <t>#173 Fixing getpossiblemoves() - not leaving goal</t>
  </si>
  <si>
    <t>#174 Testing Acceptance Testing</t>
  </si>
  <si>
    <t>Iteration 2 Total</t>
  </si>
  <si>
    <t>Iteration 2 Done</t>
  </si>
  <si>
    <t>#117 Construction - rotating the game board for offline play</t>
  </si>
  <si>
    <t>Cancelled</t>
  </si>
  <si>
    <t>#159 Register player</t>
  </si>
  <si>
    <t>#173 Fixing getPossibleMoves - not leaving goal</t>
  </si>
  <si>
    <t>#184 Medium AI Problem</t>
  </si>
  <si>
    <t>#191 Database - finish off remaining testing and refactoring</t>
  </si>
  <si>
    <t>#194 Construction - modify username</t>
  </si>
  <si>
    <t>#195 Construction - connect online list with the server</t>
  </si>
  <si>
    <t>#198 Resume dialog bug</t>
  </si>
  <si>
    <t>#209 Create test plan</t>
  </si>
  <si>
    <t>#210 Do Manual Testing</t>
  </si>
  <si>
    <t>#212 Create Ease of Use Tasks</t>
  </si>
  <si>
    <t>#106 Play against Hard Difficulty AI</t>
  </si>
  <si>
    <t>#156 Construction - Notifications Manager</t>
  </si>
  <si>
    <t>#158 Cut AI Code from Android</t>
  </si>
  <si>
    <t>#189 Construction - Create Server API</t>
  </si>
  <si>
    <t>#190 Construction - Client Side API</t>
  </si>
  <si>
    <t>@Kubasub</t>
  </si>
  <si>
    <t>#192 Construction - Server side hooking up AI</t>
  </si>
  <si>
    <t>#193 Construction - create client side push message interface</t>
  </si>
  <si>
    <t>#196 Construction - online game activity network calls</t>
  </si>
  <si>
    <t>#197 Construction - create network player</t>
  </si>
  <si>
    <t>#199 Construction - when players have been inactive replace them with AI</t>
  </si>
  <si>
    <t>#200 Construction - when players have been waiting for more then 1 minute fill the rest of the game with AIs</t>
  </si>
  <si>
    <t>#211 Do regression testing</t>
  </si>
  <si>
    <t>#213 Do Ease of Use Testing</t>
  </si>
  <si>
    <t>@curtesmith</t>
  </si>
  <si>
    <t>#214 Create presentation for final iteration</t>
  </si>
  <si>
    <t>Iteration 3 Total</t>
  </si>
  <si>
    <t>Iteration 3 Done</t>
  </si>
  <si>
    <t>Time</t>
  </si>
  <si>
    <t>Sun</t>
  </si>
  <si>
    <t>Mon</t>
  </si>
  <si>
    <t>Tues</t>
  </si>
  <si>
    <t>Wed</t>
  </si>
  <si>
    <t>Thu</t>
  </si>
  <si>
    <t>Fri</t>
  </si>
  <si>
    <t>Sat</t>
  </si>
  <si>
    <t>James
Kuba</t>
  </si>
  <si>
    <t>Peter
Taylor</t>
  </si>
  <si>
    <t>James
Taylor</t>
  </si>
  <si>
    <t>James
Kuba
Peter</t>
  </si>
  <si>
    <t>Kuba
Peter
Taylor</t>
  </si>
  <si>
    <t>James
Taylor
Kuba</t>
  </si>
  <si>
    <t>Kuba</t>
  </si>
  <si>
    <t>Taylor</t>
  </si>
  <si>
    <t>James</t>
  </si>
  <si>
    <t>James
Kuba
Taylor</t>
  </si>
  <si>
    <t>James
Kuba
Taylor
Peter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</si>
</sst>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-d;@"/>
    <numFmt numFmtId="165" formatCode="d-mmm;@"/>
    <numFmt numFmtId="166" formatCode="mmm-d;@"/>
    <numFmt numFmtId="167" formatCode="d-mmm;@"/>
    <numFmt numFmtId="168" formatCode="m/d/yyyy;@"/>
    <numFmt numFmtId="169" formatCode="d-mmm;@"/>
  </numFmts>
  <fonts count="1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1C4587"/>
      <name val="Trebuchet MS"/>
    </font>
    <font>
      <b val="0"/>
      <i val="0"/>
      <strike val="0"/>
      <u val="none"/>
      <sz val="18.0"/>
      <color rgb="FF1C4587"/>
      <name val="Trebuchet MS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Trebuchet MS"/>
    </font>
    <font>
      <b/>
      <i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1C4587"/>
      <name val="Trebuchet MS"/>
    </font>
    <font>
      <b/>
      <i val="0"/>
      <strike val="0"/>
      <u/>
      <sz val="10.0"/>
      <color rgb="FF1C4587"/>
      <name val="Trebuchet MS"/>
    </font>
    <font>
      <b/>
      <i val="0"/>
      <strike val="0"/>
      <u/>
      <sz val="10.0"/>
      <color rgb="FF4A86E8"/>
      <name val="Arial"/>
    </font>
    <font>
      <b/>
      <i val="0"/>
      <strike val="0"/>
      <u/>
      <sz val="10.0"/>
      <color rgb="FF3C78D8"/>
      <name val="Arial"/>
    </font>
    <font>
      <b val="0"/>
      <i val="0"/>
      <strike val="0"/>
      <u val="none"/>
      <sz val="10.0"/>
      <color rgb="FF000000"/>
      <name val="Trebuchet MS"/>
    </font>
    <font>
      <b/>
      <i val="0"/>
      <strike val="0"/>
      <u/>
      <sz val="10.0"/>
      <color rgb="FF1C4587"/>
      <name val="Arial"/>
    </font>
    <font>
      <b/>
      <i val="0"/>
      <strike val="0"/>
      <u val="none"/>
      <sz val="14.0"/>
      <color rgb="FF1C4587"/>
      <name val="Trebuchet MS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Trebuchet MS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29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left" wrapText="1"/>
    </xf>
    <xf applyAlignment="1" fillId="0" xfId="0" numFmtId="0" borderId="0" applyFont="1" fontId="2">
      <alignment vertical="bottom" horizontal="general" wrapText="1"/>
    </xf>
    <xf applyAlignment="1" fillId="0" xfId="0" numFmtId="0" borderId="0" fontId="0">
      <alignment vertical="bottom" horizontal="left" wrapText="1"/>
    </xf>
    <xf applyBorder="1" applyAlignment="1" fillId="0" xfId="0" numFmtId="164" borderId="1" fontId="0" applyNumberFormat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0" xfId="0" numFmtId="0" borderId="0" applyFont="1" fontId="3">
      <alignment vertical="bottom" horizontal="right" wrapText="1"/>
    </xf>
    <xf applyBorder="1" applyAlignment="1" fillId="0" xfId="0" numFmtId="0" borderId="2" fontId="0">
      <alignment vertical="bottom" horizontal="general" wrapText="1"/>
    </xf>
    <xf applyAlignment="1" fillId="0" xfId="0" numFmtId="0" borderId="0" applyFont="1" fontId="4">
      <alignment vertical="bottom" horizontal="center" wrapText="1"/>
    </xf>
    <xf applyAlignment="1" fillId="0" xfId="0" numFmtId="0" borderId="0" applyFont="1" fontId="5">
      <alignment vertical="bottom" horizontal="general" wrapText="1"/>
    </xf>
    <xf applyAlignment="1" fillId="0" xfId="0" numFmtId="0" borderId="0" applyFont="1" fontId="6">
      <alignment vertical="bottom" horizontal="center" wrapText="1"/>
    </xf>
    <xf applyAlignment="1" fillId="4" xfId="0" numFmtId="165" borderId="0" applyFont="1" fontId="7" applyNumberFormat="1" applyFill="1">
      <alignment vertical="bottom" horizontal="left" wrapText="1"/>
    </xf>
    <xf applyAlignment="1" fillId="0" xfId="0" numFmtId="0" borderId="0" applyFont="1" fontId="8">
      <alignment vertical="bottom" horizontal="right" wrapText="1"/>
    </xf>
    <xf applyAlignment="1" fillId="0" xfId="0" numFmtId="0" borderId="0" applyFont="1" fontId="9">
      <alignment vertical="bottom" horizontal="general" wrapText="1"/>
    </xf>
    <xf applyAlignment="1" fillId="0" xfId="0" numFmtId="166" borderId="0" fontId="0" applyNumberFormat="1">
      <alignment vertical="bottom" horizontal="general" wrapText="1"/>
    </xf>
    <xf applyAlignment="1" fillId="0" xfId="0" numFmtId="0" borderId="0" applyFont="1" fontId="10">
      <alignment vertical="bottom" horizontal="center" wrapText="1"/>
    </xf>
    <xf applyBorder="1" applyAlignment="1" fillId="0" xfId="0" numFmtId="167" borderId="3" fontId="0" applyNumberFormat="1">
      <alignment vertical="bottom" horizontal="general" wrapText="1"/>
    </xf>
    <xf applyAlignment="1" fillId="0" xfId="0" numFmtId="168" borderId="0" fontId="0" applyNumberFormat="1">
      <alignment vertical="bottom" horizontal="general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0" xfId="0" numFmtId="0" borderId="0" applyFont="1" fontId="13">
      <alignment vertical="bottom" horizontal="general" wrapText="1"/>
    </xf>
    <xf applyAlignment="1" fillId="5" xfId="0" numFmtId="0" borderId="0" applyFont="1" fontId="14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Alignment="1" fillId="0" xfId="0" numFmtId="0" borderId="0" applyFont="1" fontId="15">
      <alignment vertical="bottom" horizontal="center" wrapText="1"/>
    </xf>
    <xf applyAlignment="1" fillId="0" xfId="0" numFmtId="0" borderId="0" applyFont="1" fontId="16">
      <alignment vertical="bottom" horizontal="general" wrapText="1"/>
    </xf>
    <xf applyAlignment="1" fillId="0" xfId="0" numFmtId="169" borderId="0" fontId="0" applyNumberFormat="1">
      <alignment vertical="bottom" horizontal="general" wrapText="1"/>
    </xf>
    <xf applyAlignment="1" fillId="0" xfId="0" numFmtId="0" borderId="0" applyFont="1" fontId="17">
      <alignment vertical="bottom" horizontal="center" wrapText="1"/>
    </xf>
    <xf applyAlignment="1" fillId="7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- Iteration #1 Progress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#1 Burndown'!$B$1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Burndown'!$B$2:$B$15</c:f>
            </c:numRef>
          </c:val>
          <c:smooth val="1"/>
        </c:ser>
        <c:ser>
          <c:idx val="1"/>
          <c:order val="1"/>
          <c:tx>
            <c:strRef>
              <c:f>'Iteration #1 Burndown'!$C$1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Burndown'!$C$2:$C$15</c:f>
            </c:numRef>
          </c:val>
          <c:smooth val="1"/>
        </c:ser>
        <c:ser>
          <c:idx val="2"/>
          <c:order val="2"/>
          <c:tx>
            <c:strRef>
              <c:f>'Iteration #1 Burndown'!$D$1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Burndown'!$D$2:$D$15</c:f>
            </c:numRef>
          </c:val>
          <c:smooth val="1"/>
        </c:ser>
        <c:axId val="932619679"/>
        <c:axId val="1812780283"/>
      </c:lineChart>
      <c:catAx>
        <c:axId val="932619679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12780283"/>
      </c:catAx>
      <c:valAx>
        <c:axId val="18127802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3261967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1 versus Iteration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Burndown'!$B$1</c:f>
            </c:strRef>
          </c:tx>
          <c:spPr>
            <a:ln w="25400" cmpd="sng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Burndown'!$B$2:$B$16</c:f>
            </c:numRef>
          </c:val>
          <c:smooth val="1"/>
        </c:ser>
        <c:ser>
          <c:idx val="1"/>
          <c:order val="1"/>
          <c:tx>
            <c:strRef>
              <c:f>'Iteration #2 Burndown'!$C$1</c:f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Burndown'!$C$2:$C$16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805681307"/>
        <c:axId val="1934391530"/>
      </c:lineChart>
      <c:catAx>
        <c:axId val="80568130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</a:p>
        </c:txPr>
        <c:crossAx val="1934391530"/>
      </c:catAx>
      <c:valAx>
        <c:axId val="193439153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Iteration 1 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05681307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2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Burndown'!$G$1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Burndown'!$G$2:$G$16</c:f>
            </c:numRef>
          </c:val>
          <c:smooth val="1"/>
        </c:ser>
        <c:ser>
          <c:idx val="1"/>
          <c:order val="1"/>
          <c:tx>
            <c:strRef>
              <c:f>'Iteration #2 Burndown'!$F$1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Burndown'!$F$2:$F$16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2022753928"/>
        <c:axId val="1296432966"/>
      </c:lineChart>
      <c:catAx>
        <c:axId val="2022753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000000"/>
                    </a:solidFill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</a:p>
        </c:txPr>
        <c:crossAx val="1296432966"/>
      </c:catAx>
      <c:valAx>
        <c:axId val="129643296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2275392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2 versus Iteration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#3 Burndown'!$B$1</c:f>
            </c:strRef>
          </c:tx>
          <c:spPr>
            <a:ln w="25400" cmpd="sng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Burndown'!$B$2:$B$16</c:f>
            </c:numRef>
          </c:val>
          <c:smooth val="1"/>
        </c:ser>
        <c:ser>
          <c:idx val="1"/>
          <c:order val="1"/>
          <c:tx>
            <c:strRef>
              <c:f>'Iteration #3 Burndown'!$C$1</c:f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Burndown'!$C$2:$C$16</c:f>
            </c:numRef>
          </c:val>
          <c:smooth val="1"/>
        </c:ser>
        <c:ser>
          <c:idx val="2"/>
          <c:order val="2"/>
          <c:tx>
            <c:strRef>
              <c:f>'Iteration #3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Burndown'!$D$2:$D$16</c:f>
            </c:numRef>
          </c:val>
          <c:smooth val="1"/>
        </c:ser>
        <c:ser>
          <c:idx val="3"/>
          <c:order val="3"/>
          <c:tx>
            <c:strRef>
              <c:f>'Iteration #3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Burndown'!$E$2:$E$16</c:f>
            </c:numRef>
          </c:val>
          <c:smooth val="1"/>
        </c:ser>
        <c:axId val="1234897013"/>
        <c:axId val="614463918"/>
      </c:lineChart>
      <c:catAx>
        <c:axId val="123489701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</a:p>
        </c:txPr>
        <c:crossAx val="614463918"/>
      </c:catAx>
      <c:valAx>
        <c:axId val="61446391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Iteration 2 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34897013"/>
      </c:valAx>
    </c:plotArea>
    <c:legend>
      <c:legendPos val="t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3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#3 Burndown'!$G$1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Burndown'!$G$2:$G$16</c:f>
            </c:numRef>
          </c:val>
          <c:smooth val="1"/>
        </c:ser>
        <c:ser>
          <c:idx val="1"/>
          <c:order val="1"/>
          <c:tx>
            <c:strRef>
              <c:f>'Iteration #3 Burndown'!$F$1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Burndown'!$F$2:$F$16</c:f>
            </c:numRef>
          </c:val>
          <c:smooth val="1"/>
        </c:ser>
        <c:ser>
          <c:idx val="2"/>
          <c:order val="2"/>
          <c:tx>
            <c:strRef>
              <c:f>'Iteration #3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Burndown'!$D$2:$D$16</c:f>
            </c:numRef>
          </c:val>
          <c:smooth val="1"/>
        </c:ser>
        <c:ser>
          <c:idx val="3"/>
          <c:order val="3"/>
          <c:tx>
            <c:strRef>
              <c:f>'Iteration #3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Burndown'!$E$2:$E$16</c:f>
            </c:numRef>
          </c:val>
          <c:smooth val="1"/>
        </c:ser>
        <c:axId val="1225814718"/>
        <c:axId val="1513677576"/>
      </c:lineChart>
      <c:catAx>
        <c:axId val="122581471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000000"/>
                    </a:solidFill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</a:p>
        </c:txPr>
        <c:crossAx val="1513677576"/>
      </c:catAx>
      <c:valAx>
        <c:axId val="151367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2581471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3 versus Iteration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#4 Burndown'!$B$1</c:f>
            </c:strRef>
          </c:tx>
          <c:spPr>
            <a:ln w="25400" cmpd="sng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'Iteration #4 Burndown'!$A$2:$A$16</c:f>
            </c:strRef>
          </c:cat>
          <c:val>
            <c:numRef>
              <c:f>'Iteration #4 Burndown'!$B$2:$B$16</c:f>
            </c:numRef>
          </c:val>
          <c:smooth val="1"/>
        </c:ser>
        <c:ser>
          <c:idx val="1"/>
          <c:order val="1"/>
          <c:tx>
            <c:strRef>
              <c:f>'Iteration #4 Burndown'!$C$1</c:f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'Iteration #4 Burndown'!$A$2:$A$16</c:f>
            </c:strRef>
          </c:cat>
          <c:val>
            <c:numRef>
              <c:f>'Iteration #4 Burndown'!$C$2:$C$16</c:f>
            </c:numRef>
          </c:val>
          <c:smooth val="1"/>
        </c:ser>
        <c:ser>
          <c:idx val="2"/>
          <c:order val="2"/>
          <c:tx>
            <c:strRef>
              <c:f>'Iteration #4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#4 Burndown'!$A$2:$A$16</c:f>
            </c:strRef>
          </c:cat>
          <c:val>
            <c:numRef>
              <c:f>'Iteration #4 Burndown'!$D$2:$D$16</c:f>
            </c:numRef>
          </c:val>
          <c:smooth val="1"/>
        </c:ser>
        <c:ser>
          <c:idx val="3"/>
          <c:order val="3"/>
          <c:tx>
            <c:strRef>
              <c:f>'Iteration #4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#4 Burndown'!$A$2:$A$16</c:f>
            </c:strRef>
          </c:cat>
          <c:val>
            <c:numRef>
              <c:f>'Iteration #4 Burndown'!$E$2:$E$16</c:f>
            </c:numRef>
          </c:val>
          <c:smooth val="1"/>
        </c:ser>
        <c:axId val="573950803"/>
        <c:axId val="171665198"/>
      </c:lineChart>
      <c:catAx>
        <c:axId val="57395080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</a:p>
        </c:txPr>
        <c:crossAx val="171665198"/>
      </c:catAx>
      <c:valAx>
        <c:axId val="17166519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Iteration 3 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73950803"/>
      </c:valAx>
    </c:plotArea>
    <c:legend>
      <c:legendPos val="t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4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#4 Burndown'!$G$1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#4 Burndown'!$A$2:$A$16</c:f>
            </c:strRef>
          </c:cat>
          <c:val>
            <c:numRef>
              <c:f>'Iteration #4 Burndown'!$G$2:$G$16</c:f>
            </c:numRef>
          </c:val>
          <c:smooth val="1"/>
        </c:ser>
        <c:ser>
          <c:idx val="1"/>
          <c:order val="1"/>
          <c:tx>
            <c:strRef>
              <c:f>'Iteration #4 Burndown'!$F$1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#4 Burndown'!$A$2:$A$16</c:f>
            </c:strRef>
          </c:cat>
          <c:val>
            <c:numRef>
              <c:f>'Iteration #4 Burndown'!$F$2:$F$16</c:f>
            </c:numRef>
          </c:val>
          <c:smooth val="1"/>
        </c:ser>
        <c:ser>
          <c:idx val="2"/>
          <c:order val="2"/>
          <c:tx>
            <c:strRef>
              <c:f>'Iteration #4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#4 Burndown'!$A$2:$A$16</c:f>
            </c:strRef>
          </c:cat>
          <c:val>
            <c:numRef>
              <c:f>'Iteration #4 Burndown'!$D$2:$D$16</c:f>
            </c:numRef>
          </c:val>
          <c:smooth val="1"/>
        </c:ser>
        <c:ser>
          <c:idx val="3"/>
          <c:order val="3"/>
          <c:tx>
            <c:strRef>
              <c:f>'Iteration #4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#4 Burndown'!$A$2:$A$16</c:f>
            </c:strRef>
          </c:cat>
          <c:val>
            <c:numRef>
              <c:f>'Iteration #4 Burndown'!$E$2:$E$16</c:f>
            </c:numRef>
          </c:val>
          <c:smooth val="1"/>
        </c:ser>
        <c:axId val="1336373017"/>
        <c:axId val="243392454"/>
      </c:lineChart>
      <c:catAx>
        <c:axId val="133637301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000000"/>
                    </a:solidFill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</a:p>
        </c:txPr>
        <c:crossAx val="243392454"/>
      </c:catAx>
      <c:valAx>
        <c:axId val="24339245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3637301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2"/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2"/><Relationship Target="../charts/chart4.xml" Type="http://schemas.openxmlformats.org/officeDocument/2006/relationships/chart" Id="rId1"/></Relationships>
</file>

<file path=xl/drawings/_rels/drawing4.xml.rels><?xml version="1.0" encoding="UTF-8" standalone="yes"?><Relationships xmlns="http://schemas.openxmlformats.org/package/2006/relationships"><Relationship Target="../charts/chart7.xml" Type="http://schemas.openxmlformats.org/officeDocument/2006/relationships/chart" Id="rId2"/><Relationship Target="../charts/chart6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4</xdr:col>
      <xdr:colOff>133350</xdr:colOff>
      <xdr:row>0</xdr:row>
      <xdr:rowOff>390525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5</xdr:col>
      <xdr:colOff>152400</xdr:colOff>
      <xdr:row>0</xdr:row>
      <xdr:rowOff>371475</xdr:rowOff>
    </xdr:from>
    <xdr:ext cy="3533775" cx="738187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314325</xdr:colOff>
      <xdr:row>23</xdr:row>
      <xdr:rowOff>476250</xdr:rowOff>
    </xdr:from>
    <xdr:ext cy="3533775" cx="730567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7</xdr:col>
      <xdr:colOff>152400</xdr:colOff>
      <xdr:row>0</xdr:row>
      <xdr:rowOff>371475</xdr:rowOff>
    </xdr:from>
    <xdr:ext cy="3533775" cx="7381875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304800</xdr:colOff>
      <xdr:row>23</xdr:row>
      <xdr:rowOff>476250</xdr:rowOff>
    </xdr:from>
    <xdr:ext cy="3533775" cx="7305675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7</xdr:col>
      <xdr:colOff>152400</xdr:colOff>
      <xdr:row>0</xdr:row>
      <xdr:rowOff>371475</xdr:rowOff>
    </xdr:from>
    <xdr:ext cy="3533775" cx="7381875"/>
    <xdr:graphicFrame>
      <xdr:nvGraphicFramePr>
        <xdr:cNvPr id="6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304800</xdr:colOff>
      <xdr:row>23</xdr:row>
      <xdr:rowOff>476250</xdr:rowOff>
    </xdr:from>
    <xdr:ext cy="3533775" cx="7305675"/>
    <xdr:graphicFrame>
      <xdr:nvGraphicFramePr>
        <xdr:cNvPr id="7" name="Chart 7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0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.57"/>
    <col min="2" customWidth="1" max="2" width="20.86"/>
    <col min="4" customWidth="1" max="4" width="1.71"/>
    <col min="6" customWidth="1" max="6" width="9.14"/>
    <col min="7" customWidth="1" max="7" width="6.14"/>
  </cols>
  <sheetData>
    <row r="2">
      <c t="s" s="10" r="B2">
        <v>0</v>
      </c>
      <c s="8" r="C2"/>
      <c s="25" r="D2"/>
      <c s="25" r="E2"/>
      <c s="25" r="F2"/>
      <c s="25" r="G2"/>
    </row>
    <row r="4">
      <c t="s" s="24" r="B4">
        <v>1</v>
      </c>
      <c s="24" r="C4"/>
      <c s="20" r="D4"/>
      <c t="s" s="24" r="E4">
        <v>2</v>
      </c>
      <c s="24" r="F4"/>
      <c s="24" r="G4"/>
    </row>
    <row r="5">
      <c s="2" r="A5"/>
      <c t="s" s="6" r="B5">
        <v>3</v>
      </c>
      <c s="11" r="C5">
        <v>41648</v>
      </c>
      <c s="20" r="D5"/>
      <c t="s" s="15" r="E5">
        <v>4</v>
      </c>
      <c t="s" s="15" r="F5">
        <v>5</v>
      </c>
      <c t="s" s="15" r="G5">
        <v>6</v>
      </c>
      <c s="2" r="H5"/>
      <c s="2" r="I5"/>
      <c s="2" r="J5"/>
      <c s="2" r="K5"/>
      <c s="2" r="L5"/>
      <c s="2" r="M5"/>
      <c s="2" r="N5"/>
      <c s="2" r="O5"/>
      <c s="2" r="P5"/>
      <c s="2" r="Q5"/>
      <c s="2" r="R5"/>
      <c s="2" r="S5"/>
      <c s="2" r="T5"/>
    </row>
    <row r="6">
      <c s="2" r="A6"/>
      <c t="s" s="6" r="B6">
        <v>7</v>
      </c>
      <c s="11" r="C6">
        <v>41725</v>
      </c>
      <c s="20" r="D6"/>
      <c t="s" s="27" r="E6">
        <v>8</v>
      </c>
      <c s="27" r="F6">
        <v>4</v>
      </c>
      <c s="27" r="G6">
        <f>($C$11*$C$12)*F6</f>
        <v>192</v>
      </c>
      <c s="2" r="H6"/>
      <c s="2" r="I6"/>
      <c s="2" r="J6"/>
      <c s="2" r="K6"/>
      <c s="2" r="L6"/>
      <c s="2" r="M6"/>
      <c s="2" r="N6"/>
      <c s="2" r="O6"/>
      <c s="2" r="P6"/>
      <c s="2" r="Q6"/>
      <c s="2" r="R6"/>
      <c s="2" r="S6"/>
      <c s="2" r="T6"/>
    </row>
    <row r="7">
      <c s="2" r="A7"/>
      <c t="s" s="6" r="B7">
        <v>9</v>
      </c>
      <c s="11" r="C7">
        <v>41733</v>
      </c>
      <c s="20" r="D7"/>
      <c t="s" s="27" r="E7">
        <v>10</v>
      </c>
      <c s="27" r="F7">
        <v>3</v>
      </c>
      <c s="27" r="G7">
        <f>($C$11*$C$12)*F7</f>
        <v>144</v>
      </c>
      <c s="2" r="H7"/>
      <c s="2" r="I7"/>
      <c s="2" r="J7"/>
      <c s="2" r="K7"/>
      <c s="2" r="L7"/>
      <c s="2" r="M7"/>
      <c s="2" r="N7"/>
      <c s="2" r="O7"/>
      <c s="2" r="P7"/>
      <c s="2" r="Q7"/>
      <c s="2" r="R7"/>
      <c s="2" r="S7"/>
      <c s="2" r="T7"/>
    </row>
    <row r="8">
      <c s="2" r="A8"/>
      <c s="13" r="B8"/>
      <c s="1" r="C8"/>
      <c s="20" r="D8"/>
      <c t="s" s="27" r="E8">
        <v>11</v>
      </c>
      <c s="27" r="F8">
        <v>3</v>
      </c>
      <c s="27" r="G8">
        <f>($C$11*$C$12)*F8</f>
        <v>144</v>
      </c>
      <c s="2" r="H8"/>
      <c s="2" r="I8"/>
      <c s="2" r="J8"/>
      <c s="2" r="K8"/>
      <c s="2" r="L8"/>
      <c s="2" r="M8"/>
      <c s="2" r="N8"/>
      <c s="2" r="O8"/>
      <c s="2" r="P8"/>
      <c s="2" r="Q8"/>
      <c s="2" r="R8"/>
      <c s="2" r="S8"/>
      <c s="2" r="T8"/>
    </row>
    <row r="9">
      <c s="2" r="A9"/>
      <c t="s" s="6" r="B9">
        <v>12</v>
      </c>
      <c s="1" r="C9">
        <f>C6-C5</f>
        <v>77</v>
      </c>
      <c s="20" r="D9"/>
      <c t="s" s="27" r="E9">
        <v>13</v>
      </c>
      <c s="27" r="F9">
        <v>1</v>
      </c>
      <c s="27" r="G9">
        <f>($C$11*$C$12)*F9</f>
        <v>48</v>
      </c>
      <c s="2" r="H9"/>
      <c s="2" r="I9"/>
      <c s="2" r="J9"/>
      <c s="2" r="K9"/>
      <c s="2" r="L9"/>
      <c s="2" r="M9"/>
      <c s="2" r="N9"/>
      <c s="2" r="O9"/>
      <c s="2" r="P9"/>
      <c s="2" r="Q9"/>
      <c s="2" r="R9"/>
      <c s="2" r="S9"/>
      <c s="2" r="T9"/>
    </row>
    <row r="10">
      <c s="2" r="A10"/>
      <c t="s" s="6" r="B10">
        <v>14</v>
      </c>
      <c s="1" r="C10">
        <f>C9/7</f>
        <v>11</v>
      </c>
      <c s="20" r="D10"/>
      <c s="20" r="E10"/>
      <c s="20" r="F10"/>
      <c s="20" r="G10"/>
      <c s="2" r="H10"/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  <c s="2" r="T10"/>
    </row>
    <row r="11">
      <c s="2" r="A11"/>
      <c t="s" s="6" r="B11">
        <v>15</v>
      </c>
      <c s="1" r="C11">
        <v>8</v>
      </c>
      <c s="20" r="D11"/>
      <c t="s" s="12" r="E11">
        <v>16</v>
      </c>
      <c s="20" r="F11"/>
      <c s="27" r="G11">
        <f>sum(G6:G9)</f>
        <v>528</v>
      </c>
      <c s="2" r="H11"/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  <c s="2" r="T11"/>
    </row>
    <row r="12">
      <c s="2" r="A12"/>
      <c t="s" s="6" r="B12">
        <v>17</v>
      </c>
      <c s="1" r="C12">
        <v>6</v>
      </c>
      <c s="20" r="D12"/>
      <c s="20" r="E12"/>
      <c s="20" r="F12"/>
      <c s="20" r="G12"/>
      <c s="2" r="H12"/>
      <c s="2" r="I12"/>
      <c s="2" r="J12"/>
      <c s="2" r="K12"/>
      <c s="2" r="L12"/>
      <c s="2" r="M12"/>
      <c s="2" r="N12"/>
      <c s="2" r="O12"/>
      <c s="2" r="P12"/>
      <c s="2" r="Q12"/>
      <c s="2" r="R12"/>
      <c s="2" r="S12"/>
      <c s="2" r="T12"/>
    </row>
    <row r="13">
      <c s="2" r="A13"/>
      <c t="s" s="6" r="B13">
        <v>16</v>
      </c>
      <c s="1" r="C13">
        <f>(C12*C11)*C10</f>
        <v>528</v>
      </c>
      <c s="20" r="D13"/>
      <c s="20" r="E13"/>
      <c s="20" r="F13"/>
      <c s="20" r="G13"/>
      <c s="2" r="H13"/>
      <c s="2" r="I13"/>
      <c s="2" r="J13"/>
      <c s="2" r="K13"/>
      <c s="2" r="L13"/>
      <c s="2" r="M13"/>
      <c s="2" r="N13"/>
      <c s="2" r="O13"/>
      <c s="2" r="P13"/>
      <c s="2" r="Q13"/>
      <c s="2" r="R13"/>
      <c s="2" r="S13"/>
      <c s="2" r="T13"/>
    </row>
  </sheetData>
  <mergeCells count="4">
    <mergeCell ref="B2:G2"/>
    <mergeCell ref="B4:C4"/>
    <mergeCell ref="E4:G4"/>
    <mergeCell ref="E11:F11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4" customWidth="1" max="4" width="7.86"/>
    <col min="5" customWidth="1" max="5" width="6.86"/>
    <col min="6" customWidth="1" max="6" width="5.14"/>
    <col min="7" customWidth="1" max="7" width="8.14"/>
    <col min="8" customWidth="1" max="8" width="7.71"/>
    <col min="9" customWidth="1" max="9" width="10.29"/>
  </cols>
  <sheetData>
    <row customHeight="1" r="1" ht="33.75">
      <c t="s" r="A1">
        <v>98</v>
      </c>
      <c t="s" r="B1">
        <v>259</v>
      </c>
      <c t="s" r="C1">
        <v>260</v>
      </c>
      <c t="s" r="D1">
        <v>99</v>
      </c>
      <c t="s" r="E1">
        <v>75</v>
      </c>
      <c t="s" r="F1">
        <v>100</v>
      </c>
      <c t="s" r="G1">
        <v>172</v>
      </c>
    </row>
    <row r="2">
      <c s="17" r="A2">
        <v>41718</v>
      </c>
      <c r="B2">
        <v>2</v>
      </c>
      <c r="C2">
        <v>0</v>
      </c>
      <c r="D2">
        <f>COUNTIF('Iteration #4'!$C$2:$C$98,CONCATENATE("&lt;=",$A2))</f>
        <v>19</v>
      </c>
      <c r="E2">
        <f>COUNTIF('Iteration #4'!$E$2:$E$98,CONCATENATE("&lt;=",$A2))</f>
        <v>2</v>
      </c>
      <c r="F2">
        <f>D2-E3</f>
        <v>17</v>
      </c>
      <c r="G2">
        <f>max(D2:D16)/count(A2:A16)</f>
        <v>2.36363636363636</v>
      </c>
    </row>
    <row r="3">
      <c s="17" r="A3">
        <f>WORKDAY(A2,1)</f>
        <v>41719</v>
      </c>
      <c r="B3">
        <v>8</v>
      </c>
      <c r="C3">
        <v>2</v>
      </c>
      <c r="D3">
        <f>COUNTIF('Iteration #4'!$C$2:$C$98,CONCATENATE("&lt;=",$A3))</f>
        <v>20</v>
      </c>
      <c r="E3">
        <f>COUNTIF('Iteration #4'!$E$2:$E$98,CONCATENATE("&lt;=",$A3))</f>
        <v>2</v>
      </c>
      <c r="F3">
        <f>D3-E3</f>
        <v>18</v>
      </c>
      <c r="G3">
        <f>G2+(max($D$2:$D$16)/count($A$2:$A$16))</f>
        <v>4.72727272727273</v>
      </c>
    </row>
    <row r="4">
      <c s="17" r="A4">
        <f>WORKDAY(A3,1)</f>
        <v>41722</v>
      </c>
      <c r="B4">
        <v>23</v>
      </c>
      <c r="C4">
        <v>8</v>
      </c>
      <c r="D4">
        <f>COUNTIF('Iteration #4'!$C$2:$C$98,CONCATENATE("&lt;=",$A4))</f>
        <v>20</v>
      </c>
      <c r="E4">
        <f>COUNTIF('Iteration #4'!$E$2:$E$98,CONCATENATE("&lt;=",$A4))</f>
        <v>4</v>
      </c>
      <c r="F4">
        <f>D4-E4</f>
        <v>16</v>
      </c>
      <c r="G4">
        <f>G3+(max($D$2:$D$16)/count($A$2:$A$16))</f>
        <v>7.09090909090909</v>
      </c>
    </row>
    <row r="5">
      <c s="17" r="A5">
        <f>WORKDAY(A4,1)</f>
        <v>41723</v>
      </c>
      <c r="B5">
        <v>29</v>
      </c>
      <c r="C5">
        <v>13</v>
      </c>
      <c r="D5">
        <f>COUNTIF('Iteration #4'!$C$2:$C$98,CONCATENATE("&lt;=",$A5))</f>
        <v>20</v>
      </c>
      <c r="E5">
        <f>COUNTIF('Iteration #4'!$E$2:$E$98,CONCATENATE("&lt;=",$A5))</f>
        <v>5</v>
      </c>
      <c r="F5">
        <f>D5-E5</f>
        <v>15</v>
      </c>
      <c r="G5">
        <f>G4+(max($D$2:$D$16)/count($A$2:$A$16))</f>
        <v>9.45454545454546</v>
      </c>
    </row>
    <row r="6">
      <c s="17" r="A6">
        <f>WORKDAY(A5,1)</f>
        <v>41724</v>
      </c>
      <c r="B6">
        <v>36</v>
      </c>
      <c r="C6">
        <v>28</v>
      </c>
      <c r="D6">
        <f>COUNTIF('Iteration #4'!$C$2:$C$98,CONCATENATE("&lt;=",$A6))</f>
        <v>20</v>
      </c>
      <c r="E6">
        <f>COUNTIF('Iteration #4'!$E$2:$E$98,CONCATENATE("&lt;=",$A6))</f>
        <v>5</v>
      </c>
      <c r="F6">
        <f>D6-E6</f>
        <v>15</v>
      </c>
      <c r="G6">
        <f>G5+(max($D$2:$D$16)/count($A$2:$A$16))</f>
        <v>11.8181818181818</v>
      </c>
    </row>
    <row r="7">
      <c s="17" r="A7">
        <f>WORKDAY(A6,1)</f>
        <v>41725</v>
      </c>
      <c r="B7">
        <v>36</v>
      </c>
      <c r="C7">
        <v>29</v>
      </c>
      <c r="D7">
        <f>COUNTIF('Iteration #4'!$C$2:$C$98,CONCATENATE("&lt;=",$A7))</f>
        <v>20</v>
      </c>
      <c r="E7">
        <f>COUNTIF('Iteration #4'!$E$2:$E$98,CONCATENATE("&lt;=",$A7))</f>
        <v>5</v>
      </c>
      <c r="F7">
        <f>D7-E7</f>
        <v>15</v>
      </c>
      <c r="G7">
        <f>G6+(max($D$2:$D$16)/count($A$2:$A$16))</f>
        <v>14.1818181818182</v>
      </c>
    </row>
    <row r="8">
      <c s="17" r="A8">
        <f>WORKDAY(A7,1)</f>
        <v>41726</v>
      </c>
      <c r="B8">
        <v>41</v>
      </c>
      <c r="C8">
        <v>30</v>
      </c>
      <c r="D8">
        <f>COUNTIF('Iteration #4'!$C$2:$C$98,CONCATENATE("&lt;=",$A8))</f>
        <v>20</v>
      </c>
      <c r="E8">
        <f>COUNTIF('Iteration #4'!$E$2:$E$98,CONCATENATE("&lt;=",$A8))</f>
        <v>6</v>
      </c>
      <c r="F8">
        <f>D8-E8</f>
        <v>14</v>
      </c>
      <c r="G8">
        <f>G7+(max($D$2:$D$16)/count($A$2:$A$16))</f>
        <v>16.5454545454545</v>
      </c>
    </row>
    <row r="9">
      <c s="17" r="A9">
        <f>WORKDAY(A8,1)</f>
        <v>41729</v>
      </c>
      <c r="B9">
        <v>41</v>
      </c>
      <c r="C9">
        <v>31</v>
      </c>
      <c r="D9">
        <f>COUNTIF('Iteration #4'!$C$2:$C$98,CONCATENATE("&lt;=",$A9))</f>
        <v>20</v>
      </c>
      <c r="E9">
        <f>COUNTIF('Iteration #4'!$E$2:$E$98,CONCATENATE("&lt;=",$A9))</f>
        <v>7</v>
      </c>
      <c r="F9">
        <f>D9-E9</f>
        <v>13</v>
      </c>
      <c r="G9">
        <f>G8+(max($D$2:$D$16)/count($A$2:$A$16))</f>
        <v>18.9090909090909</v>
      </c>
    </row>
    <row r="10">
      <c s="17" r="A10">
        <f>WORKDAY(A9,1)</f>
        <v>41730</v>
      </c>
      <c r="B10">
        <v>43</v>
      </c>
      <c r="C10">
        <v>35</v>
      </c>
      <c r="D10">
        <f>COUNTIF('Iteration #4'!$C$2:$C$98,CONCATENATE("&lt;=",$A10))</f>
        <v>25</v>
      </c>
      <c r="E10">
        <f>COUNTIF('Iteration #4'!$E$2:$E$98,CONCATENATE("&lt;=",$A10))</f>
        <v>8</v>
      </c>
      <c r="F10">
        <f>D10-E10</f>
        <v>17</v>
      </c>
      <c r="G10">
        <f>G9+(max($D$2:$D$16)/count($A$2:$A$16))</f>
        <v>21.2727272727273</v>
      </c>
    </row>
    <row r="11">
      <c s="17" r="A11">
        <f>WORKDAY(A10,1)</f>
        <v>41731</v>
      </c>
      <c r="B11">
        <v>49</v>
      </c>
      <c r="C11">
        <v>43</v>
      </c>
      <c r="D11">
        <f>COUNTIF('Iteration #4'!$C$2:$C$98,CONCATENATE("&lt;=",$A11))</f>
        <v>26</v>
      </c>
      <c r="E11">
        <f>COUNTIF('Iteration #4'!$E$2:$E$98,CONCATENATE("&lt;=",$A11))</f>
        <v>11</v>
      </c>
      <c r="F11">
        <f>D11-E11</f>
        <v>15</v>
      </c>
      <c r="G11">
        <f>G10+(max($D$2:$D$16)/count($A$2:$A$16))</f>
        <v>23.6363636363636</v>
      </c>
    </row>
    <row r="12">
      <c s="17" r="A12">
        <f>WORKDAY(A11,1)</f>
        <v>41732</v>
      </c>
      <c r="B12">
        <v>50</v>
      </c>
      <c r="C12">
        <v>50</v>
      </c>
      <c r="D12">
        <f>COUNTIF('Iteration #4'!$C$2:$C$98,CONCATENATE("&lt;=",$A12))</f>
        <v>26</v>
      </c>
      <c r="E12">
        <f>COUNTIF('Iteration #4'!$E$2:$E$98,CONCATENATE("&lt;=",$A12))</f>
        <v>26</v>
      </c>
      <c r="F12">
        <f>D12-E12</f>
        <v>0</v>
      </c>
      <c r="G12">
        <f>G11+(max($D$2:$D$16)/count($A$2:$A$16))</f>
        <v>26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43"/>
    <col min="2" customWidth="1" max="8" width="10.57"/>
  </cols>
  <sheetData>
    <row r="1">
      <c t="s" r="A1">
        <v>261</v>
      </c>
      <c t="s" r="B1">
        <v>262</v>
      </c>
      <c t="s" r="C1">
        <v>263</v>
      </c>
      <c t="s" r="D1">
        <v>264</v>
      </c>
      <c t="s" r="E1">
        <v>265</v>
      </c>
      <c t="s" r="F1">
        <v>266</v>
      </c>
      <c t="s" r="G1">
        <v>267</v>
      </c>
      <c t="s" r="H1">
        <v>268</v>
      </c>
    </row>
    <row r="2">
      <c r="A2">
        <v>900</v>
      </c>
      <c s="22" r="C2"/>
      <c t="s" r="D2">
        <v>269</v>
      </c>
      <c s="22" r="E2"/>
      <c t="s" r="F2">
        <v>270</v>
      </c>
      <c s="22" r="G2"/>
    </row>
    <row r="3">
      <c r="A3">
        <v>930</v>
      </c>
      <c t="s" r="C3">
        <v>271</v>
      </c>
      <c t="s" r="D3">
        <v>272</v>
      </c>
      <c s="22" r="E3"/>
      <c t="s" r="F3">
        <v>273</v>
      </c>
      <c t="s" r="G3">
        <v>274</v>
      </c>
    </row>
    <row r="4">
      <c r="A4">
        <v>1000</v>
      </c>
      <c t="s" r="C4">
        <v>271</v>
      </c>
      <c t="s" r="D4">
        <v>272</v>
      </c>
      <c s="22" r="E4"/>
      <c t="s" r="F4">
        <v>273</v>
      </c>
      <c t="s" r="G4">
        <v>274</v>
      </c>
    </row>
    <row r="5">
      <c r="A5">
        <v>1030</v>
      </c>
      <c t="s" r="C5">
        <v>271</v>
      </c>
      <c t="s" r="D5">
        <v>272</v>
      </c>
      <c s="22" r="E5"/>
      <c t="s" r="F5">
        <v>273</v>
      </c>
      <c t="s" r="G5">
        <v>274</v>
      </c>
    </row>
    <row r="6">
      <c r="A6">
        <v>1100</v>
      </c>
      <c s="22" r="C6"/>
      <c t="s" r="D6">
        <v>275</v>
      </c>
      <c s="22" r="E6"/>
      <c t="s" r="F6">
        <v>270</v>
      </c>
      <c t="s" r="G6">
        <v>275</v>
      </c>
    </row>
    <row r="7">
      <c r="A7">
        <v>1130</v>
      </c>
      <c s="22" r="C7"/>
      <c t="s" r="D7">
        <v>275</v>
      </c>
      <c s="22" r="E7"/>
      <c t="s" r="F7">
        <v>270</v>
      </c>
      <c t="s" r="G7">
        <v>275</v>
      </c>
    </row>
    <row r="8">
      <c r="A8">
        <v>1200</v>
      </c>
      <c t="s" r="C8">
        <v>276</v>
      </c>
      <c t="s" r="D8">
        <v>275</v>
      </c>
      <c s="22" r="E8"/>
      <c t="s" r="F8">
        <v>275</v>
      </c>
      <c t="s" r="G8">
        <v>269</v>
      </c>
    </row>
    <row r="9">
      <c r="A9">
        <v>1230</v>
      </c>
      <c t="s" r="C9">
        <v>276</v>
      </c>
      <c t="s" r="D9">
        <v>277</v>
      </c>
      <c s="22" r="E9"/>
      <c t="s" r="F9">
        <v>269</v>
      </c>
      <c t="s" r="G9">
        <v>269</v>
      </c>
    </row>
    <row r="10">
      <c r="A10">
        <v>1300</v>
      </c>
      <c t="s" r="C10">
        <v>276</v>
      </c>
      <c t="s" r="D10">
        <v>277</v>
      </c>
      <c s="22" r="E10"/>
      <c t="s" r="F10">
        <v>269</v>
      </c>
      <c t="s" r="G10">
        <v>277</v>
      </c>
    </row>
    <row r="11">
      <c r="A11">
        <v>1330</v>
      </c>
      <c t="s" r="C11">
        <v>276</v>
      </c>
      <c t="s" r="D11">
        <v>277</v>
      </c>
      <c s="22" r="E11"/>
      <c t="s" r="F11">
        <v>269</v>
      </c>
      <c t="s" r="G11">
        <v>277</v>
      </c>
    </row>
    <row r="12">
      <c r="A12">
        <v>1400</v>
      </c>
      <c s="22" r="C12"/>
      <c s="22" r="D12"/>
      <c t="s" r="E12">
        <v>275</v>
      </c>
      <c t="s" r="F12">
        <v>275</v>
      </c>
      <c t="s" r="G12">
        <v>275</v>
      </c>
    </row>
    <row r="13">
      <c r="A13">
        <v>1430</v>
      </c>
      <c s="22" r="C13"/>
      <c s="22" r="D13"/>
      <c t="s" r="E13">
        <v>275</v>
      </c>
      <c t="s" r="F13">
        <v>275</v>
      </c>
      <c t="s" r="G13">
        <v>275</v>
      </c>
    </row>
    <row r="14">
      <c r="A14">
        <v>1500</v>
      </c>
      <c s="22" r="C14"/>
      <c s="22" r="D14"/>
      <c t="s" r="E14">
        <v>275</v>
      </c>
      <c t="s" r="F14">
        <v>275</v>
      </c>
      <c t="s" r="G14">
        <v>275</v>
      </c>
    </row>
    <row r="15">
      <c r="A15">
        <v>1530</v>
      </c>
      <c s="22" r="C15"/>
      <c s="22" r="D15"/>
      <c t="s" r="E15">
        <v>270</v>
      </c>
      <c t="s" r="F15">
        <v>275</v>
      </c>
      <c t="s" r="G15">
        <v>270</v>
      </c>
    </row>
    <row r="16">
      <c r="A16">
        <v>1600</v>
      </c>
      <c s="22" r="C16"/>
      <c s="22" r="D16"/>
      <c t="s" r="E16">
        <v>270</v>
      </c>
      <c s="22" r="F16"/>
      <c t="s" r="G16">
        <v>270</v>
      </c>
    </row>
    <row r="17">
      <c r="A17">
        <v>1630</v>
      </c>
      <c s="22" r="C17"/>
      <c s="22" r="D17"/>
      <c t="s" r="E17">
        <v>270</v>
      </c>
      <c s="22" r="F17"/>
      <c t="s" r="G17">
        <v>270</v>
      </c>
    </row>
    <row r="18">
      <c r="A18">
        <v>1700</v>
      </c>
      <c s="22" r="C18"/>
      <c s="22" r="D18"/>
      <c s="22" r="E18"/>
      <c s="22" r="F18"/>
      <c s="22" r="G18"/>
    </row>
    <row r="19">
      <c r="A19">
        <v>1730</v>
      </c>
      <c s="22" r="C19"/>
      <c s="22" r="D19"/>
      <c s="22" r="E19"/>
      <c s="22" r="F19"/>
      <c s="22" r="G19"/>
    </row>
    <row r="20">
      <c r="A20">
        <v>1800</v>
      </c>
      <c s="22" r="C20"/>
      <c s="22" r="D20"/>
      <c s="22" r="E20"/>
      <c s="22" r="F20"/>
      <c s="22" r="G20"/>
    </row>
    <row r="21">
      <c r="A21">
        <v>1830</v>
      </c>
      <c s="22" r="C21"/>
      <c s="22" r="D21"/>
      <c s="22" r="E21"/>
      <c s="22" r="F21"/>
      <c s="22" r="G21"/>
    </row>
    <row r="22">
      <c r="A22">
        <v>1900</v>
      </c>
      <c t="s" r="C22">
        <v>278</v>
      </c>
      <c t="s" r="D22">
        <v>279</v>
      </c>
      <c s="22" r="E22"/>
      <c t="s" s="28" r="F22">
        <v>279</v>
      </c>
      <c s="22" r="G22"/>
    </row>
    <row r="23">
      <c r="A23">
        <v>1930</v>
      </c>
      <c t="s" r="C23">
        <v>278</v>
      </c>
      <c t="s" r="D23">
        <v>279</v>
      </c>
      <c s="22" r="E23"/>
      <c t="s" s="28" r="F23">
        <v>279</v>
      </c>
      <c s="22" r="G23"/>
    </row>
    <row r="24">
      <c r="A24">
        <v>2000</v>
      </c>
      <c t="s" r="C24">
        <v>278</v>
      </c>
      <c t="s" r="D24">
        <v>279</v>
      </c>
      <c s="22" r="E24"/>
      <c t="s" s="28" r="F24">
        <v>279</v>
      </c>
      <c s="22" r="G24"/>
    </row>
    <row r="25">
      <c r="A25">
        <v>2030</v>
      </c>
      <c t="s" r="C25">
        <v>278</v>
      </c>
      <c t="s" r="D25">
        <v>279</v>
      </c>
      <c s="22" r="E25"/>
      <c t="s" s="28" r="F25">
        <v>279</v>
      </c>
      <c s="22" r="G25"/>
    </row>
    <row r="26">
      <c r="A26">
        <v>2100</v>
      </c>
      <c t="s" r="C26">
        <v>278</v>
      </c>
      <c t="s" r="D26">
        <v>279</v>
      </c>
      <c s="22" r="E26"/>
      <c t="s" s="28" r="F26">
        <v>279</v>
      </c>
      <c s="22" r="G26"/>
    </row>
    <row r="27">
      <c r="A27">
        <v>2130</v>
      </c>
      <c t="s" r="C27">
        <v>278</v>
      </c>
      <c t="s" r="D27">
        <v>279</v>
      </c>
      <c s="22" r="E27"/>
      <c t="s" s="28" r="F27">
        <v>279</v>
      </c>
      <c s="22" r="G27"/>
    </row>
    <row r="28">
      <c r="A28">
        <v>2200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2.29"/>
    <col min="2" customWidth="1" max="2" width="37.29"/>
    <col min="3" customWidth="1" max="3" width="8.14"/>
  </cols>
  <sheetData>
    <row r="1">
      <c t="s" s="21" r="A1">
        <v>18</v>
      </c>
      <c t="s" s="21" r="B1">
        <v>19</v>
      </c>
      <c t="s" s="21" r="C1">
        <v>20</v>
      </c>
    </row>
    <row r="2">
      <c t="s" s="5" r="A2">
        <v>21</v>
      </c>
      <c t="s" s="5" r="B2">
        <v>22</v>
      </c>
      <c s="5" r="C2">
        <v>1</v>
      </c>
    </row>
    <row r="3">
      <c t="s" s="5" r="A3">
        <v>21</v>
      </c>
      <c t="s" s="5" r="B3">
        <v>23</v>
      </c>
      <c s="5" r="C3">
        <v>1</v>
      </c>
    </row>
    <row r="4">
      <c t="s" s="5" r="A4">
        <v>21</v>
      </c>
      <c t="s" s="5" r="B4">
        <v>24</v>
      </c>
      <c s="5" r="C4">
        <v>1</v>
      </c>
    </row>
    <row r="5">
      <c t="s" s="5" r="A5">
        <v>21</v>
      </c>
      <c t="s" s="5" r="B5">
        <v>25</v>
      </c>
      <c s="5" r="C5">
        <v>2</v>
      </c>
    </row>
    <row r="6">
      <c t="s" s="5" r="A6">
        <v>21</v>
      </c>
      <c t="s" s="5" r="B6">
        <v>26</v>
      </c>
      <c s="5" r="C6">
        <v>2</v>
      </c>
    </row>
    <row r="7">
      <c s="5" r="A7"/>
      <c t="s" s="5" r="B7">
        <v>27</v>
      </c>
      <c s="5" r="C7">
        <v>2</v>
      </c>
    </row>
    <row r="8">
      <c t="s" s="5" r="A8">
        <v>21</v>
      </c>
      <c t="s" s="5" r="B8">
        <v>28</v>
      </c>
      <c s="5" r="C8">
        <v>2</v>
      </c>
    </row>
    <row r="9">
      <c t="s" s="5" r="A9">
        <v>29</v>
      </c>
      <c t="s" s="5" r="B9">
        <v>30</v>
      </c>
      <c s="5" r="C9"/>
    </row>
    <row r="10">
      <c t="s" s="5" r="A10">
        <v>29</v>
      </c>
      <c t="s" s="5" r="B10">
        <v>31</v>
      </c>
      <c s="5" r="C10"/>
    </row>
    <row r="11">
      <c t="s" s="5" r="A11">
        <v>29</v>
      </c>
      <c t="s" s="5" r="B11">
        <v>32</v>
      </c>
      <c s="5" r="C11"/>
    </row>
    <row r="13">
      <c t="s" s="5" r="A13">
        <v>29</v>
      </c>
      <c t="s" s="5" r="B13">
        <v>33</v>
      </c>
      <c s="5" r="C13">
        <v>3</v>
      </c>
    </row>
    <row r="14">
      <c t="s" s="5" r="A14">
        <v>29</v>
      </c>
      <c t="s" s="5" r="B14">
        <v>34</v>
      </c>
      <c s="5" r="C14"/>
    </row>
    <row r="15">
      <c t="s" s="5" r="A15">
        <v>29</v>
      </c>
      <c t="s" s="5" r="B15">
        <v>35</v>
      </c>
      <c s="5" r="C15"/>
    </row>
    <row r="16">
      <c t="s" s="5" r="A16">
        <v>29</v>
      </c>
      <c t="s" s="5" r="B16">
        <v>36</v>
      </c>
      <c s="5" r="C16">
        <v>3</v>
      </c>
    </row>
    <row r="17">
      <c t="s" s="5" r="A17">
        <v>29</v>
      </c>
      <c t="s" s="5" r="B17">
        <v>37</v>
      </c>
      <c s="5" r="C17"/>
    </row>
    <row r="18">
      <c t="s" s="5" r="A18">
        <v>29</v>
      </c>
      <c t="s" s="5" r="B18">
        <v>38</v>
      </c>
      <c s="5" r="C18">
        <v>3</v>
      </c>
    </row>
    <row r="19">
      <c t="s" s="5" r="A19">
        <v>29</v>
      </c>
      <c t="s" s="5" r="B19">
        <v>39</v>
      </c>
      <c s="5" r="C19">
        <v>3</v>
      </c>
    </row>
    <row r="20">
      <c t="s" s="5" r="A20">
        <v>29</v>
      </c>
      <c t="s" s="5" r="B20">
        <v>40</v>
      </c>
      <c s="5" r="C20"/>
    </row>
    <row r="21">
      <c t="s" s="5" r="A21">
        <v>29</v>
      </c>
      <c t="s" s="5" r="B21">
        <v>41</v>
      </c>
      <c s="5" r="C21">
        <v>3</v>
      </c>
    </row>
    <row r="22">
      <c t="s" s="5" r="A22">
        <v>29</v>
      </c>
      <c t="s" s="5" r="B22">
        <v>42</v>
      </c>
      <c s="5" r="C22"/>
    </row>
    <row r="23">
      <c t="s" s="5" r="A23">
        <v>43</v>
      </c>
      <c t="s" s="5" r="B23">
        <v>44</v>
      </c>
      <c s="5" r="C23"/>
    </row>
    <row r="24">
      <c t="s" s="5" r="A24">
        <v>43</v>
      </c>
      <c t="s" s="5" r="B24">
        <v>45</v>
      </c>
      <c s="5" r="C24">
        <v>3</v>
      </c>
    </row>
    <row r="25">
      <c t="s" s="5" r="A25">
        <v>21</v>
      </c>
      <c t="s" s="5" r="B25">
        <v>46</v>
      </c>
      <c s="5" r="C25">
        <v>3</v>
      </c>
    </row>
    <row r="26">
      <c t="s" s="5" r="A26">
        <v>21</v>
      </c>
      <c t="s" s="5" r="B26">
        <v>47</v>
      </c>
      <c s="5" r="C26">
        <v>3</v>
      </c>
    </row>
    <row r="27">
      <c t="s" s="5" r="A27">
        <v>21</v>
      </c>
      <c t="s" s="5" r="B27">
        <v>48</v>
      </c>
      <c s="5" r="C27">
        <v>3</v>
      </c>
    </row>
    <row r="28">
      <c t="s" s="5" r="A28">
        <v>21</v>
      </c>
      <c t="s" s="5" r="B28">
        <v>49</v>
      </c>
      <c s="5" r="C28">
        <v>3</v>
      </c>
    </row>
    <row r="29">
      <c t="s" s="5" r="A29">
        <v>21</v>
      </c>
      <c t="s" s="5" r="B29">
        <v>50</v>
      </c>
      <c s="5" r="C29"/>
    </row>
    <row r="30">
      <c t="s" s="5" r="A30">
        <v>21</v>
      </c>
      <c t="s" s="5" r="B30">
        <v>51</v>
      </c>
      <c s="5" r="C30"/>
    </row>
    <row r="31">
      <c t="s" s="5" r="A31">
        <v>21</v>
      </c>
      <c t="s" s="5" r="B31">
        <v>52</v>
      </c>
      <c s="5" r="C31"/>
    </row>
    <row r="32">
      <c t="s" s="5" r="A32">
        <v>21</v>
      </c>
      <c t="s" s="5" r="B32">
        <v>53</v>
      </c>
      <c s="5" r="C32">
        <v>3</v>
      </c>
    </row>
    <row r="33">
      <c s="5" r="A33"/>
      <c s="5" r="B33"/>
      <c s="5" r="C33"/>
    </row>
    <row r="34">
      <c t="s" s="5" r="A34">
        <v>21</v>
      </c>
      <c t="s" s="5" r="B34">
        <v>54</v>
      </c>
      <c s="5" r="C34">
        <v>2</v>
      </c>
    </row>
    <row r="35">
      <c s="5" r="A35"/>
      <c s="5" r="B35"/>
      <c s="5" r="C35"/>
    </row>
    <row r="36">
      <c t="s" s="5" r="A36">
        <v>21</v>
      </c>
      <c t="s" s="5" r="B36">
        <v>55</v>
      </c>
      <c s="5" r="C36"/>
    </row>
    <row r="37">
      <c t="s" s="5" r="A37">
        <v>21</v>
      </c>
      <c t="s" s="5" r="B37">
        <v>56</v>
      </c>
      <c s="5" r="C37"/>
    </row>
    <row r="38">
      <c t="s" s="5" r="A38">
        <v>21</v>
      </c>
      <c t="s" s="5" r="B38">
        <v>57</v>
      </c>
      <c s="5" r="C38"/>
    </row>
    <row r="39">
      <c t="s" s="5" r="A39">
        <v>21</v>
      </c>
      <c t="s" s="5" r="B39">
        <v>58</v>
      </c>
      <c s="5" r="C39">
        <v>2</v>
      </c>
    </row>
    <row r="40">
      <c t="s" s="5" r="A40">
        <v>21</v>
      </c>
      <c t="s" s="5" r="B40">
        <v>59</v>
      </c>
      <c s="5" r="C40">
        <v>3</v>
      </c>
    </row>
    <row r="41">
      <c t="s" s="5" r="A41">
        <v>21</v>
      </c>
      <c t="s" s="5" r="B41">
        <v>60</v>
      </c>
      <c s="5" r="C41">
        <v>3</v>
      </c>
    </row>
    <row r="42">
      <c t="s" s="5" r="A42">
        <v>61</v>
      </c>
      <c t="s" s="5" r="B42">
        <v>62</v>
      </c>
      <c s="5" r="C42">
        <v>2</v>
      </c>
    </row>
    <row r="43">
      <c t="s" s="5" r="A43">
        <v>63</v>
      </c>
      <c t="s" s="5" r="B43">
        <v>64</v>
      </c>
      <c s="5" r="C43">
        <v>3</v>
      </c>
    </row>
    <row r="44">
      <c t="s" s="5" r="A44">
        <v>65</v>
      </c>
      <c t="s" s="5" r="B44">
        <v>66</v>
      </c>
      <c s="5" r="C44"/>
    </row>
    <row r="45">
      <c t="s" r="A45">
        <v>21</v>
      </c>
      <c t="s" r="B45">
        <v>67</v>
      </c>
      <c r="C45">
        <v>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9.14"/>
    <col min="2" customWidth="1" max="2" width="9.29"/>
    <col min="3" customWidth="1" max="3" width="14.29"/>
    <col min="4" customWidth="1" max="4" width="8.29"/>
    <col min="5" customWidth="1" max="5" width="10.29"/>
    <col min="6" customWidth="1" max="6" width="11.29"/>
  </cols>
  <sheetData>
    <row r="1">
      <c t="s" s="18" r="A1">
        <v>19</v>
      </c>
      <c t="s" s="18" r="B1">
        <v>68</v>
      </c>
      <c t="s" s="18" r="C1">
        <v>69</v>
      </c>
      <c t="s" s="18" r="D1">
        <v>70</v>
      </c>
      <c t="s" s="18" r="E1">
        <v>71</v>
      </c>
      <c t="s" s="18" r="F1">
        <v>72</v>
      </c>
    </row>
    <row r="2">
      <c t="s" r="A2">
        <v>73</v>
      </c>
      <c r="B2">
        <v>4</v>
      </c>
      <c t="s" r="C2">
        <v>74</v>
      </c>
      <c s="14" r="D2">
        <v>41658</v>
      </c>
      <c t="s" r="E2">
        <v>75</v>
      </c>
      <c s="26" r="F2">
        <v>41675</v>
      </c>
    </row>
    <row r="3">
      <c t="s" r="A3">
        <v>76</v>
      </c>
      <c r="B3">
        <v>2</v>
      </c>
      <c t="s" r="C3">
        <v>74</v>
      </c>
      <c s="14" r="D3">
        <v>41658</v>
      </c>
      <c t="s" r="E3">
        <v>75</v>
      </c>
      <c s="26" r="F3">
        <v>41668</v>
      </c>
    </row>
    <row r="4">
      <c t="s" r="A4">
        <v>77</v>
      </c>
      <c r="B4">
        <v>4</v>
      </c>
      <c t="s" r="C4">
        <v>78</v>
      </c>
      <c s="14" r="D4">
        <v>41658</v>
      </c>
      <c t="s" r="E4">
        <v>75</v>
      </c>
      <c s="26" r="F4">
        <v>41674</v>
      </c>
    </row>
    <row r="5">
      <c t="s" r="A5">
        <v>79</v>
      </c>
      <c r="B5">
        <v>6</v>
      </c>
      <c t="s" r="C5">
        <v>80</v>
      </c>
      <c s="14" r="D5">
        <v>41658</v>
      </c>
      <c t="s" r="E5">
        <v>75</v>
      </c>
      <c s="26" r="F5">
        <v>41674</v>
      </c>
    </row>
    <row r="6">
      <c t="s" r="A6">
        <v>81</v>
      </c>
      <c r="B6">
        <v>8</v>
      </c>
      <c t="s" r="C6">
        <v>82</v>
      </c>
      <c s="14" r="D6">
        <v>41658</v>
      </c>
      <c t="s" r="E6">
        <v>75</v>
      </c>
      <c s="26" r="F6">
        <v>41674</v>
      </c>
    </row>
    <row r="7">
      <c t="s" r="A7">
        <v>83</v>
      </c>
      <c r="B7">
        <v>7</v>
      </c>
      <c t="s" r="C7">
        <v>80</v>
      </c>
      <c s="14" r="D7">
        <v>41658</v>
      </c>
      <c t="s" r="E7">
        <v>75</v>
      </c>
      <c s="26" r="F7">
        <v>41674</v>
      </c>
    </row>
    <row r="8">
      <c t="s" r="A8">
        <v>84</v>
      </c>
      <c r="B8">
        <v>7</v>
      </c>
      <c t="s" r="C8">
        <v>85</v>
      </c>
      <c s="14" r="D8">
        <v>41658</v>
      </c>
      <c t="s" r="E8">
        <v>75</v>
      </c>
      <c s="26" r="F8">
        <v>41674</v>
      </c>
    </row>
    <row r="9">
      <c t="s" r="A9">
        <v>86</v>
      </c>
      <c r="B9">
        <v>0.5</v>
      </c>
      <c t="s" r="C9">
        <v>80</v>
      </c>
      <c s="14" r="D9">
        <v>41658</v>
      </c>
      <c t="s" r="E9">
        <v>75</v>
      </c>
      <c s="26" r="F9">
        <v>41659</v>
      </c>
    </row>
    <row r="10">
      <c t="s" r="A10">
        <v>87</v>
      </c>
      <c r="B10">
        <v>4</v>
      </c>
      <c t="s" r="C10">
        <v>88</v>
      </c>
      <c s="14" r="D10">
        <v>41658</v>
      </c>
      <c t="s" r="E10">
        <v>75</v>
      </c>
      <c s="26" r="F10">
        <v>41671</v>
      </c>
    </row>
    <row r="11">
      <c t="s" r="A11">
        <v>89</v>
      </c>
      <c r="B11">
        <v>10</v>
      </c>
      <c t="s" r="C11">
        <v>82</v>
      </c>
      <c s="14" r="D11">
        <v>41658</v>
      </c>
      <c t="s" r="E11">
        <v>75</v>
      </c>
      <c s="26" r="F11">
        <v>41674</v>
      </c>
    </row>
    <row r="12">
      <c t="s" r="A12">
        <v>90</v>
      </c>
      <c r="B12">
        <v>3</v>
      </c>
      <c t="s" r="C12">
        <v>80</v>
      </c>
      <c s="14" r="D12">
        <v>41658</v>
      </c>
      <c t="s" r="E12">
        <v>75</v>
      </c>
      <c s="26" r="F12">
        <v>41659</v>
      </c>
    </row>
    <row r="13">
      <c t="s" r="A13">
        <v>91</v>
      </c>
      <c r="B13">
        <v>8</v>
      </c>
      <c t="s" r="C13">
        <v>92</v>
      </c>
      <c s="14" r="D13">
        <v>41658</v>
      </c>
      <c t="s" r="E13">
        <v>75</v>
      </c>
      <c s="26" r="F13">
        <v>41672</v>
      </c>
    </row>
    <row r="14">
      <c t="s" r="A14">
        <v>93</v>
      </c>
      <c r="B14">
        <v>4</v>
      </c>
      <c t="s" r="C14">
        <v>94</v>
      </c>
      <c s="14" r="D14">
        <v>41658</v>
      </c>
      <c t="s" r="E14">
        <v>75</v>
      </c>
      <c s="26" r="F14">
        <v>41674</v>
      </c>
    </row>
    <row r="15">
      <c t="s" r="A15">
        <v>95</v>
      </c>
      <c r="B15">
        <v>2</v>
      </c>
      <c t="s" r="C15">
        <v>94</v>
      </c>
      <c s="14" r="D15">
        <v>41671</v>
      </c>
      <c t="s" r="E15">
        <v>75</v>
      </c>
      <c s="26" r="F15">
        <v>41675</v>
      </c>
    </row>
    <row r="16">
      <c t="s" r="A16">
        <v>96</v>
      </c>
      <c r="B16">
        <v>8</v>
      </c>
      <c t="s" r="C16">
        <v>94</v>
      </c>
      <c s="14" r="D16">
        <v>41662</v>
      </c>
      <c t="s" r="E16">
        <v>75</v>
      </c>
      <c s="26" r="F16">
        <v>41675</v>
      </c>
    </row>
    <row r="17">
      <c t="s" s="23" r="A17">
        <v>97</v>
      </c>
      <c s="23" r="B17">
        <v>2</v>
      </c>
      <c t="s" s="23" r="C17">
        <v>94</v>
      </c>
      <c s="4" r="D17">
        <v>41658</v>
      </c>
      <c t="s" s="23" r="E17">
        <v>75</v>
      </c>
      <c s="16" r="F17">
        <v>41675</v>
      </c>
    </row>
    <row r="18">
      <c s="7" r="A18"/>
      <c s="7" r="B18"/>
      <c s="7" r="C18"/>
      <c s="7" r="D18"/>
      <c s="7" r="E18"/>
      <c s="7" r="F18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2" customWidth="1" max="2" width="4.29"/>
    <col min="3" customWidth="1" max="3" width="4.86"/>
    <col min="4" customWidth="1" max="4" width="5.14"/>
  </cols>
  <sheetData>
    <row customHeight="1" r="1" ht="33.75">
      <c t="s" r="A1">
        <v>98</v>
      </c>
      <c t="s" r="B1">
        <v>99</v>
      </c>
      <c t="s" r="C1">
        <v>75</v>
      </c>
      <c t="s" r="D1">
        <v>100</v>
      </c>
    </row>
    <row r="2">
      <c s="17" r="A2">
        <v>41658</v>
      </c>
      <c r="B2">
        <f>COUNTIF('Iteration #1'!$D$2:$D$17,CONCATENATE("&lt;=",$A2))</f>
        <v>14</v>
      </c>
      <c r="C2">
        <f>COUNTIF('Iteration #1'!$F$2:$F$17,CONCATENATE("&lt;=",$A2))</f>
        <v>0</v>
      </c>
      <c r="D2">
        <f>B2-C2</f>
        <v>14</v>
      </c>
    </row>
    <row r="3">
      <c s="17" r="A3">
        <f>WORKDAY(A2,1)</f>
        <v>41659</v>
      </c>
      <c r="B3">
        <f>COUNTIF('Iteration #1'!$D$2:$D$17,CONCATENATE("&lt;=",$A3))</f>
        <v>14</v>
      </c>
      <c r="C3">
        <f>COUNTIF('Iteration #1'!$F$2:$F$17,CONCATENATE("&lt;=",$A3))</f>
        <v>2</v>
      </c>
      <c r="D3">
        <f>B3-C3</f>
        <v>12</v>
      </c>
    </row>
    <row r="4">
      <c s="17" r="A4">
        <f>WORKDAY(A3,1)</f>
        <v>41660</v>
      </c>
      <c r="B4">
        <f>COUNTIF('Iteration #1'!$D$2:$D$17,CONCATENATE("&lt;=",$A4))</f>
        <v>14</v>
      </c>
      <c r="C4">
        <f>COUNTIF('Iteration #1'!$F$2:$F$17,CONCATENATE("&lt;=",$A4))</f>
        <v>2</v>
      </c>
      <c r="D4">
        <f>B4-C4</f>
        <v>12</v>
      </c>
    </row>
    <row r="5">
      <c s="17" r="A5">
        <f>WORKDAY(A4,1)</f>
        <v>41661</v>
      </c>
      <c r="B5">
        <f>COUNTIF('Iteration #1'!$D$2:$D$17,CONCATENATE("&lt;=",$A5))</f>
        <v>14</v>
      </c>
      <c r="C5">
        <f>COUNTIF('Iteration #1'!$F$2:$F$17,CONCATENATE("&lt;=",$A5))</f>
        <v>2</v>
      </c>
      <c r="D5">
        <f>B5-C5</f>
        <v>12</v>
      </c>
    </row>
    <row r="6">
      <c s="17" r="A6">
        <f>WORKDAY(A5,1)</f>
        <v>41662</v>
      </c>
      <c r="B6">
        <f>COUNTIF('Iteration #1'!$D$2:$D$17,CONCATENATE("&lt;=",$A6))</f>
        <v>15</v>
      </c>
      <c r="C6">
        <f>COUNTIF('Iteration #1'!$F$2:$F$17,CONCATENATE("&lt;=",$A6))</f>
        <v>2</v>
      </c>
      <c r="D6">
        <f>B6-C6</f>
        <v>13</v>
      </c>
    </row>
    <row r="7">
      <c s="17" r="A7">
        <f>WORKDAY(A6,1)</f>
        <v>41663</v>
      </c>
      <c r="B7">
        <f>COUNTIF('Iteration #1'!$D$2:$D$17,CONCATENATE("&lt;=",$A7))</f>
        <v>15</v>
      </c>
      <c r="C7">
        <f>COUNTIF('Iteration #1'!$F$2:$F$17,CONCATENATE("&lt;=",$A7))</f>
        <v>2</v>
      </c>
      <c r="D7">
        <f>B7-C7</f>
        <v>13</v>
      </c>
    </row>
    <row r="8">
      <c s="17" r="A8">
        <f>WORKDAY(A7,1)</f>
        <v>41666</v>
      </c>
      <c r="B8">
        <f>COUNTIF('Iteration #1'!$D$2:$D$17,CONCATENATE("&lt;=",$A8))</f>
        <v>15</v>
      </c>
      <c r="C8">
        <f>COUNTIF('Iteration #1'!$F$2:$F$17,CONCATENATE("&lt;=",$A8))</f>
        <v>2</v>
      </c>
      <c r="D8">
        <f>B8-C8</f>
        <v>13</v>
      </c>
    </row>
    <row r="9">
      <c s="17" r="A9">
        <f>WORKDAY(A8,1)</f>
        <v>41667</v>
      </c>
      <c r="B9">
        <f>COUNTIF('Iteration #1'!$D$2:$D$17,CONCATENATE("&lt;=",$A9))</f>
        <v>15</v>
      </c>
      <c r="C9">
        <f>COUNTIF('Iteration #1'!$F$2:$F$17,CONCATENATE("&lt;=",$A9))</f>
        <v>2</v>
      </c>
      <c r="D9">
        <f>B9-C9</f>
        <v>13</v>
      </c>
    </row>
    <row r="10">
      <c s="17" r="A10">
        <f>WORKDAY(A9,1)</f>
        <v>41668</v>
      </c>
      <c r="B10">
        <f>COUNTIF('Iteration #1'!$D$2:$D$17,CONCATENATE("&lt;=",$A10))</f>
        <v>15</v>
      </c>
      <c r="C10">
        <f>COUNTIF('Iteration #1'!$F$2:$F$17,CONCATENATE("&lt;=",$A10))</f>
        <v>3</v>
      </c>
      <c r="D10">
        <f>B10-C10</f>
        <v>12</v>
      </c>
    </row>
    <row r="11">
      <c s="17" r="A11">
        <f>WORKDAY(A10,1)</f>
        <v>41669</v>
      </c>
      <c r="B11">
        <f>COUNTIF('Iteration #1'!$D$2:$D$17,CONCATENATE("&lt;=",$A11))</f>
        <v>15</v>
      </c>
      <c r="C11">
        <f>COUNTIF('Iteration #1'!$F$2:$F$17,CONCATENATE("&lt;=",$A11))</f>
        <v>3</v>
      </c>
      <c r="D11">
        <f>B11-C11</f>
        <v>12</v>
      </c>
    </row>
    <row r="12">
      <c s="17" r="A12">
        <f>WORKDAY(A11,1)</f>
        <v>41670</v>
      </c>
      <c r="B12">
        <f>COUNTIF('Iteration #1'!$D$2:$D$17,CONCATENATE("&lt;=",$A12))</f>
        <v>15</v>
      </c>
      <c r="C12">
        <f>COUNTIF('Iteration #1'!$F$2:$F$17,CONCATENATE("&lt;=",$A12))</f>
        <v>3</v>
      </c>
      <c r="D12">
        <f>B12-C12</f>
        <v>12</v>
      </c>
    </row>
    <row r="13">
      <c s="17" r="A13">
        <f>WORKDAY(A12,1)</f>
        <v>41673</v>
      </c>
      <c r="B13">
        <f>COUNTIF('Iteration #1'!$D$2:$D$17,CONCATENATE("&lt;=",$A13))</f>
        <v>16</v>
      </c>
      <c r="C13">
        <f>COUNTIF('Iteration #1'!$F$2:$F$17,CONCATENATE("&lt;=",$A13))</f>
        <v>5</v>
      </c>
      <c r="D13">
        <f>B13-C13</f>
        <v>11</v>
      </c>
    </row>
    <row r="14">
      <c s="17" r="A14">
        <f>WORKDAY(A13,1)</f>
        <v>41674</v>
      </c>
      <c r="B14">
        <f>COUNTIF('Iteration #1'!$D$2:$D$17,CONCATENATE("&lt;=",$A14))</f>
        <v>16</v>
      </c>
      <c r="C14">
        <f>COUNTIF('Iteration #1'!$F$2:$F$17,CONCATENATE("&lt;=",$A14))</f>
        <v>12</v>
      </c>
      <c r="D14">
        <f>B14-C14</f>
        <v>4</v>
      </c>
    </row>
    <row r="15">
      <c s="17" r="A15">
        <f>WORKDAY(A14,1)</f>
        <v>41675</v>
      </c>
      <c r="B15">
        <f>COUNTIF('Iteration #1'!$D$2:$D$17,CONCATENATE("&lt;=",$A15))</f>
        <v>16</v>
      </c>
      <c r="C15">
        <f>COUNTIF('Iteration #1'!$F$2:$F$17,CONCATENATE("&lt;=",$A15))</f>
        <v>16</v>
      </c>
      <c r="D15">
        <f>B15-C15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3.86"/>
    <col min="4" customWidth="1" max="4" width="6.86"/>
  </cols>
  <sheetData>
    <row r="1">
      <c t="s" s="19" r="A1">
        <v>19</v>
      </c>
      <c t="s" s="19" r="B1">
        <v>101</v>
      </c>
      <c t="s" s="19" r="C1">
        <v>70</v>
      </c>
      <c t="s" s="19" r="D1">
        <v>71</v>
      </c>
      <c t="s" s="19" r="E1">
        <v>72</v>
      </c>
    </row>
    <row r="2">
      <c t="s" s="9" r="A2">
        <v>102</v>
      </c>
      <c t="s" r="B2">
        <v>103</v>
      </c>
      <c s="17" r="C2">
        <v>41677</v>
      </c>
      <c t="s" r="D2">
        <v>75</v>
      </c>
      <c s="17" r="E2">
        <v>41696</v>
      </c>
    </row>
    <row r="3">
      <c t="s" s="3" r="A3">
        <v>104</v>
      </c>
    </row>
    <row r="4">
      <c t="s" s="3" r="A4">
        <v>105</v>
      </c>
      <c t="s" r="B4">
        <v>92</v>
      </c>
    </row>
    <row r="5">
      <c t="s" s="3" r="A5">
        <v>106</v>
      </c>
      <c t="s" r="B5">
        <v>80</v>
      </c>
    </row>
    <row r="6">
      <c t="s" s="3" r="A6">
        <v>107</v>
      </c>
      <c t="s" r="B6">
        <v>108</v>
      </c>
    </row>
    <row r="7">
      <c t="s" s="3" r="A7">
        <v>109</v>
      </c>
      <c t="s" r="B7">
        <v>80</v>
      </c>
    </row>
    <row r="8">
      <c t="s" s="3" r="A8">
        <v>110</v>
      </c>
      <c t="s" r="B8">
        <v>111</v>
      </c>
    </row>
    <row r="10">
      <c t="s" s="9" r="A10">
        <v>112</v>
      </c>
      <c t="s" r="B10">
        <v>103</v>
      </c>
      <c s="17" r="C10">
        <v>41677</v>
      </c>
      <c t="s" r="D10">
        <v>75</v>
      </c>
      <c s="17" r="E10">
        <v>41696</v>
      </c>
    </row>
    <row r="11">
      <c t="s" s="3" r="A11">
        <v>113</v>
      </c>
      <c t="s" r="B11">
        <v>92</v>
      </c>
    </row>
    <row r="12">
      <c t="s" s="3" r="A12">
        <v>114</v>
      </c>
      <c t="s" r="B12">
        <v>115</v>
      </c>
    </row>
    <row r="13">
      <c t="s" s="3" r="A13">
        <v>116</v>
      </c>
      <c t="s" r="B13">
        <v>80</v>
      </c>
    </row>
    <row r="14">
      <c t="s" s="3" r="A14">
        <v>117</v>
      </c>
      <c t="s" r="B14">
        <v>115</v>
      </c>
    </row>
    <row r="15">
      <c t="s" s="3" r="A15">
        <v>118</v>
      </c>
      <c t="s" r="B15">
        <v>111</v>
      </c>
    </row>
    <row r="17">
      <c t="s" s="9" r="A17">
        <v>119</v>
      </c>
      <c t="s" r="B17">
        <v>92</v>
      </c>
      <c s="17" r="C17">
        <v>41677</v>
      </c>
      <c t="s" r="D17">
        <v>75</v>
      </c>
      <c s="17" r="E17">
        <v>41695</v>
      </c>
    </row>
    <row r="18">
      <c t="s" r="A18">
        <v>120</v>
      </c>
      <c t="s" r="B18">
        <v>92</v>
      </c>
    </row>
    <row r="19">
      <c t="s" r="A19">
        <v>121</v>
      </c>
      <c t="s" r="B19">
        <v>122</v>
      </c>
    </row>
    <row r="20">
      <c t="s" r="A20">
        <v>123</v>
      </c>
      <c t="s" r="B20">
        <v>115</v>
      </c>
    </row>
    <row r="21">
      <c t="s" r="A21">
        <v>124</v>
      </c>
      <c t="s" r="B21">
        <v>122</v>
      </c>
    </row>
    <row r="22">
      <c t="s" r="A22">
        <v>125</v>
      </c>
      <c t="s" r="B22">
        <v>111</v>
      </c>
    </row>
    <row r="23">
      <c t="s" r="A23">
        <v>126</v>
      </c>
      <c t="s" r="B23">
        <v>115</v>
      </c>
    </row>
    <row r="25">
      <c t="s" s="9" r="A25">
        <v>127</v>
      </c>
      <c t="s" r="B25">
        <v>128</v>
      </c>
    </row>
    <row r="26">
      <c t="s" r="A26">
        <v>129</v>
      </c>
      <c t="s" r="B26">
        <v>128</v>
      </c>
    </row>
    <row r="27">
      <c t="s" r="A27">
        <v>130</v>
      </c>
      <c t="s" r="B27">
        <v>115</v>
      </c>
    </row>
    <row r="29">
      <c t="s" s="9" r="A29">
        <v>131</v>
      </c>
      <c s="17" r="C29">
        <v>41677</v>
      </c>
      <c t="s" r="D29">
        <v>75</v>
      </c>
      <c s="17" r="E29">
        <v>41696</v>
      </c>
    </row>
    <row r="30">
      <c t="s" r="A30">
        <v>132</v>
      </c>
      <c t="s" r="B30">
        <v>92</v>
      </c>
    </row>
    <row r="31">
      <c t="s" r="A31">
        <v>133</v>
      </c>
      <c t="s" r="B31">
        <v>122</v>
      </c>
    </row>
    <row r="32">
      <c t="s" r="A32">
        <v>134</v>
      </c>
      <c t="s" r="B32">
        <v>122</v>
      </c>
    </row>
    <row r="33">
      <c t="s" r="A33">
        <v>135</v>
      </c>
      <c t="s" r="B33">
        <v>111</v>
      </c>
    </row>
    <row r="35">
      <c t="s" s="9" r="A35">
        <v>136</v>
      </c>
      <c t="s" r="B35">
        <v>80</v>
      </c>
      <c s="17" r="C35">
        <v>41677</v>
      </c>
      <c t="s" r="D35">
        <v>75</v>
      </c>
      <c s="17" r="E35">
        <v>41696</v>
      </c>
    </row>
    <row r="36">
      <c t="s" r="A36">
        <v>137</v>
      </c>
      <c t="s" r="B36">
        <v>103</v>
      </c>
    </row>
    <row r="37">
      <c t="s" r="A37">
        <v>138</v>
      </c>
      <c t="s" r="B37">
        <v>92</v>
      </c>
      <c t="s" r="F37">
        <v>139</v>
      </c>
    </row>
    <row r="38">
      <c t="s" r="A38">
        <v>140</v>
      </c>
      <c t="s" r="B38">
        <v>80</v>
      </c>
    </row>
    <row r="40">
      <c t="s" s="9" r="A40">
        <v>141</v>
      </c>
      <c t="s" r="B40">
        <v>111</v>
      </c>
      <c s="17" r="C40">
        <v>41684</v>
      </c>
      <c t="s" r="D40">
        <v>75</v>
      </c>
      <c s="17" r="E40">
        <v>41695</v>
      </c>
    </row>
    <row r="41">
      <c t="s" s="9" r="A41">
        <v>142</v>
      </c>
      <c t="s" r="B41">
        <v>80</v>
      </c>
      <c s="17" r="C41">
        <v>41688</v>
      </c>
      <c t="s" r="D41">
        <v>75</v>
      </c>
      <c s="17" r="E41">
        <v>41690</v>
      </c>
    </row>
    <row r="42">
      <c t="s" s="9" r="A42">
        <v>143</v>
      </c>
      <c t="s" r="B42">
        <v>80</v>
      </c>
      <c s="17" r="C42">
        <v>41688</v>
      </c>
      <c t="s" r="D42">
        <v>75</v>
      </c>
      <c s="17" r="E42">
        <v>41690</v>
      </c>
    </row>
    <row r="43">
      <c t="s" s="9" r="A43">
        <v>144</v>
      </c>
      <c t="s" r="B43">
        <v>111</v>
      </c>
      <c s="17" r="C43">
        <v>41684</v>
      </c>
      <c t="s" r="D43">
        <v>75</v>
      </c>
      <c s="17" r="E43">
        <v>41696</v>
      </c>
    </row>
    <row r="44">
      <c t="s" s="9" r="A44">
        <v>145</v>
      </c>
      <c t="s" r="B44">
        <v>111</v>
      </c>
      <c s="17" r="C44">
        <v>41684</v>
      </c>
      <c t="s" r="D44">
        <v>75</v>
      </c>
      <c s="17" r="E44">
        <v>41696</v>
      </c>
    </row>
    <row r="45">
      <c t="s" s="9" r="A45">
        <v>146</v>
      </c>
      <c t="s" r="B45">
        <v>111</v>
      </c>
      <c s="17" r="C45">
        <v>41684</v>
      </c>
      <c t="s" r="D45">
        <v>75</v>
      </c>
      <c s="17" r="E45">
        <v>41696</v>
      </c>
    </row>
    <row r="46">
      <c t="s" s="9" r="A46">
        <v>147</v>
      </c>
      <c t="s" r="B46">
        <v>111</v>
      </c>
      <c s="17" r="C46">
        <v>41684</v>
      </c>
      <c t="s" r="D46">
        <v>75</v>
      </c>
      <c s="17" r="E46">
        <v>41695</v>
      </c>
    </row>
    <row r="47">
      <c t="s" s="9" r="A47">
        <v>148</v>
      </c>
      <c t="s" r="B47">
        <v>111</v>
      </c>
      <c s="17" r="C47">
        <v>41684</v>
      </c>
      <c t="s" r="D47">
        <v>75</v>
      </c>
      <c s="17" r="E47">
        <v>41696</v>
      </c>
    </row>
    <row r="48">
      <c t="s" s="9" r="A48">
        <v>149</v>
      </c>
      <c t="s" r="B48">
        <v>111</v>
      </c>
      <c s="17" r="C48">
        <v>41684</v>
      </c>
      <c t="s" r="D48">
        <v>75</v>
      </c>
      <c s="17" r="E48">
        <v>41695</v>
      </c>
    </row>
    <row r="49">
      <c t="s" s="9" r="A49">
        <v>150</v>
      </c>
      <c t="s" r="B49">
        <v>111</v>
      </c>
      <c s="17" r="C49">
        <v>41684</v>
      </c>
      <c t="s" r="D49">
        <v>75</v>
      </c>
      <c s="17" r="E49">
        <v>41696</v>
      </c>
    </row>
    <row r="50">
      <c t="s" s="9" r="A50">
        <v>151</v>
      </c>
      <c t="s" r="B50">
        <v>111</v>
      </c>
      <c s="17" r="C50">
        <v>41684</v>
      </c>
      <c t="s" r="D50">
        <v>75</v>
      </c>
      <c s="17" r="E50">
        <v>41695</v>
      </c>
    </row>
    <row r="51">
      <c t="s" s="9" r="A51">
        <v>152</v>
      </c>
      <c t="s" r="B51">
        <v>103</v>
      </c>
      <c s="17" r="C51">
        <v>41683</v>
      </c>
      <c t="s" r="D51">
        <v>75</v>
      </c>
      <c s="17" r="E51">
        <v>41690</v>
      </c>
    </row>
    <row r="52">
      <c t="s" s="9" r="A52">
        <v>153</v>
      </c>
      <c t="s" r="B52">
        <v>154</v>
      </c>
      <c s="17" r="C52">
        <v>41680</v>
      </c>
      <c t="s" r="D52">
        <v>75</v>
      </c>
      <c s="17" r="E52">
        <v>41696</v>
      </c>
    </row>
    <row r="53">
      <c t="s" s="9" r="A53">
        <v>155</v>
      </c>
      <c t="s" r="B53">
        <v>154</v>
      </c>
      <c s="17" r="C53">
        <v>41680</v>
      </c>
      <c t="s" r="D53">
        <v>75</v>
      </c>
      <c s="17" r="E53">
        <v>41692</v>
      </c>
    </row>
    <row r="54">
      <c t="s" s="9" r="A54">
        <v>156</v>
      </c>
      <c t="s" r="B54">
        <v>154</v>
      </c>
      <c s="17" r="C54">
        <v>41680</v>
      </c>
      <c t="s" r="D54">
        <v>75</v>
      </c>
      <c s="17" r="E54">
        <v>41696</v>
      </c>
    </row>
    <row r="55">
      <c t="s" s="9" r="A55">
        <v>157</v>
      </c>
      <c t="s" r="B55">
        <v>154</v>
      </c>
      <c s="17" r="C55">
        <v>41680</v>
      </c>
      <c t="s" r="D55">
        <v>75</v>
      </c>
      <c s="17" r="E55">
        <v>41691</v>
      </c>
    </row>
    <row r="56">
      <c t="s" s="9" r="A56">
        <v>158</v>
      </c>
      <c t="s" r="B56">
        <v>159</v>
      </c>
      <c s="17" r="C56">
        <v>41680</v>
      </c>
      <c t="s" r="D56">
        <v>75</v>
      </c>
      <c s="17" r="E56">
        <v>41695</v>
      </c>
    </row>
    <row r="57">
      <c t="s" s="9" r="A57">
        <v>160</v>
      </c>
      <c t="s" r="B57">
        <v>80</v>
      </c>
      <c s="17" r="C57">
        <v>41688</v>
      </c>
      <c t="s" r="D57">
        <v>75</v>
      </c>
      <c s="17" r="E57">
        <v>41688</v>
      </c>
    </row>
    <row r="58">
      <c t="s" s="9" r="A58">
        <v>161</v>
      </c>
      <c t="s" r="B58">
        <v>103</v>
      </c>
      <c s="17" r="C58">
        <v>41677</v>
      </c>
      <c t="s" r="D58">
        <v>75</v>
      </c>
      <c s="17" r="E58">
        <v>41683</v>
      </c>
    </row>
    <row r="59">
      <c t="s" s="9" r="A59">
        <v>162</v>
      </c>
      <c t="s" r="B59">
        <v>92</v>
      </c>
      <c s="17" r="C59">
        <v>41690</v>
      </c>
      <c t="s" r="D59">
        <v>75</v>
      </c>
      <c s="17" r="E59">
        <v>41691</v>
      </c>
    </row>
    <row r="60">
      <c t="s" s="9" r="A60">
        <v>163</v>
      </c>
      <c t="s" r="B60">
        <v>80</v>
      </c>
      <c s="17" r="C60">
        <v>41692</v>
      </c>
      <c t="s" r="D60">
        <v>75</v>
      </c>
      <c s="17" r="E60">
        <v>41692</v>
      </c>
    </row>
    <row r="61">
      <c t="s" s="9" r="A61">
        <v>164</v>
      </c>
      <c t="s" r="B61">
        <v>154</v>
      </c>
      <c s="17" r="C61">
        <v>41691</v>
      </c>
      <c t="s" r="D61">
        <v>75</v>
      </c>
      <c s="17" r="E61">
        <v>41691</v>
      </c>
    </row>
    <row r="62">
      <c t="s" s="9" r="A62">
        <v>165</v>
      </c>
      <c t="s" r="B62">
        <v>80</v>
      </c>
      <c s="17" r="C62">
        <v>41692</v>
      </c>
      <c t="s" r="D62">
        <v>75</v>
      </c>
      <c s="17" r="E62">
        <v>41692</v>
      </c>
    </row>
    <row r="63">
      <c t="s" s="9" r="A63">
        <v>166</v>
      </c>
      <c t="s" r="B63">
        <v>80</v>
      </c>
      <c s="17" r="C63">
        <v>41686</v>
      </c>
      <c t="s" r="D63">
        <v>75</v>
      </c>
      <c s="17" r="E63">
        <v>41692</v>
      </c>
    </row>
    <row r="64">
      <c t="s" s="9" r="A64">
        <v>167</v>
      </c>
      <c t="s" r="B64">
        <v>103</v>
      </c>
      <c s="17" r="C64">
        <v>41691</v>
      </c>
      <c t="s" r="D64">
        <v>75</v>
      </c>
      <c s="17" r="E64">
        <v>41691</v>
      </c>
    </row>
    <row r="65">
      <c t="s" s="9" r="A65">
        <v>168</v>
      </c>
      <c t="s" r="B65">
        <v>92</v>
      </c>
      <c s="17" r="C65">
        <v>41676</v>
      </c>
      <c t="s" r="D65">
        <v>75</v>
      </c>
      <c s="17" r="E65">
        <v>41695</v>
      </c>
    </row>
    <row r="66">
      <c t="s" s="9" r="A66">
        <v>169</v>
      </c>
      <c t="s" r="B66">
        <v>80</v>
      </c>
      <c s="17" r="C66">
        <v>41692</v>
      </c>
      <c t="s" r="D66">
        <v>75</v>
      </c>
      <c s="17" r="E66">
        <v>41693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4" customWidth="1" max="4" width="7.86"/>
    <col min="5" customWidth="1" max="5" width="6.86"/>
    <col min="6" customWidth="1" max="6" width="5.14"/>
    <col min="7" customWidth="1" max="7" width="8.14"/>
    <col min="8" customWidth="1" max="8" width="7.71"/>
    <col min="9" customWidth="1" max="9" width="10.29"/>
  </cols>
  <sheetData>
    <row customHeight="1" r="1" ht="33.75">
      <c t="s" r="A1">
        <v>98</v>
      </c>
      <c t="s" r="B1">
        <v>170</v>
      </c>
      <c t="s" r="C1">
        <v>171</v>
      </c>
      <c t="s" r="D1">
        <v>99</v>
      </c>
      <c t="s" r="E1">
        <v>75</v>
      </c>
      <c t="s" r="F1">
        <v>100</v>
      </c>
      <c t="s" r="G1">
        <v>172</v>
      </c>
    </row>
    <row r="2">
      <c s="17" r="A2">
        <v>41676</v>
      </c>
      <c r="B2">
        <v>14</v>
      </c>
      <c r="C2">
        <v>0</v>
      </c>
      <c r="D2">
        <f>COUNTIF('Iteration #2'!$C$2:$C$98,CONCATENATE("&lt;=",$A2))</f>
        <v>1</v>
      </c>
      <c r="E2">
        <f>COUNTIF('Iteration #2'!$E$2:$E$98,CONCATENATE("&lt;=",$A2))</f>
        <v>0</v>
      </c>
      <c r="F2">
        <f>D2-E3</f>
        <v>1</v>
      </c>
      <c r="G2">
        <f>max(D2:D16)/count(A2:A16)</f>
        <v>2.13333333333333</v>
      </c>
    </row>
    <row r="3">
      <c s="17" r="A3">
        <f>WORKDAY(A2,1)</f>
        <v>41677</v>
      </c>
      <c r="B3">
        <v>14</v>
      </c>
      <c r="C3">
        <v>0</v>
      </c>
      <c r="D3">
        <f>COUNTIF('Iteration #2'!$C$2:$C$98,CONCATENATE("&lt;=",$A3))</f>
        <v>7</v>
      </c>
      <c r="E3">
        <f>COUNTIF('Iteration #2'!$E$2:$E$98,CONCATENATE("&lt;=",$A3))</f>
        <v>0</v>
      </c>
      <c r="F3">
        <f>D3-E3</f>
        <v>7</v>
      </c>
      <c r="G3">
        <f>G2+(max($D$2:$D$16)/count($A$2:$A$16))</f>
        <v>4.26666666666667</v>
      </c>
    </row>
    <row r="4">
      <c s="17" r="A4">
        <f>WORKDAY(A3,1)</f>
        <v>41680</v>
      </c>
      <c r="B4">
        <v>14</v>
      </c>
      <c r="C4">
        <v>2</v>
      </c>
      <c r="D4">
        <f>COUNTIF('Iteration #2'!$C$2:$C$98,CONCATENATE("&lt;=",$A4))</f>
        <v>12</v>
      </c>
      <c r="E4">
        <f>COUNTIF('Iteration #2'!$E$2:$E$98,CONCATENATE("&lt;=",$A4))</f>
        <v>0</v>
      </c>
      <c r="F4">
        <f>D4-E4</f>
        <v>12</v>
      </c>
      <c r="G4">
        <f>G3+(max($D$2:$D$16)/count($A$2:$A$16))</f>
        <v>6.4</v>
      </c>
    </row>
    <row r="5">
      <c s="17" r="A5">
        <f>WORKDAY(A4,1)</f>
        <v>41681</v>
      </c>
      <c r="B5">
        <v>14</v>
      </c>
      <c r="C5">
        <v>2</v>
      </c>
      <c r="D5">
        <f>COUNTIF('Iteration #2'!$C$2:$C$98,CONCATENATE("&lt;=",$A5))</f>
        <v>12</v>
      </c>
      <c r="E5">
        <f>COUNTIF('Iteration #2'!$E$2:$E$98,CONCATENATE("&lt;=",$A5))</f>
        <v>0</v>
      </c>
      <c r="F5">
        <f>D5-E5</f>
        <v>12</v>
      </c>
      <c r="G5">
        <f>G4+(max($D$2:$D$16)/count($A$2:$A$16))</f>
        <v>8.53333333333333</v>
      </c>
    </row>
    <row r="6">
      <c s="17" r="A6">
        <f>WORKDAY(A5,1)</f>
        <v>41682</v>
      </c>
      <c r="B6">
        <v>14</v>
      </c>
      <c r="C6">
        <v>2</v>
      </c>
      <c r="D6">
        <f>COUNTIF('Iteration #2'!$C$2:$C$98,CONCATENATE("&lt;=",$A6))</f>
        <v>12</v>
      </c>
      <c r="E6">
        <f>COUNTIF('Iteration #2'!$E$2:$E$98,CONCATENATE("&lt;=",$A6))</f>
        <v>0</v>
      </c>
      <c r="F6">
        <f>D6-E6</f>
        <v>12</v>
      </c>
      <c r="G6">
        <f>G5+(max($D$2:$D$16)/count($A$2:$A$16))</f>
        <v>10.6666666666667</v>
      </c>
    </row>
    <row r="7">
      <c s="17" r="A7">
        <f>WORKDAY(A6,1)</f>
        <v>41683</v>
      </c>
      <c r="B7">
        <v>15</v>
      </c>
      <c r="C7">
        <v>2</v>
      </c>
      <c r="D7">
        <f>COUNTIF('Iteration #2'!$C$2:$C$98,CONCATENATE("&lt;=",$A7))</f>
        <v>13</v>
      </c>
      <c r="E7">
        <f>COUNTIF('Iteration #2'!$E$2:$E$98,CONCATENATE("&lt;=",$A7))</f>
        <v>1</v>
      </c>
      <c r="F7">
        <f>D7-E7</f>
        <v>12</v>
      </c>
      <c r="G7">
        <f>G6+(max($D$2:$D$16)/count($A$2:$A$16))</f>
        <v>12.8</v>
      </c>
    </row>
    <row r="8">
      <c s="17" r="A8">
        <f>WORKDAY(A7,1)</f>
        <v>41684</v>
      </c>
      <c r="B8">
        <v>15</v>
      </c>
      <c r="C8">
        <v>2</v>
      </c>
      <c r="D8">
        <f>COUNTIF('Iteration #2'!$C$2:$C$98,CONCATENATE("&lt;=",$A8))</f>
        <v>22</v>
      </c>
      <c r="E8">
        <f>COUNTIF('Iteration #2'!$E$2:$E$98,CONCATENATE("&lt;=",$A8))</f>
        <v>1</v>
      </c>
      <c r="F8">
        <f>D8-E8</f>
        <v>21</v>
      </c>
      <c r="G8">
        <f>G7+(max($D$2:$D$16)/count($A$2:$A$16))</f>
        <v>14.9333333333333</v>
      </c>
    </row>
    <row r="9">
      <c s="17" r="A9">
        <f>WORKDAY(A8,1)</f>
        <v>41687</v>
      </c>
      <c r="B9">
        <v>15</v>
      </c>
      <c r="C9">
        <v>2</v>
      </c>
      <c r="D9">
        <f>COUNTIF('Iteration #2'!$C$2:$C$98,CONCATENATE("&lt;=",$A9))</f>
        <v>23</v>
      </c>
      <c r="E9">
        <f>COUNTIF('Iteration #2'!$E$2:$E$98,CONCATENATE("&lt;=",$A9))</f>
        <v>1</v>
      </c>
      <c r="F9">
        <f>D9-E9</f>
        <v>22</v>
      </c>
      <c r="G9">
        <f>G8+(max($D$2:$D$16)/count($A$2:$A$16))</f>
        <v>17.0666666666667</v>
      </c>
    </row>
    <row r="10">
      <c s="17" r="A10">
        <f>WORKDAY(A9,1)</f>
        <v>41688</v>
      </c>
      <c r="B10">
        <v>15</v>
      </c>
      <c r="C10">
        <v>2</v>
      </c>
      <c r="D10">
        <f>COUNTIF('Iteration #2'!$C$2:$C$98,CONCATENATE("&lt;=",$A10))</f>
        <v>26</v>
      </c>
      <c r="E10">
        <f>COUNTIF('Iteration #2'!$E$2:$E$98,CONCATENATE("&lt;=",$A10))</f>
        <v>2</v>
      </c>
      <c r="F10">
        <f>D10-E10</f>
        <v>24</v>
      </c>
      <c r="G10">
        <f>G9+(max($D$2:$D$16)/count($A$2:$A$16))</f>
        <v>19.2</v>
      </c>
    </row>
    <row r="11">
      <c s="17" r="A11">
        <f>WORKDAY(A10,1)</f>
        <v>41689</v>
      </c>
      <c r="B11">
        <v>15</v>
      </c>
      <c r="C11">
        <v>3</v>
      </c>
      <c r="D11">
        <f>COUNTIF('Iteration #2'!$C$2:$C$98,CONCATENATE("&lt;=",$A11))</f>
        <v>26</v>
      </c>
      <c r="E11">
        <f>COUNTIF('Iteration #2'!$E$2:$E$98,CONCATENATE("&lt;=",$A11))</f>
        <v>2</v>
      </c>
      <c r="F11">
        <f>D11-E11</f>
        <v>24</v>
      </c>
      <c r="G11">
        <f>G10+(max($D$2:$D$16)/count($A$2:$A$16))</f>
        <v>21.3333333333333</v>
      </c>
    </row>
    <row r="12">
      <c s="17" r="A12">
        <f>WORKDAY(A11,1)</f>
        <v>41690</v>
      </c>
      <c r="B12">
        <v>15</v>
      </c>
      <c r="C12">
        <v>3</v>
      </c>
      <c r="D12">
        <f>COUNTIF('Iteration #2'!$C$2:$C$98,CONCATENATE("&lt;=",$A12))</f>
        <v>27</v>
      </c>
      <c r="E12">
        <f>COUNTIF('Iteration #2'!$E$2:$E$98,CONCATENATE("&lt;=",$A12))</f>
        <v>5</v>
      </c>
      <c r="F12">
        <f>D12-E12</f>
        <v>22</v>
      </c>
      <c r="G12">
        <f>G11+(max($D$2:$D$16)/count($A$2:$A$16))</f>
        <v>23.4666666666667</v>
      </c>
    </row>
    <row r="13">
      <c s="17" r="A13">
        <f>WORKDAY(A12,1)</f>
        <v>41691</v>
      </c>
      <c r="B13">
        <v>15</v>
      </c>
      <c r="C13">
        <v>3</v>
      </c>
      <c r="D13">
        <f>COUNTIF('Iteration #2'!$C$2:$C$98,CONCATENATE("&lt;=",$A13))</f>
        <v>29</v>
      </c>
      <c r="E13">
        <f>COUNTIF('Iteration #2'!$E$2:$E$98,CONCATENATE("&lt;=",$A13))</f>
        <v>9</v>
      </c>
      <c r="F13">
        <f>D13-E13</f>
        <v>20</v>
      </c>
      <c r="G13">
        <f>G12+(max($D$2:$D$16)/count($A$2:$A$16))</f>
        <v>25.6</v>
      </c>
    </row>
    <row r="14">
      <c s="17" r="A14">
        <f>WORKDAY(A13,1)</f>
        <v>41694</v>
      </c>
      <c r="B14">
        <v>16</v>
      </c>
      <c r="C14">
        <v>5</v>
      </c>
      <c r="D14">
        <f>COUNTIF('Iteration #2'!$C$2:$C$98,CONCATENATE("&lt;=",$A14))</f>
        <v>32</v>
      </c>
      <c r="E14">
        <f>COUNTIF('Iteration #2'!$E$2:$E$98,CONCATENATE("&lt;=",$A14))</f>
        <v>14</v>
      </c>
      <c r="F14">
        <f>D14-E14</f>
        <v>18</v>
      </c>
      <c r="G14">
        <f>G13+(max($D$2:$D$16)/count($A$2:$A$16))</f>
        <v>27.7333333333333</v>
      </c>
    </row>
    <row r="15">
      <c s="17" r="A15">
        <f>WORKDAY(A14,1)</f>
        <v>41695</v>
      </c>
      <c r="B15">
        <v>16</v>
      </c>
      <c r="C15">
        <v>12</v>
      </c>
      <c r="D15">
        <f>COUNTIF('Iteration #2'!$C$2:$C$98,CONCATENATE("&lt;=",$A15))</f>
        <v>32</v>
      </c>
      <c r="E15">
        <f>COUNTIF('Iteration #2'!$E$2:$E$98,CONCATENATE("&lt;=",$A15))</f>
        <v>21</v>
      </c>
      <c r="F15">
        <f>D15-E15</f>
        <v>11</v>
      </c>
      <c r="G15">
        <f>G14+(max($D$2:$D$16)/count($A$2:$A$16))</f>
        <v>29.8666666666667</v>
      </c>
    </row>
    <row r="16">
      <c s="17" r="A16">
        <v>41696</v>
      </c>
      <c r="B16">
        <v>16</v>
      </c>
      <c r="C16">
        <v>16</v>
      </c>
      <c r="D16">
        <f>COUNTIF('Iteration #2'!$C$2:$C$98,CONCATENATE("&lt;=",$A16))</f>
        <v>32</v>
      </c>
      <c r="E16">
        <f>COUNTIF('Iteration #2'!$E$2:$E$98,CONCATENATE("&lt;=",$A16))</f>
        <v>32</v>
      </c>
      <c r="F16">
        <f>D16-E16</f>
        <v>0</v>
      </c>
      <c r="G16">
        <f>G15+(max($D$2:$D$16)/count($A$2:$A$16))</f>
        <v>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3.86"/>
    <col min="4" customWidth="1" max="4" width="6.86"/>
  </cols>
  <sheetData>
    <row r="1">
      <c t="s" s="19" r="A1">
        <v>19</v>
      </c>
      <c t="s" s="19" r="B1">
        <v>101</v>
      </c>
      <c t="s" s="19" r="C1">
        <v>70</v>
      </c>
      <c t="s" s="19" r="D1">
        <v>71</v>
      </c>
      <c t="s" s="19" r="E1">
        <v>72</v>
      </c>
    </row>
    <row r="2">
      <c t="s" r="A2">
        <v>173</v>
      </c>
      <c t="s" r="B2">
        <v>85</v>
      </c>
      <c s="17" r="C2">
        <v>41677</v>
      </c>
      <c t="s" r="D2">
        <v>75</v>
      </c>
      <c s="17" r="E2">
        <v>41716</v>
      </c>
    </row>
    <row r="3">
      <c t="s" s="3" r="A3">
        <v>174</v>
      </c>
      <c t="s" r="B3">
        <v>82</v>
      </c>
      <c s="17" r="C3">
        <v>41677</v>
      </c>
      <c t="s" r="D3">
        <v>75</v>
      </c>
      <c s="17" r="E3">
        <v>41703</v>
      </c>
    </row>
    <row r="4">
      <c t="s" s="3" r="A4">
        <v>175</v>
      </c>
      <c t="s" r="B4">
        <v>85</v>
      </c>
      <c s="17" r="C4">
        <v>41698</v>
      </c>
      <c t="s" r="D4">
        <v>75</v>
      </c>
      <c s="17" r="E4">
        <v>41717</v>
      </c>
    </row>
    <row r="5">
      <c t="s" s="3" r="A5">
        <v>176</v>
      </c>
      <c t="s" r="B5">
        <v>177</v>
      </c>
      <c s="17" r="C5">
        <v>41698</v>
      </c>
      <c t="s" r="D5">
        <v>75</v>
      </c>
      <c s="17" r="E5">
        <v>41711</v>
      </c>
    </row>
    <row r="6">
      <c t="s" s="3" r="A6">
        <v>178</v>
      </c>
      <c t="s" r="B6">
        <v>179</v>
      </c>
      <c s="17" r="C6">
        <v>41698</v>
      </c>
      <c t="s" r="D6">
        <v>75</v>
      </c>
      <c s="17" r="E6">
        <v>41702</v>
      </c>
    </row>
    <row r="7">
      <c t="s" s="3" r="A7">
        <v>180</v>
      </c>
      <c t="s" r="B7">
        <v>179</v>
      </c>
      <c s="17" r="C7">
        <v>41698</v>
      </c>
      <c t="s" r="D7">
        <v>75</v>
      </c>
      <c s="17" r="E7">
        <v>41702</v>
      </c>
    </row>
    <row r="8">
      <c t="s" s="3" r="A8">
        <v>181</v>
      </c>
      <c t="s" r="B8">
        <v>82</v>
      </c>
      <c s="17" r="C8">
        <v>41702</v>
      </c>
      <c t="s" r="D8">
        <v>75</v>
      </c>
      <c s="17" r="E8">
        <v>41707</v>
      </c>
    </row>
    <row r="9">
      <c t="s" r="A9">
        <v>182</v>
      </c>
      <c t="s" r="B9">
        <v>80</v>
      </c>
      <c s="17" r="C9">
        <v>41702</v>
      </c>
      <c t="s" r="D9">
        <v>75</v>
      </c>
      <c s="17" r="E9">
        <v>41703</v>
      </c>
    </row>
    <row r="10">
      <c t="s" r="A10">
        <v>183</v>
      </c>
      <c t="s" r="B10">
        <v>80</v>
      </c>
      <c s="17" r="C10">
        <v>41703</v>
      </c>
      <c t="s" r="D10">
        <v>75</v>
      </c>
      <c s="17" r="E10">
        <v>41703</v>
      </c>
    </row>
    <row r="11">
      <c t="s" s="3" r="A11">
        <v>184</v>
      </c>
      <c t="s" r="B11">
        <v>80</v>
      </c>
      <c s="17" r="C11">
        <v>41703</v>
      </c>
      <c t="s" r="D11">
        <v>75</v>
      </c>
      <c s="17" r="E11">
        <v>41704</v>
      </c>
    </row>
    <row r="12">
      <c t="s" s="3" r="A12">
        <v>185</v>
      </c>
      <c t="s" r="B12">
        <v>80</v>
      </c>
      <c s="17" r="C12">
        <v>41703</v>
      </c>
      <c t="s" r="D12">
        <v>75</v>
      </c>
      <c s="17" r="E12">
        <v>41705</v>
      </c>
    </row>
    <row r="13">
      <c t="s" s="3" r="A13">
        <v>186</v>
      </c>
      <c t="s" r="B13">
        <v>80</v>
      </c>
      <c s="17" r="C13">
        <v>41703</v>
      </c>
      <c t="s" r="D13">
        <v>75</v>
      </c>
      <c s="17" r="E13">
        <v>41707</v>
      </c>
    </row>
    <row r="14">
      <c t="s" s="3" r="A14">
        <v>187</v>
      </c>
      <c t="s" r="B14">
        <v>159</v>
      </c>
      <c s="17" r="C14">
        <v>41703</v>
      </c>
      <c t="s" r="D14">
        <v>75</v>
      </c>
      <c s="17" r="E14">
        <v>41703</v>
      </c>
    </row>
    <row r="15">
      <c t="s" s="3" r="A15">
        <v>188</v>
      </c>
      <c t="s" r="B15">
        <v>159</v>
      </c>
      <c s="17" r="C15">
        <v>41703</v>
      </c>
      <c t="s" r="D15">
        <v>75</v>
      </c>
      <c s="17" r="E15">
        <v>41704</v>
      </c>
    </row>
    <row r="16">
      <c t="s" r="A16">
        <v>189</v>
      </c>
      <c t="s" r="B16">
        <v>82</v>
      </c>
      <c s="17" r="C16">
        <v>41703</v>
      </c>
      <c t="s" r="D16">
        <v>75</v>
      </c>
      <c s="17" r="E16">
        <v>41717</v>
      </c>
    </row>
    <row r="17">
      <c t="s" r="A17">
        <v>190</v>
      </c>
      <c t="s" r="B17">
        <v>82</v>
      </c>
      <c s="17" r="C17">
        <v>41703</v>
      </c>
      <c t="s" r="D17">
        <v>75</v>
      </c>
      <c s="17" r="E17">
        <v>41707</v>
      </c>
    </row>
    <row r="18">
      <c t="s" r="A18">
        <v>191</v>
      </c>
      <c t="s" r="B18">
        <v>82</v>
      </c>
      <c s="17" r="C18">
        <v>41703</v>
      </c>
      <c t="s" r="D18">
        <v>75</v>
      </c>
      <c s="17" r="E18">
        <v>41705</v>
      </c>
    </row>
    <row r="19">
      <c t="s" r="A19">
        <v>192</v>
      </c>
      <c t="s" r="B19">
        <v>82</v>
      </c>
      <c s="17" r="C19">
        <v>41703</v>
      </c>
      <c t="s" r="D19">
        <v>75</v>
      </c>
      <c s="17" r="E19">
        <v>41716</v>
      </c>
    </row>
    <row r="20">
      <c t="s" r="A20">
        <v>193</v>
      </c>
      <c t="s" r="B20">
        <v>82</v>
      </c>
      <c s="17" r="C20">
        <v>41703</v>
      </c>
      <c t="s" r="D20">
        <v>75</v>
      </c>
      <c s="17" r="E20">
        <v>41707</v>
      </c>
    </row>
    <row r="21">
      <c t="s" r="A21">
        <v>194</v>
      </c>
      <c t="s" r="B21">
        <v>82</v>
      </c>
      <c s="17" r="C21">
        <v>41703</v>
      </c>
      <c t="s" r="D21">
        <v>75</v>
      </c>
      <c s="17" r="E21">
        <v>41704</v>
      </c>
    </row>
    <row r="22">
      <c t="s" r="A22">
        <v>195</v>
      </c>
      <c t="s" r="B22">
        <v>94</v>
      </c>
      <c s="17" r="C22">
        <v>41703</v>
      </c>
      <c t="s" r="D22">
        <v>75</v>
      </c>
      <c s="17" r="E22">
        <v>41703</v>
      </c>
    </row>
    <row r="23">
      <c t="s" r="A23">
        <v>196</v>
      </c>
      <c t="s" r="B23">
        <v>80</v>
      </c>
      <c s="17" r="C23">
        <v>41703</v>
      </c>
      <c t="s" r="D23">
        <v>75</v>
      </c>
      <c s="17" r="E23">
        <v>41703</v>
      </c>
    </row>
    <row r="24">
      <c t="s" r="A24">
        <v>197</v>
      </c>
      <c t="s" r="B24">
        <v>179</v>
      </c>
      <c s="17" r="C24">
        <v>41703</v>
      </c>
      <c t="s" r="D24">
        <v>75</v>
      </c>
      <c s="17" r="E24">
        <v>41704</v>
      </c>
    </row>
    <row r="25">
      <c t="s" r="A25">
        <v>198</v>
      </c>
      <c t="s" r="B25">
        <v>92</v>
      </c>
      <c s="17" r="C25">
        <v>41704</v>
      </c>
      <c t="s" r="D25">
        <v>75</v>
      </c>
      <c s="17" r="E25">
        <v>41705</v>
      </c>
    </row>
    <row r="26">
      <c t="s" r="A26">
        <v>199</v>
      </c>
      <c t="s" r="B26">
        <v>92</v>
      </c>
      <c s="17" r="C26">
        <v>41704</v>
      </c>
      <c t="s" r="D26">
        <v>75</v>
      </c>
      <c s="17" r="E26">
        <v>41705</v>
      </c>
    </row>
    <row r="27">
      <c t="s" r="A27">
        <v>200</v>
      </c>
      <c t="s" r="B27">
        <v>92</v>
      </c>
      <c s="17" r="C27">
        <v>41704</v>
      </c>
      <c t="s" r="D27">
        <v>75</v>
      </c>
      <c s="17" r="E27">
        <v>41704</v>
      </c>
    </row>
    <row r="28">
      <c t="s" r="A28">
        <v>201</v>
      </c>
      <c t="s" r="B28">
        <v>92</v>
      </c>
      <c s="17" r="C28">
        <v>41704</v>
      </c>
      <c t="s" r="D28">
        <v>75</v>
      </c>
      <c s="17" r="E28">
        <v>41705</v>
      </c>
    </row>
    <row r="29">
      <c t="s" r="A29">
        <v>202</v>
      </c>
      <c t="s" r="B29">
        <v>179</v>
      </c>
      <c s="17" r="C29">
        <v>41704</v>
      </c>
      <c t="s" r="D29">
        <v>75</v>
      </c>
      <c s="17" r="E29">
        <v>41716</v>
      </c>
    </row>
    <row r="30">
      <c t="s" r="A30">
        <v>203</v>
      </c>
      <c t="s" r="B30">
        <v>159</v>
      </c>
      <c s="17" r="C30">
        <v>41704</v>
      </c>
      <c t="s" r="D30">
        <v>75</v>
      </c>
      <c s="17" r="E30">
        <v>41709</v>
      </c>
    </row>
    <row r="31">
      <c t="s" r="A31">
        <v>204</v>
      </c>
      <c t="s" r="B31">
        <v>94</v>
      </c>
      <c s="17" r="C31">
        <v>41705</v>
      </c>
      <c t="s" r="D31">
        <v>75</v>
      </c>
      <c s="17" r="E31">
        <v>41716</v>
      </c>
    </row>
    <row r="32">
      <c t="s" r="A32">
        <v>205</v>
      </c>
      <c t="s" r="B32">
        <v>92</v>
      </c>
      <c s="17" r="C32">
        <v>41705</v>
      </c>
      <c t="s" r="D32">
        <v>75</v>
      </c>
      <c s="17" r="E32">
        <v>41709</v>
      </c>
    </row>
    <row r="33">
      <c t="s" r="A33">
        <v>206</v>
      </c>
      <c t="s" r="B33">
        <v>80</v>
      </c>
      <c s="17" r="C33">
        <v>41707</v>
      </c>
      <c t="s" r="D33">
        <v>75</v>
      </c>
      <c s="17" r="E33">
        <v>41707</v>
      </c>
    </row>
    <row r="34">
      <c t="s" r="A34">
        <v>207</v>
      </c>
      <c t="s" r="B34">
        <v>80</v>
      </c>
      <c s="17" r="C34">
        <v>41707</v>
      </c>
      <c t="s" r="D34">
        <v>75</v>
      </c>
      <c s="17" r="E34">
        <v>41707</v>
      </c>
    </row>
    <row r="35">
      <c t="s" r="A35">
        <v>208</v>
      </c>
      <c t="s" r="B35">
        <v>80</v>
      </c>
      <c s="17" r="C35">
        <v>41707</v>
      </c>
      <c t="s" r="D35">
        <v>75</v>
      </c>
      <c s="17" r="E35">
        <v>41707</v>
      </c>
    </row>
    <row r="36">
      <c t="s" r="A36">
        <v>209</v>
      </c>
      <c t="s" r="B36">
        <v>82</v>
      </c>
      <c s="17" r="C36">
        <v>41707</v>
      </c>
      <c t="s" r="D36">
        <v>75</v>
      </c>
      <c s="17" r="E36">
        <v>41709</v>
      </c>
    </row>
    <row r="37">
      <c t="s" r="A37">
        <v>210</v>
      </c>
      <c t="s" r="B37">
        <v>94</v>
      </c>
      <c s="17" r="C37">
        <v>41709</v>
      </c>
      <c t="s" r="D37">
        <v>75</v>
      </c>
      <c s="17" r="E37">
        <v>41710</v>
      </c>
    </row>
    <row r="38">
      <c t="s" r="A38">
        <v>211</v>
      </c>
      <c t="s" r="B38">
        <v>82</v>
      </c>
      <c s="17" r="C38">
        <v>41711</v>
      </c>
      <c t="s" r="D38">
        <v>75</v>
      </c>
      <c s="17" r="E38">
        <v>41714</v>
      </c>
    </row>
    <row r="39">
      <c t="s" r="A39">
        <v>212</v>
      </c>
      <c t="s" r="B39">
        <v>92</v>
      </c>
      <c s="17" r="C39">
        <v>41711</v>
      </c>
      <c t="s" r="D39">
        <v>75</v>
      </c>
      <c s="17" r="E39">
        <v>41713</v>
      </c>
    </row>
    <row r="40">
      <c t="s" r="A40">
        <v>213</v>
      </c>
      <c t="s" r="B40">
        <v>80</v>
      </c>
      <c s="17" r="C40">
        <v>41711</v>
      </c>
      <c t="s" r="D40">
        <v>75</v>
      </c>
      <c s="17" r="E40">
        <v>41712</v>
      </c>
    </row>
    <row r="41">
      <c t="s" r="A41">
        <v>214</v>
      </c>
      <c t="s" r="B41">
        <v>92</v>
      </c>
      <c s="17" r="C41">
        <v>41711</v>
      </c>
      <c t="s" r="D41">
        <v>75</v>
      </c>
      <c s="17" r="E41">
        <v>41713</v>
      </c>
    </row>
    <row r="42">
      <c t="s" r="A42">
        <v>215</v>
      </c>
      <c t="s" r="B42">
        <v>80</v>
      </c>
      <c s="17" r="C42">
        <v>41711</v>
      </c>
      <c t="s" r="D42">
        <v>75</v>
      </c>
      <c s="17" r="E42">
        <v>41714</v>
      </c>
    </row>
    <row r="43">
      <c t="s" r="A43">
        <v>216</v>
      </c>
      <c t="s" r="B43">
        <v>94</v>
      </c>
      <c s="17" r="C43">
        <v>41716</v>
      </c>
      <c t="s" r="D43">
        <v>75</v>
      </c>
      <c s="17" r="E43">
        <v>41717</v>
      </c>
    </row>
    <row r="44">
      <c t="s" r="A44">
        <v>217</v>
      </c>
      <c t="s" r="B44">
        <v>218</v>
      </c>
      <c s="17" r="C44">
        <v>41716</v>
      </c>
      <c t="s" r="D44">
        <v>75</v>
      </c>
      <c s="17" r="E44">
        <v>41716</v>
      </c>
    </row>
    <row r="45">
      <c t="s" r="A45">
        <v>219</v>
      </c>
      <c t="s" r="B45">
        <v>218</v>
      </c>
      <c s="17" r="C45">
        <v>41716</v>
      </c>
      <c t="s" r="D45">
        <v>75</v>
      </c>
      <c s="17" r="E45">
        <v>41716</v>
      </c>
    </row>
    <row r="46">
      <c t="s" r="A46">
        <v>220</v>
      </c>
      <c t="s" r="B46">
        <v>218</v>
      </c>
      <c s="17" r="C46">
        <v>41716</v>
      </c>
      <c t="s" r="D46">
        <v>75</v>
      </c>
      <c s="17" r="E46">
        <v>41716</v>
      </c>
    </row>
    <row r="47">
      <c t="s" r="A47">
        <v>221</v>
      </c>
      <c t="s" r="B47">
        <v>218</v>
      </c>
      <c s="17" r="C47">
        <v>41716</v>
      </c>
      <c t="s" r="D47">
        <v>75</v>
      </c>
      <c s="17" r="E47">
        <v>41716</v>
      </c>
    </row>
    <row r="48">
      <c t="s" r="A48">
        <v>222</v>
      </c>
      <c t="s" r="B48">
        <v>218</v>
      </c>
      <c s="17" r="C48">
        <v>41717</v>
      </c>
      <c t="s" r="D48">
        <v>75</v>
      </c>
      <c s="17" r="E48">
        <v>41717</v>
      </c>
    </row>
    <row r="49">
      <c t="s" r="A49">
        <v>223</v>
      </c>
      <c t="s" r="B49">
        <v>80</v>
      </c>
      <c t="s" r="D49">
        <v>224</v>
      </c>
    </row>
    <row r="50">
      <c t="s" r="A50">
        <v>225</v>
      </c>
      <c t="s" r="B50">
        <v>92</v>
      </c>
      <c s="17" r="C50">
        <v>41713</v>
      </c>
      <c t="s" r="D50">
        <v>75</v>
      </c>
      <c s="17" r="E50">
        <v>41717</v>
      </c>
    </row>
    <row r="51">
      <c t="s" r="A51">
        <v>226</v>
      </c>
      <c t="s" r="B51">
        <v>218</v>
      </c>
      <c s="17" r="C51">
        <v>41715</v>
      </c>
      <c t="s" r="D51">
        <v>75</v>
      </c>
      <c s="17" r="E51">
        <v>41717</v>
      </c>
    </row>
    <row r="52">
      <c t="s" r="A52">
        <v>227</v>
      </c>
      <c t="s" r="B52">
        <v>179</v>
      </c>
      <c t="s" r="D52">
        <v>224</v>
      </c>
    </row>
    <row r="53">
      <c t="s" r="A53">
        <v>228</v>
      </c>
      <c t="s" r="B53">
        <v>159</v>
      </c>
      <c s="17" r="C53">
        <v>41716</v>
      </c>
      <c t="s" r="D53">
        <v>75</v>
      </c>
      <c s="17" r="E53">
        <v>41717</v>
      </c>
    </row>
    <row r="54">
      <c s="9" r="A54"/>
    </row>
    <row r="55">
      <c s="9" r="A55"/>
    </row>
    <row r="56">
      <c s="9" r="A56"/>
    </row>
    <row r="57">
      <c s="9" r="A57"/>
    </row>
    <row r="58">
      <c s="9" r="A58"/>
    </row>
    <row r="59">
      <c s="9" r="A59"/>
    </row>
    <row r="60">
      <c s="9" r="A60"/>
    </row>
    <row r="61">
      <c s="9" r="A61"/>
    </row>
    <row r="62">
      <c s="9" r="A62"/>
    </row>
    <row r="63">
      <c s="9" r="A63"/>
    </row>
    <row r="64">
      <c s="9" r="A64"/>
    </row>
    <row r="65">
      <c s="9" r="A65"/>
    </row>
    <row r="66">
      <c s="9" r="A66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4" customWidth="1" max="4" width="7.86"/>
    <col min="5" customWidth="1" max="5" width="6.86"/>
    <col min="6" customWidth="1" max="6" width="5.14"/>
    <col min="7" customWidth="1" max="7" width="8.14"/>
    <col min="8" customWidth="1" max="8" width="7.71"/>
    <col min="9" customWidth="1" max="9" width="10.29"/>
  </cols>
  <sheetData>
    <row customHeight="1" r="1" ht="33.75">
      <c t="s" r="A1">
        <v>98</v>
      </c>
      <c t="s" r="B1">
        <v>229</v>
      </c>
      <c t="s" r="C1">
        <v>230</v>
      </c>
      <c t="s" r="D1">
        <v>99</v>
      </c>
      <c t="s" r="E1">
        <v>75</v>
      </c>
      <c t="s" r="F1">
        <v>100</v>
      </c>
      <c t="s" r="G1">
        <v>172</v>
      </c>
    </row>
    <row r="2">
      <c s="17" r="A2">
        <v>41697</v>
      </c>
      <c r="B2">
        <v>1</v>
      </c>
      <c r="C2">
        <v>0</v>
      </c>
      <c r="D2">
        <f>COUNTIF('Iteration #3'!$C$2:$C$98,CONCATENATE("&lt;=",$A2))</f>
        <v>2</v>
      </c>
      <c r="E2">
        <f>COUNTIF('Iteration #3'!$E$2:$E$98,CONCATENATE("&lt;=",$A2))</f>
        <v>0</v>
      </c>
      <c r="F2">
        <f>D2-E3</f>
        <v>2</v>
      </c>
      <c r="G2">
        <f>max(D2:D16)/count(A2:A16)</f>
        <v>3.33333333333333</v>
      </c>
    </row>
    <row r="3">
      <c s="17" r="A3">
        <f>WORKDAY(A2,1)</f>
        <v>41698</v>
      </c>
      <c r="B3">
        <v>7</v>
      </c>
      <c r="C3">
        <v>0</v>
      </c>
      <c r="D3">
        <f>COUNTIF('Iteration #3'!$C$2:$C$98,CONCATENATE("&lt;=",$A3))</f>
        <v>6</v>
      </c>
      <c r="E3">
        <f>COUNTIF('Iteration #3'!$E$2:$E$98,CONCATENATE("&lt;=",$A3))</f>
        <v>0</v>
      </c>
      <c r="F3">
        <f>D3-E3</f>
        <v>6</v>
      </c>
      <c r="G3">
        <f>G2+(max($D$2:$D$16)/count($A$2:$A$16))</f>
        <v>6.66666666666667</v>
      </c>
    </row>
    <row r="4">
      <c s="17" r="A4">
        <f>WORKDAY(A3,1)</f>
        <v>41701</v>
      </c>
      <c r="B4">
        <v>12</v>
      </c>
      <c r="C4">
        <v>0</v>
      </c>
      <c r="D4">
        <f>COUNTIF('Iteration #3'!$C$2:$C$98,CONCATENATE("&lt;=",$A4))</f>
        <v>6</v>
      </c>
      <c r="E4">
        <f>COUNTIF('Iteration #3'!$E$2:$E$98,CONCATENATE("&lt;=",$A4))</f>
        <v>0</v>
      </c>
      <c r="F4">
        <f>D4-E4</f>
        <v>6</v>
      </c>
      <c r="G4">
        <f>G3+(max($D$2:$D$16)/count($A$2:$A$16))</f>
        <v>10</v>
      </c>
    </row>
    <row r="5">
      <c s="17" r="A5">
        <f>WORKDAY(A4,1)</f>
        <v>41702</v>
      </c>
      <c r="B5">
        <v>12</v>
      </c>
      <c r="C5">
        <v>0</v>
      </c>
      <c r="D5">
        <f>COUNTIF('Iteration #3'!$C$2:$C$98,CONCATENATE("&lt;=",$A5))</f>
        <v>8</v>
      </c>
      <c r="E5">
        <f>COUNTIF('Iteration #3'!$E$2:$E$98,CONCATENATE("&lt;=",$A5))</f>
        <v>2</v>
      </c>
      <c r="F5">
        <f>D5-E5</f>
        <v>6</v>
      </c>
      <c r="G5">
        <f>G4+(max($D$2:$D$16)/count($A$2:$A$16))</f>
        <v>13.3333333333333</v>
      </c>
    </row>
    <row r="6">
      <c s="17" r="A6">
        <f>WORKDAY(A5,1)</f>
        <v>41703</v>
      </c>
      <c r="B6">
        <v>12</v>
      </c>
      <c r="C6">
        <v>0</v>
      </c>
      <c r="D6">
        <f>COUNTIF('Iteration #3'!$C$2:$C$98,CONCATENATE("&lt;=",$A6))</f>
        <v>23</v>
      </c>
      <c r="E6">
        <f>COUNTIF('Iteration #3'!$E$2:$E$98,CONCATENATE("&lt;=",$A6))</f>
        <v>8</v>
      </c>
      <c r="F6">
        <f>D6-E6</f>
        <v>15</v>
      </c>
      <c r="G6">
        <f>G5+(max($D$2:$D$16)/count($A$2:$A$16))</f>
        <v>16.6666666666667</v>
      </c>
    </row>
    <row r="7">
      <c s="17" r="A7">
        <f>WORKDAY(A6,1)</f>
        <v>41704</v>
      </c>
      <c r="B7">
        <v>13</v>
      </c>
      <c r="C7">
        <v>1</v>
      </c>
      <c r="D7">
        <f>COUNTIF('Iteration #3'!$C$2:$C$98,CONCATENATE("&lt;=",$A7))</f>
        <v>29</v>
      </c>
      <c r="E7">
        <f>COUNTIF('Iteration #3'!$E$2:$E$98,CONCATENATE("&lt;=",$A7))</f>
        <v>13</v>
      </c>
      <c r="F7">
        <f>D7-E7</f>
        <v>16</v>
      </c>
      <c r="G7">
        <f>G6+(max($D$2:$D$16)/count($A$2:$A$16))</f>
        <v>20</v>
      </c>
    </row>
    <row r="8">
      <c s="17" r="A8">
        <f>WORKDAY(A7,1)</f>
        <v>41705</v>
      </c>
      <c r="B8">
        <v>22</v>
      </c>
      <c r="C8">
        <v>1</v>
      </c>
      <c r="D8">
        <f>COUNTIF('Iteration #3'!$C$2:$C$98,CONCATENATE("&lt;=",$A8))</f>
        <v>31</v>
      </c>
      <c r="E8">
        <f>COUNTIF('Iteration #3'!$E$2:$E$98,CONCATENATE("&lt;=",$A8))</f>
        <v>18</v>
      </c>
      <c r="F8">
        <f>D8-E8</f>
        <v>13</v>
      </c>
      <c r="G8">
        <f>G7+(max($D$2:$D$16)/count($A$2:$A$16))</f>
        <v>23.3333333333333</v>
      </c>
    </row>
    <row r="9">
      <c s="17" r="A9">
        <f>WORKDAY(A8,1)</f>
        <v>41708</v>
      </c>
      <c r="B9">
        <v>23</v>
      </c>
      <c r="C9">
        <v>1</v>
      </c>
      <c r="D9">
        <f>COUNTIF('Iteration #3'!$C$2:$C$98,CONCATENATE("&lt;=",$A9))</f>
        <v>35</v>
      </c>
      <c r="E9">
        <f>COUNTIF('Iteration #3'!$E$2:$E$98,CONCATENATE("&lt;=",$A9))</f>
        <v>25</v>
      </c>
      <c r="F9">
        <f>D9-E9</f>
        <v>10</v>
      </c>
      <c r="G9">
        <f>G8+(max($D$2:$D$16)/count($A$2:$A$16))</f>
        <v>26.6666666666667</v>
      </c>
    </row>
    <row r="10">
      <c s="17" r="A10">
        <f>WORKDAY(A9,1)</f>
        <v>41709</v>
      </c>
      <c r="B10">
        <v>26</v>
      </c>
      <c r="C10">
        <v>2</v>
      </c>
      <c r="D10">
        <f>COUNTIF('Iteration #3'!$C$2:$C$98,CONCATENATE("&lt;=",$A10))</f>
        <v>36</v>
      </c>
      <c r="E10">
        <f>COUNTIF('Iteration #3'!$E$2:$E$98,CONCATENATE("&lt;=",$A10))</f>
        <v>28</v>
      </c>
      <c r="F10">
        <f>D10-E10</f>
        <v>8</v>
      </c>
      <c r="G10">
        <f>G9+(max($D$2:$D$16)/count($A$2:$A$16))</f>
        <v>30</v>
      </c>
    </row>
    <row r="11">
      <c s="17" r="A11">
        <f>WORKDAY(A10,1)</f>
        <v>41710</v>
      </c>
      <c r="B11">
        <v>26</v>
      </c>
      <c r="C11">
        <v>2</v>
      </c>
      <c r="D11">
        <f>COUNTIF('Iteration #3'!$C$2:$C$98,CONCATENATE("&lt;=",$A11))</f>
        <v>36</v>
      </c>
      <c r="E11">
        <f>COUNTIF('Iteration #3'!$E$2:$E$98,CONCATENATE("&lt;=",$A11))</f>
        <v>29</v>
      </c>
      <c r="F11">
        <f>D11-E11</f>
        <v>7</v>
      </c>
      <c r="G11">
        <f>G10+(max($D$2:$D$16)/count($A$2:$A$16))</f>
        <v>33.3333333333333</v>
      </c>
    </row>
    <row r="12">
      <c s="17" r="A12">
        <f>WORKDAY(A11,1)</f>
        <v>41711</v>
      </c>
      <c r="B12">
        <v>27</v>
      </c>
      <c r="C12">
        <v>5</v>
      </c>
      <c r="D12">
        <f>COUNTIF('Iteration #3'!$C$2:$C$98,CONCATENATE("&lt;=",$A12))</f>
        <v>41</v>
      </c>
      <c r="E12">
        <f>COUNTIF('Iteration #3'!$E$2:$E$98,CONCATENATE("&lt;=",$A12))</f>
        <v>30</v>
      </c>
      <c r="F12">
        <f>D12-E12</f>
        <v>11</v>
      </c>
      <c r="G12">
        <f>G11+(max($D$2:$D$16)/count($A$2:$A$16))</f>
        <v>36.6666666666667</v>
      </c>
    </row>
    <row r="13">
      <c s="17" r="A13">
        <f>WORKDAY(A12,1)</f>
        <v>41712</v>
      </c>
      <c r="B13">
        <v>29</v>
      </c>
      <c r="C13">
        <v>9</v>
      </c>
      <c r="D13">
        <f>COUNTIF('Iteration #3'!$C$2:$C$98,CONCATENATE("&lt;=",$A13))</f>
        <v>41</v>
      </c>
      <c r="E13">
        <f>COUNTIF('Iteration #3'!$E$2:$E$98,CONCATENATE("&lt;=",$A13))</f>
        <v>31</v>
      </c>
      <c r="F13">
        <f>D13-E13</f>
        <v>10</v>
      </c>
      <c r="G13">
        <f>G12+(max($D$2:$D$16)/count($A$2:$A$16))</f>
        <v>40</v>
      </c>
    </row>
    <row r="14">
      <c s="17" r="A14">
        <f>WORKDAY(A13,1)</f>
        <v>41715</v>
      </c>
      <c r="B14">
        <v>32</v>
      </c>
      <c r="C14">
        <v>14</v>
      </c>
      <c r="D14">
        <f>COUNTIF('Iteration #3'!$C$2:$C$98,CONCATENATE("&lt;=",$A14))</f>
        <v>43</v>
      </c>
      <c r="E14">
        <f>COUNTIF('Iteration #3'!$E$2:$E$98,CONCATENATE("&lt;=",$A14))</f>
        <v>35</v>
      </c>
      <c r="F14">
        <f>D14-E14</f>
        <v>8</v>
      </c>
      <c r="G14">
        <f>G13+(max($D$2:$D$16)/count($A$2:$A$16))</f>
        <v>43.3333333333333</v>
      </c>
    </row>
    <row r="15">
      <c s="17" r="A15">
        <f>WORKDAY(A14,1)</f>
        <v>41716</v>
      </c>
      <c r="B15">
        <v>32</v>
      </c>
      <c r="C15">
        <v>21</v>
      </c>
      <c r="D15">
        <f>COUNTIF('Iteration #3'!$C$2:$C$98,CONCATENATE("&lt;=",$A15))</f>
        <v>49</v>
      </c>
      <c r="E15">
        <f>COUNTIF('Iteration #3'!$E$2:$E$98,CONCATENATE("&lt;=",$A15))</f>
        <v>43</v>
      </c>
      <c r="F15">
        <f>D15-E15</f>
        <v>6</v>
      </c>
      <c r="G15">
        <f>G14+(max($D$2:$D$16)/count($A$2:$A$16))</f>
        <v>46.6666666666667</v>
      </c>
    </row>
    <row r="16">
      <c s="17" r="A16">
        <f>WORKDAY(A15,1)</f>
        <v>41717</v>
      </c>
      <c r="B16">
        <v>32</v>
      </c>
      <c r="C16">
        <v>32</v>
      </c>
      <c r="D16">
        <f>COUNTIF('Iteration #3'!$C$2:$C$98,CONCATENATE("&lt;=",$A16))</f>
        <v>50</v>
      </c>
      <c r="E16">
        <f>COUNTIF('Iteration #3'!$E$2:$E$98,CONCATENATE("&lt;=",$A16))</f>
        <v>50</v>
      </c>
      <c r="F16">
        <f>D16-E16</f>
        <v>0</v>
      </c>
      <c r="G16">
        <f>G15+(max($D$2:$D$16)/count($A$2:$A$16))</f>
        <v>50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3.86"/>
    <col min="4" customWidth="1" max="4" width="6.86"/>
  </cols>
  <sheetData>
    <row r="1">
      <c s="19" r="A1"/>
      <c t="s" s="19" r="B1">
        <v>101</v>
      </c>
      <c t="s" s="19" r="C1">
        <v>70</v>
      </c>
      <c t="s" s="19" r="D1">
        <v>71</v>
      </c>
      <c t="s" s="19" r="E1">
        <v>72</v>
      </c>
    </row>
    <row r="2">
      <c t="s" r="A2">
        <v>231</v>
      </c>
      <c t="s" r="B2">
        <v>80</v>
      </c>
      <c s="17" r="C2">
        <v>41701</v>
      </c>
      <c t="s" r="D2">
        <v>232</v>
      </c>
      <c s="17" r="E2">
        <v>41699</v>
      </c>
    </row>
    <row r="3">
      <c t="s" s="3" r="A3">
        <v>223</v>
      </c>
      <c t="s" r="B3">
        <v>80</v>
      </c>
      <c s="17" r="C3">
        <v>41701</v>
      </c>
      <c t="s" r="D3">
        <v>75</v>
      </c>
      <c s="17" r="E3">
        <v>41721</v>
      </c>
    </row>
    <row r="4">
      <c t="s" s="3" r="A4">
        <v>233</v>
      </c>
      <c t="s" r="B4">
        <v>82</v>
      </c>
      <c s="17" r="C4">
        <v>41711</v>
      </c>
      <c t="s" r="D4">
        <v>75</v>
      </c>
      <c s="17" r="E4">
        <v>41718</v>
      </c>
    </row>
    <row r="5">
      <c t="s" s="3" r="A5">
        <v>234</v>
      </c>
      <c t="s" r="B5">
        <v>82</v>
      </c>
      <c s="17" r="C5">
        <v>41717</v>
      </c>
      <c t="s" r="D5">
        <v>75</v>
      </c>
      <c s="17" r="E5">
        <v>41723</v>
      </c>
    </row>
    <row r="6">
      <c t="s" s="3" r="A6">
        <v>235</v>
      </c>
      <c t="s" r="B6">
        <v>85</v>
      </c>
      <c s="17" r="C6">
        <v>41718</v>
      </c>
      <c t="s" r="D6">
        <v>75</v>
      </c>
      <c s="17" r="E6">
        <v>41726</v>
      </c>
    </row>
    <row r="7">
      <c t="s" s="3" r="A7">
        <v>236</v>
      </c>
      <c t="s" r="B7">
        <v>179</v>
      </c>
      <c s="17" r="C7">
        <v>41719</v>
      </c>
      <c t="s" r="D7">
        <v>75</v>
      </c>
      <c s="17" r="E7">
        <v>41727</v>
      </c>
    </row>
    <row r="8">
      <c t="s" s="3" r="A8">
        <v>237</v>
      </c>
      <c t="s" r="B8">
        <v>80</v>
      </c>
      <c s="17" r="C8">
        <v>41718</v>
      </c>
      <c t="s" r="D8">
        <v>75</v>
      </c>
      <c s="17" r="E8">
        <v>41730</v>
      </c>
    </row>
    <row r="9">
      <c t="s" r="A9">
        <v>238</v>
      </c>
      <c t="s" r="B9">
        <v>80</v>
      </c>
      <c s="17" r="C9">
        <v>41718</v>
      </c>
      <c t="s" r="D9">
        <v>75</v>
      </c>
      <c s="17" r="E9">
        <v>41731</v>
      </c>
    </row>
    <row r="10">
      <c t="s" r="A10">
        <v>239</v>
      </c>
      <c t="s" r="B10">
        <v>80</v>
      </c>
      <c s="17" r="C10">
        <v>41718</v>
      </c>
      <c t="s" r="D10">
        <v>75</v>
      </c>
      <c s="17" r="E10">
        <v>41720</v>
      </c>
    </row>
    <row r="11">
      <c t="s" s="3" r="A11">
        <v>240</v>
      </c>
      <c t="s" r="B11">
        <v>94</v>
      </c>
      <c s="17" r="C11">
        <v>41731</v>
      </c>
      <c t="s" r="D11">
        <v>75</v>
      </c>
      <c s="17" r="E11">
        <v>41731</v>
      </c>
    </row>
    <row r="12">
      <c t="s" s="3" r="A12">
        <v>241</v>
      </c>
      <c t="s" r="B12">
        <v>94</v>
      </c>
      <c s="17" r="C12">
        <v>41730</v>
      </c>
      <c t="s" r="D12">
        <v>75</v>
      </c>
      <c s="17" r="E12">
        <v>41732</v>
      </c>
    </row>
    <row r="13">
      <c t="s" s="3" r="A13">
        <v>242</v>
      </c>
      <c t="s" r="B13">
        <v>94</v>
      </c>
      <c s="17" r="C13">
        <v>41730</v>
      </c>
      <c t="s" r="D13">
        <v>75</v>
      </c>
      <c s="17" r="E13">
        <v>41731</v>
      </c>
    </row>
    <row r="14">
      <c t="s" s="3" r="A14">
        <v>243</v>
      </c>
      <c t="s" r="B14">
        <v>85</v>
      </c>
      <c s="17" r="C14">
        <v>41701</v>
      </c>
      <c t="s" r="D14">
        <v>75</v>
      </c>
      <c s="17" r="E14">
        <v>41732</v>
      </c>
    </row>
    <row r="15">
      <c t="s" s="3" r="A15">
        <v>244</v>
      </c>
      <c t="s" r="B15">
        <v>80</v>
      </c>
      <c s="17" r="C15">
        <v>41711</v>
      </c>
      <c t="s" r="D15">
        <v>75</v>
      </c>
      <c s="17" r="E15">
        <v>41732</v>
      </c>
    </row>
    <row r="16">
      <c t="s" r="A16">
        <v>245</v>
      </c>
      <c t="s" r="B16">
        <v>74</v>
      </c>
      <c s="17" r="C16">
        <v>41711</v>
      </c>
      <c t="s" r="D16">
        <v>75</v>
      </c>
      <c s="17" r="E16">
        <v>41732</v>
      </c>
    </row>
    <row r="17">
      <c t="s" r="A17">
        <v>246</v>
      </c>
      <c t="s" r="B17">
        <v>82</v>
      </c>
      <c s="17" r="C17">
        <v>41718</v>
      </c>
      <c t="s" r="D17">
        <v>75</v>
      </c>
      <c s="17" r="E17">
        <v>41732</v>
      </c>
    </row>
    <row r="18">
      <c t="s" r="A18">
        <v>247</v>
      </c>
      <c t="s" r="B18">
        <v>248</v>
      </c>
      <c s="17" r="C18">
        <v>41718</v>
      </c>
      <c t="s" r="D18">
        <v>75</v>
      </c>
      <c s="17" r="E18">
        <v>41732</v>
      </c>
    </row>
    <row r="19">
      <c t="s" r="A19">
        <v>249</v>
      </c>
      <c t="s" r="B19">
        <v>82</v>
      </c>
      <c s="17" r="C19">
        <v>41718</v>
      </c>
      <c t="s" r="D19">
        <v>75</v>
      </c>
      <c s="17" r="E19">
        <v>41732</v>
      </c>
    </row>
    <row r="20">
      <c t="s" r="A20">
        <v>250</v>
      </c>
      <c t="s" r="B20">
        <v>82</v>
      </c>
      <c s="17" r="C20">
        <v>41718</v>
      </c>
      <c t="s" r="D20">
        <v>75</v>
      </c>
      <c s="17" r="E20">
        <v>41732</v>
      </c>
    </row>
    <row r="21">
      <c t="s" r="A21">
        <v>251</v>
      </c>
      <c t="s" r="B21">
        <v>248</v>
      </c>
      <c s="17" r="C21">
        <v>41718</v>
      </c>
      <c t="s" r="D21">
        <v>75</v>
      </c>
      <c s="17" r="E21">
        <v>41732</v>
      </c>
    </row>
    <row r="22">
      <c t="s" r="A22">
        <v>252</v>
      </c>
      <c t="s" r="B22">
        <v>82</v>
      </c>
      <c s="17" r="C22">
        <v>41718</v>
      </c>
      <c t="s" r="D22">
        <v>75</v>
      </c>
      <c s="17" r="E22">
        <v>41732</v>
      </c>
    </row>
    <row r="23">
      <c t="s" r="A23">
        <v>253</v>
      </c>
      <c t="s" r="B23">
        <v>82</v>
      </c>
      <c s="17" r="C23">
        <v>41718</v>
      </c>
      <c t="s" r="D23">
        <v>75</v>
      </c>
      <c s="17" r="E23">
        <v>41732</v>
      </c>
    </row>
    <row r="24">
      <c t="s" r="A24">
        <v>254</v>
      </c>
      <c t="s" r="B24">
        <v>82</v>
      </c>
      <c s="17" r="C24">
        <v>41718</v>
      </c>
      <c t="s" r="D24">
        <v>75</v>
      </c>
      <c s="17" r="E24">
        <v>41732</v>
      </c>
    </row>
    <row r="25">
      <c t="s" r="A25">
        <v>255</v>
      </c>
      <c t="s" r="B25">
        <v>248</v>
      </c>
      <c s="17" r="C25">
        <v>41730</v>
      </c>
      <c t="s" r="D25">
        <v>75</v>
      </c>
      <c s="17" r="E25">
        <v>41732</v>
      </c>
    </row>
    <row r="26">
      <c t="s" r="A26">
        <v>256</v>
      </c>
      <c t="s" r="B26">
        <v>257</v>
      </c>
      <c s="17" r="C26">
        <v>41730</v>
      </c>
      <c t="s" r="D26">
        <v>75</v>
      </c>
      <c s="17" r="E26">
        <v>41732</v>
      </c>
    </row>
    <row r="27">
      <c t="s" r="A27">
        <v>258</v>
      </c>
      <c t="s" r="B27">
        <v>257</v>
      </c>
      <c s="17" r="C27">
        <v>41730</v>
      </c>
      <c t="s" r="D27">
        <v>75</v>
      </c>
      <c s="17" r="E27">
        <v>41732</v>
      </c>
    </row>
    <row r="54">
      <c s="9" r="A54"/>
    </row>
    <row r="55">
      <c s="9" r="A55"/>
    </row>
    <row r="56">
      <c s="9" r="A56"/>
    </row>
    <row r="57">
      <c s="9" r="A57"/>
    </row>
    <row r="58">
      <c s="9" r="A58"/>
    </row>
    <row r="59">
      <c s="9" r="A59"/>
    </row>
    <row r="60">
      <c s="9" r="A60"/>
    </row>
    <row r="61">
      <c s="9" r="A61"/>
    </row>
    <row r="62">
      <c s="9" r="A62"/>
    </row>
    <row r="63">
      <c s="9" r="A63"/>
    </row>
    <row r="64">
      <c s="9" r="A64"/>
    </row>
    <row r="65">
      <c s="9" r="A65"/>
    </row>
    <row r="66">
      <c s="9" r="A66"/>
    </row>
  </sheetData>
</worksheet>
</file>