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0" windowWidth="25600" windowHeight="15480" tabRatio="500" activeTab="1"/>
  </bookViews>
  <sheets>
    <sheet name="Team Capacity Calculations" sheetId="1" r:id="rId1"/>
    <sheet name="Product Backlog" sheetId="2" r:id="rId2"/>
    <sheet name="Iteration #3" sheetId="3" r:id="rId3"/>
    <sheet name="Iteration #3 Burndown" sheetId="4" r:id="rId4"/>
    <sheet name="Iteration #1" sheetId="5" state="hidden" r:id="rId5"/>
    <sheet name="Iteration #1 Burndown" sheetId="6" state="hidden" r:id="rId6"/>
    <sheet name="Iteration #2" sheetId="7" r:id="rId7"/>
    <sheet name="Iteration #2 Burndown" sheetId="8" r:id="rId8"/>
    <sheet name="Team schedul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8" l="1"/>
  <c r="A3" i="8"/>
  <c r="D3" i="8"/>
  <c r="A4" i="8"/>
  <c r="D4" i="8"/>
  <c r="A5" i="8"/>
  <c r="D5" i="8"/>
  <c r="A6" i="8"/>
  <c r="D6" i="8"/>
  <c r="A7" i="8"/>
  <c r="D7" i="8"/>
  <c r="A8" i="8"/>
  <c r="D8" i="8"/>
  <c r="A9" i="8"/>
  <c r="D9" i="8"/>
  <c r="A10" i="8"/>
  <c r="D10" i="8"/>
  <c r="A11" i="8"/>
  <c r="D11" i="8"/>
  <c r="A12" i="8"/>
  <c r="D12" i="8"/>
  <c r="A13" i="8"/>
  <c r="D13" i="8"/>
  <c r="A14" i="8"/>
  <c r="D14" i="8"/>
  <c r="A15" i="8"/>
  <c r="D15" i="8"/>
  <c r="D16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E16" i="8"/>
  <c r="F16" i="8"/>
  <c r="E15" i="8"/>
  <c r="F15" i="8"/>
  <c r="E14" i="8"/>
  <c r="F14" i="8"/>
  <c r="E13" i="8"/>
  <c r="F13" i="8"/>
  <c r="E12" i="8"/>
  <c r="F12" i="8"/>
  <c r="E11" i="8"/>
  <c r="F11" i="8"/>
  <c r="E10" i="8"/>
  <c r="F10" i="8"/>
  <c r="E9" i="8"/>
  <c r="F9" i="8"/>
  <c r="E8" i="8"/>
  <c r="F8" i="8"/>
  <c r="E7" i="8"/>
  <c r="F7" i="8"/>
  <c r="E6" i="8"/>
  <c r="F6" i="8"/>
  <c r="E5" i="8"/>
  <c r="F5" i="8"/>
  <c r="E4" i="8"/>
  <c r="F4" i="8"/>
  <c r="E3" i="8"/>
  <c r="F3" i="8"/>
  <c r="F2" i="8"/>
  <c r="E2" i="8"/>
  <c r="A3" i="6"/>
  <c r="A4" i="6"/>
  <c r="A5" i="6"/>
  <c r="A6" i="6"/>
  <c r="A7" i="6"/>
  <c r="A8" i="6"/>
  <c r="A9" i="6"/>
  <c r="A10" i="6"/>
  <c r="A11" i="6"/>
  <c r="A12" i="6"/>
  <c r="A13" i="6"/>
  <c r="A14" i="6"/>
  <c r="A15" i="6"/>
  <c r="B15" i="6"/>
  <c r="C15" i="6"/>
  <c r="D15" i="6"/>
  <c r="B14" i="6"/>
  <c r="C14" i="6"/>
  <c r="D14" i="6"/>
  <c r="B13" i="6"/>
  <c r="C13" i="6"/>
  <c r="D13" i="6"/>
  <c r="B12" i="6"/>
  <c r="C12" i="6"/>
  <c r="D12" i="6"/>
  <c r="B11" i="6"/>
  <c r="C11" i="6"/>
  <c r="D11" i="6"/>
  <c r="B10" i="6"/>
  <c r="C10" i="6"/>
  <c r="D10" i="6"/>
  <c r="B9" i="6"/>
  <c r="C9" i="6"/>
  <c r="D9" i="6"/>
  <c r="B8" i="6"/>
  <c r="C8" i="6"/>
  <c r="D8" i="6"/>
  <c r="B7" i="6"/>
  <c r="C7" i="6"/>
  <c r="D7" i="6"/>
  <c r="B6" i="6"/>
  <c r="C6" i="6"/>
  <c r="D6" i="6"/>
  <c r="B5" i="6"/>
  <c r="C5" i="6"/>
  <c r="D5" i="6"/>
  <c r="B4" i="6"/>
  <c r="C4" i="6"/>
  <c r="D4" i="6"/>
  <c r="B3" i="6"/>
  <c r="C3" i="6"/>
  <c r="D3" i="6"/>
  <c r="B2" i="6"/>
  <c r="C2" i="6"/>
  <c r="D2" i="6"/>
  <c r="E16" i="4"/>
  <c r="B16" i="4"/>
  <c r="C16" i="4"/>
  <c r="D16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C15" i="4"/>
  <c r="D15" i="4"/>
  <c r="C14" i="4"/>
  <c r="D14" i="4"/>
  <c r="C13" i="4"/>
  <c r="D13" i="4"/>
  <c r="C12" i="4"/>
  <c r="D12" i="4"/>
  <c r="C11" i="4"/>
  <c r="D11" i="4"/>
  <c r="C10" i="4"/>
  <c r="D10" i="4"/>
  <c r="C9" i="4"/>
  <c r="D9" i="4"/>
  <c r="C8" i="4"/>
  <c r="D8" i="4"/>
  <c r="C7" i="4"/>
  <c r="D7" i="4"/>
  <c r="C6" i="4"/>
  <c r="D6" i="4"/>
  <c r="C5" i="4"/>
  <c r="D5" i="4"/>
  <c r="C4" i="4"/>
  <c r="D4" i="4"/>
  <c r="C3" i="4"/>
  <c r="D3" i="4"/>
  <c r="D2" i="4"/>
  <c r="C2" i="4"/>
  <c r="C9" i="1"/>
  <c r="C10" i="1"/>
  <c r="C13" i="1"/>
  <c r="G6" i="1"/>
  <c r="G7" i="1"/>
  <c r="G8" i="1"/>
  <c r="G9" i="1"/>
  <c r="G11" i="1"/>
</calcChain>
</file>

<file path=xl/sharedStrings.xml><?xml version="1.0" encoding="utf-8"?>
<sst xmlns="http://schemas.openxmlformats.org/spreadsheetml/2006/main" count="442" uniqueCount="201">
  <si>
    <t>Team Capacity Calculations</t>
  </si>
  <si>
    <t>Release Level Plan</t>
  </si>
  <si>
    <t>Iteration Level Plan</t>
  </si>
  <si>
    <t>Start</t>
  </si>
  <si>
    <t>Iteration #</t>
  </si>
  <si>
    <t># Weeks</t>
  </si>
  <si>
    <t>Hours</t>
  </si>
  <si>
    <t>Finish</t>
  </si>
  <si>
    <t>1st iteration</t>
  </si>
  <si>
    <t>Last Day of Class</t>
  </si>
  <si>
    <t>2nd iteration</t>
  </si>
  <si>
    <t>3rd iteration</t>
  </si>
  <si>
    <t>Work Days</t>
  </si>
  <si>
    <t>4th iteration</t>
  </si>
  <si>
    <t>Work Weeks</t>
  </si>
  <si>
    <t># of People</t>
  </si>
  <si>
    <t>Total Hours</t>
  </si>
  <si>
    <t>Hours/Week/Person</t>
  </si>
  <si>
    <t>Feature Set</t>
  </si>
  <si>
    <t>Description</t>
  </si>
  <si>
    <t>Target Iteration</t>
  </si>
  <si>
    <t>Game</t>
  </si>
  <si>
    <t>create a game</t>
  </si>
  <si>
    <t>specify game settings (# of players, player color)</t>
  </si>
  <si>
    <t>show hotseat game board</t>
  </si>
  <si>
    <t>peg animation</t>
  </si>
  <si>
    <t>hotseat (offline, no AI)</t>
  </si>
  <si>
    <t>simple AI</t>
  </si>
  <si>
    <t>finish game</t>
  </si>
  <si>
    <t>play against an AI</t>
  </si>
  <si>
    <t>show possible moves</t>
  </si>
  <si>
    <t>saving 1 game (offline)</t>
  </si>
  <si>
    <t>Account</t>
  </si>
  <si>
    <t>anonymous accounts</t>
  </si>
  <si>
    <t>leaderboards/ranking/points based on place and # of players in the games played</t>
  </si>
  <si>
    <t>username</t>
  </si>
  <si>
    <t>unlink account</t>
  </si>
  <si>
    <t>login with Facebook</t>
  </si>
  <si>
    <t>logout of Facebook</t>
  </si>
  <si>
    <t>X</t>
  </si>
  <si>
    <t>COPPA compliance in the EULA</t>
  </si>
  <si>
    <t>1st-6th place get points</t>
  </si>
  <si>
    <t>AI takes over when user forfeit</t>
  </si>
  <si>
    <t>determine list of players</t>
  </si>
  <si>
    <t>@taywhited</t>
  </si>
  <si>
    <t>demo mode (to watch AI)</t>
  </si>
  <si>
    <t>timeless (long) games</t>
  </si>
  <si>
    <t>toggle show possible moves</t>
  </si>
  <si>
    <t>push game turn notification</t>
  </si>
  <si>
    <t>Web</t>
  </si>
  <si>
    <t>hotseat game "help" section</t>
  </si>
  <si>
    <t>Network</t>
  </si>
  <si>
    <t>app static webpage</t>
  </si>
  <si>
    <t>list of matches</t>
  </si>
  <si>
    <t>acheivements</t>
  </si>
  <si>
    <t>edit account</t>
  </si>
  <si>
    <t>friends list</t>
  </si>
  <si>
    <t>game history, rank, etc.</t>
  </si>
  <si>
    <t>login</t>
  </si>
  <si>
    <t>message inbox</t>
  </si>
  <si>
    <t>password reset through website</t>
  </si>
  <si>
    <t>Admin</t>
  </si>
  <si>
    <t>profile page</t>
  </si>
  <si>
    <t>admin screen for system analytics</t>
  </si>
  <si>
    <t>friend request</t>
  </si>
  <si>
    <t>game playback</t>
  </si>
  <si>
    <t>in-game chat</t>
  </si>
  <si>
    <t>set music/fx volume</t>
  </si>
  <si>
    <t>timed games (player timeout period where they forfeit after a max number of days with no activity)</t>
  </si>
  <si>
    <t>Owner</t>
  </si>
  <si>
    <t>Created</t>
  </si>
  <si>
    <t>Status</t>
  </si>
  <si>
    <t>Completed</t>
  </si>
  <si>
    <t>#41 Story - Play against an AI</t>
  </si>
  <si>
    <t>@JamesKostiuk</t>
  </si>
  <si>
    <t>#53 Create fancy animation code for game board</t>
  </si>
  <si>
    <t>@ChrisKdon</t>
  </si>
  <si>
    <t>#105 Story - Play against medium difficulty AI</t>
  </si>
  <si>
    <t>#106 Story - Play against hard difficulty AI</t>
  </si>
  <si>
    <t>#107 Story - Play against easy difficulty AI</t>
  </si>
  <si>
    <t>#109 Preparation - Learn Facebook Android API</t>
  </si>
  <si>
    <t>@godamnpete</t>
  </si>
  <si>
    <t>#110 Testing - construct and execute more elaborate testing for possibleMoves</t>
  </si>
  <si>
    <t>Date</t>
  </si>
  <si>
    <t>Total</t>
  </si>
  <si>
    <t>Done</t>
  </si>
  <si>
    <t>To Do</t>
  </si>
  <si>
    <t>Ideal Done</t>
  </si>
  <si>
    <t>Estimate</t>
  </si>
  <si>
    <t>Assigned</t>
  </si>
  <si>
    <t>Communication - consolidate the requirements and design documentation</t>
  </si>
  <si>
    <t>@BenStitt</t>
  </si>
  <si>
    <t>Communication - create terms of service document</t>
  </si>
  <si>
    <t>Construction - create a board and adding pegs</t>
  </si>
  <si>
    <t>Peter + @ChrisKdon</t>
  </si>
  <si>
    <t>Construction - create the first 2 activities, minus the game board</t>
  </si>
  <si>
    <t>@kubasub</t>
  </si>
  <si>
    <t>Construction - finalize the creation of the game board grid</t>
  </si>
  <si>
    <t>Construction - UI layout files, not colours</t>
  </si>
  <si>
    <t>Design - AI design with 4 to 5 different difficulties/strategies</t>
  </si>
  <si>
    <t>Design - create naming conventions for Testing</t>
  </si>
  <si>
    <t>Design - creating documentation of the creation of the game board grid</t>
  </si>
  <si>
    <t>Peter</t>
  </si>
  <si>
    <t>Design - creating documentation of the high level architecture</t>
  </si>
  <si>
    <t>Design - UI flow</t>
  </si>
  <si>
    <t>Design - UI screen mockups with styles</t>
  </si>
  <si>
    <t>Testing - create test plan from UI design</t>
  </si>
  <si>
    <t>@SaajidM</t>
  </si>
  <si>
    <t>Testing - ease of use testing</t>
  </si>
  <si>
    <t>Testing - implement test cases</t>
  </si>
  <si>
    <t>Testing - run the integration and performance tests</t>
  </si>
  <si>
    <t>#44 Use Case Saving Game</t>
  </si>
  <si>
    <t>UI dialog box with similar to overlay</t>
  </si>
  <si>
    <t>UI mock up</t>
  </si>
  <si>
    <t>update existing activity diagram</t>
  </si>
  <si>
    <t>code save and load</t>
  </si>
  <si>
    <t>@kubasub/@godamnpete</t>
  </si>
  <si>
    <t>code UI flow control</t>
  </si>
  <si>
    <t>Activity testing (which method are we using)</t>
  </si>
  <si>
    <t>@saajid</t>
  </si>
  <si>
    <t>#42 Use Case Show possible moves</t>
  </si>
  <si>
    <t>UI Mock up to show posssible moves</t>
  </si>
  <si>
    <t>Code showing possible moves</t>
  </si>
  <si>
    <t>@chris</t>
  </si>
  <si>
    <t>activity diagrams to show the possible moves</t>
  </si>
  <si>
    <t>UML showing the events more like a sequence diagram</t>
  </si>
  <si>
    <t>Manual testing</t>
  </si>
  <si>
    <t>#43 Use Case Hotseat Game Help Section</t>
  </si>
  <si>
    <t>UI Mockup for the help page</t>
  </si>
  <si>
    <t>activity diagram</t>
  </si>
  <si>
    <t>@kuba</t>
  </si>
  <si>
    <t>UML changes to show the code design changes</t>
  </si>
  <si>
    <t>Code and unit test</t>
  </si>
  <si>
    <t>Automated Activity Tests</t>
  </si>
  <si>
    <t>split into a general page class</t>
  </si>
  <si>
    <t>#41 Use Case Play Against an AI</t>
  </si>
  <si>
    <t>@jameskostiuk</t>
  </si>
  <si>
    <t>Get AI to make a move</t>
  </si>
  <si>
    <t>create the AI interface</t>
  </si>
  <si>
    <t>#61 Use Case to select AI</t>
  </si>
  <si>
    <t>UI Mock ups</t>
  </si>
  <si>
    <t>update game UI flow control</t>
  </si>
  <si>
    <t>code and unit testing</t>
  </si>
  <si>
    <t>Activity tests</t>
  </si>
  <si>
    <t>#40 Use Case - Finish Game</t>
  </si>
  <si>
    <t>Checking for the win condition</t>
  </si>
  <si>
    <t>UI Mock ups to show who won</t>
  </si>
  <si>
    <t>Needs the screen shot from @kuba</t>
  </si>
  <si>
    <t>in hotseat tap button to go back to home screen or start a new game</t>
  </si>
  <si>
    <t>#62 Testing - Create Phase 2 Plan</t>
  </si>
  <si>
    <t>#77 Create UI control tables for activities</t>
  </si>
  <si>
    <t>#76 Create Activity UI  flowchart diagrams</t>
  </si>
  <si>
    <t>#71 Testing - Create acceptance testing criteria and verify the application passes</t>
  </si>
  <si>
    <t>#69 Testing - Gather ease of use feedback</t>
  </si>
  <si>
    <t>#68 Testing - Run tests on physical device</t>
  </si>
  <si>
    <t>#66 Testing - implement test plan SettingsActivityTest</t>
  </si>
  <si>
    <t>#65 Testing - implement test plan GameActivityTest</t>
  </si>
  <si>
    <t>#64 Testing - Implement test plan HotSeatConfigurationTest</t>
  </si>
  <si>
    <t>#67 Testing - Implement test plan FullAppIntegrationTest</t>
  </si>
  <si>
    <t>#63 Testing - Implement test plan MainActivityTest</t>
  </si>
  <si>
    <t>#58 Construction - Unit testing of Game Board</t>
  </si>
  <si>
    <t>Design network API</t>
  </si>
  <si>
    <t>@chriskdon</t>
  </si>
  <si>
    <t>#52 Create AI interface</t>
  </si>
  <si>
    <t>#50 Design Gamestate internals</t>
  </si>
  <si>
    <t>#51 Add touch detection to the Gameboard</t>
  </si>
  <si>
    <t>#47 Communication - create end user license agreement</t>
  </si>
  <si>
    <t>@benstitt</t>
  </si>
  <si>
    <t>#75 Streamlining/updating the UI flow diagram</t>
  </si>
  <si>
    <t>#46 Construction - finalizing the gameboard grid</t>
  </si>
  <si>
    <t>#79 UI Mockups Collection</t>
  </si>
  <si>
    <t>#84 Construction - Code offline game control functionality</t>
  </si>
  <si>
    <t>#81 Add Hint Drawing</t>
  </si>
  <si>
    <t>#83 Construction - convert offline game mockup to xml</t>
  </si>
  <si>
    <t>#74 Renaming HOTSEAT gameplay</t>
  </si>
  <si>
    <t>#80 Construction - Adding a Win condition to the Grid</t>
  </si>
  <si>
    <t>#38 Use Case - peg animation</t>
  </si>
  <si>
    <t>#82 Construction - code dialogs</t>
  </si>
  <si>
    <t>Iteration 1 Total</t>
  </si>
  <si>
    <t>Iteration 1 Done</t>
  </si>
  <si>
    <t>Time</t>
  </si>
  <si>
    <t>Sun</t>
  </si>
  <si>
    <t>Mon</t>
  </si>
  <si>
    <t>Tues</t>
  </si>
  <si>
    <t>Wed</t>
  </si>
  <si>
    <t>Thu</t>
  </si>
  <si>
    <t>Fri</t>
  </si>
  <si>
    <t>Sat</t>
  </si>
  <si>
    <t>James
Kuba</t>
  </si>
  <si>
    <t>Peter
Taylor</t>
  </si>
  <si>
    <t>James
Taylor</t>
  </si>
  <si>
    <t>James
Kuba
Peter</t>
  </si>
  <si>
    <t>Kuba
Peter
Taylor</t>
  </si>
  <si>
    <t>James
Taylor
Kuba</t>
  </si>
  <si>
    <t>Kuba</t>
  </si>
  <si>
    <t>Taylor</t>
  </si>
  <si>
    <t>James</t>
  </si>
  <si>
    <t>James
Kuba
Taylor</t>
  </si>
  <si>
    <t>James
Kuba
Taylor
Peter</t>
  </si>
  <si>
    <t>maybe 3</t>
  </si>
  <si>
    <t>multiple games (up to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</si>
</sst>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mm;@"/>
    <numFmt numFmtId="165" formatCode="mmm\-d;@"/>
    <numFmt numFmtId="166" formatCode="m/d/yyyy;@"/>
  </numFmts>
  <fonts count="46" x14ac:knownFonts="1">
    <font>
      <sz val="10"/>
      <color rgb="FF000000"/>
      <name val="Arial"/>
    </font>
    <font>
      <sz val="10"/>
      <color rgb="FF000000"/>
      <name val="Arial"/>
    </font>
    <font>
      <sz val="18"/>
      <color rgb="FF1C4587"/>
      <name val="Trebuchet MS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Verdana"/>
    </font>
    <font>
      <sz val="10"/>
      <color rgb="FF000000"/>
      <name val="Trebuchet MS"/>
    </font>
    <font>
      <sz val="18"/>
      <color rgb="FF1C4587"/>
      <name val="Trebuchet MS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u/>
      <sz val="10"/>
      <color rgb="FF1C4587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Trebuchet MS"/>
    </font>
    <font>
      <sz val="10"/>
      <color rgb="FF000000"/>
      <name val="Arial"/>
    </font>
    <font>
      <sz val="10"/>
      <color rgb="FF1C4587"/>
      <name val="Trebuchet MS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u/>
      <sz val="10"/>
      <color rgb="FF4A86E8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i/>
      <sz val="10"/>
      <color rgb="FF1C4587"/>
      <name val="Trebuchet MS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Trebuchet MS"/>
    </font>
    <font>
      <b/>
      <sz val="18"/>
      <color rgb="FF1C4587"/>
      <name val="Trebuchet MS"/>
    </font>
    <font>
      <sz val="10"/>
      <color rgb="FF000000"/>
      <name val="Trebuchet MS"/>
    </font>
    <font>
      <sz val="10"/>
      <color rgb="FF000000"/>
      <name val="Arial"/>
    </font>
    <font>
      <b/>
      <u/>
      <sz val="10"/>
      <color rgb="FF3C78D8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4"/>
      <color rgb="FF1C4587"/>
      <name val="Trebuchet MS"/>
    </font>
    <font>
      <sz val="10"/>
      <color rgb="FF000000"/>
      <name val="Arial"/>
    </font>
    <font>
      <b/>
      <u/>
      <sz val="10"/>
      <color rgb="FF1C4587"/>
      <name val="Trebuchet MS"/>
    </font>
    <font>
      <sz val="10"/>
      <color rgb="FF000000"/>
      <name val="Arial"/>
    </font>
    <font>
      <b/>
      <sz val="10"/>
      <color rgb="FF1C4587"/>
      <name val="Trebuchet MS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</cellStyleXfs>
  <cellXfs count="50"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164" fontId="3" fillId="0" borderId="2" xfId="0" applyNumberFormat="1" applyFont="1" applyBorder="1" applyAlignment="1">
      <alignment wrapText="1"/>
    </xf>
    <xf numFmtId="0" fontId="5" fillId="2" borderId="4" xfId="0" applyFont="1" applyFill="1" applyBorder="1" applyAlignment="1">
      <alignment horizontal="right" wrapText="1"/>
    </xf>
    <xf numFmtId="165" fontId="6" fillId="0" borderId="5" xfId="0" applyNumberFormat="1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4" borderId="0" xfId="0" applyFont="1" applyFill="1" applyAlignment="1">
      <alignment wrapText="1"/>
    </xf>
    <xf numFmtId="0" fontId="12" fillId="0" borderId="0" xfId="0" applyFont="1" applyAlignment="1">
      <alignment horizontal="right" wrapText="1"/>
    </xf>
    <xf numFmtId="0" fontId="14" fillId="5" borderId="8" xfId="0" applyFont="1" applyFill="1" applyBorder="1" applyAlignment="1">
      <alignment wrapText="1"/>
    </xf>
    <xf numFmtId="0" fontId="15" fillId="6" borderId="0" xfId="0" applyFont="1" applyFill="1" applyAlignment="1">
      <alignment wrapText="1"/>
    </xf>
    <xf numFmtId="0" fontId="16" fillId="0" borderId="9" xfId="0" applyFont="1" applyBorder="1" applyAlignment="1">
      <alignment wrapText="1"/>
    </xf>
    <xf numFmtId="0" fontId="17" fillId="0" borderId="0" xfId="0" applyFont="1" applyAlignment="1">
      <alignment wrapText="1"/>
    </xf>
    <xf numFmtId="0" fontId="18" fillId="7" borderId="0" xfId="0" applyFont="1" applyFill="1" applyAlignment="1">
      <alignment horizontal="left" wrapText="1"/>
    </xf>
    <xf numFmtId="0" fontId="19" fillId="8" borderId="10" xfId="0" applyFont="1" applyFill="1" applyBorder="1" applyAlignment="1">
      <alignment wrapText="1"/>
    </xf>
    <xf numFmtId="0" fontId="20" fillId="0" borderId="0" xfId="0" applyFont="1" applyAlignment="1">
      <alignment wrapText="1"/>
    </xf>
    <xf numFmtId="0" fontId="21" fillId="9" borderId="11" xfId="0" applyFont="1" applyFill="1" applyBorder="1" applyAlignment="1">
      <alignment wrapText="1"/>
    </xf>
    <xf numFmtId="0" fontId="22" fillId="0" borderId="0" xfId="0" applyFont="1" applyAlignment="1">
      <alignment horizontal="left" wrapText="1"/>
    </xf>
    <xf numFmtId="166" fontId="23" fillId="0" borderId="0" xfId="0" applyNumberFormat="1" applyFont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6" fillId="10" borderId="0" xfId="0" applyFont="1" applyFill="1" applyAlignment="1">
      <alignment horizontal="right" wrapText="1"/>
    </xf>
    <xf numFmtId="0" fontId="27" fillId="11" borderId="12" xfId="0" applyFont="1" applyFill="1" applyBorder="1" applyAlignment="1">
      <alignment wrapText="1"/>
    </xf>
    <xf numFmtId="0" fontId="29" fillId="12" borderId="0" xfId="0" applyFont="1" applyFill="1" applyAlignment="1">
      <alignment wrapText="1"/>
    </xf>
    <xf numFmtId="164" fontId="30" fillId="0" borderId="0" xfId="0" applyNumberFormat="1" applyFont="1" applyAlignment="1">
      <alignment wrapText="1"/>
    </xf>
    <xf numFmtId="0" fontId="31" fillId="0" borderId="0" xfId="0" applyFont="1" applyAlignment="1">
      <alignment horizontal="center" wrapText="1"/>
    </xf>
    <xf numFmtId="164" fontId="33" fillId="13" borderId="0" xfId="0" applyNumberFormat="1" applyFont="1" applyFill="1" applyAlignment="1">
      <alignment horizontal="left" wrapText="1"/>
    </xf>
    <xf numFmtId="0" fontId="34" fillId="14" borderId="0" xfId="0" applyFont="1" applyFill="1" applyAlignment="1">
      <alignment wrapText="1"/>
    </xf>
    <xf numFmtId="0" fontId="35" fillId="0" borderId="0" xfId="0" applyFont="1" applyAlignment="1">
      <alignment wrapText="1"/>
    </xf>
    <xf numFmtId="166" fontId="0" fillId="0" borderId="0" xfId="0" applyNumberFormat="1" applyAlignment="1">
      <alignment wrapText="1"/>
    </xf>
    <xf numFmtId="0" fontId="36" fillId="15" borderId="13" xfId="0" applyFont="1" applyFill="1" applyBorder="1" applyAlignment="1">
      <alignment wrapText="1"/>
    </xf>
    <xf numFmtId="165" fontId="39" fillId="0" borderId="0" xfId="0" applyNumberFormat="1" applyFont="1" applyAlignment="1">
      <alignment wrapText="1"/>
    </xf>
    <xf numFmtId="0" fontId="40" fillId="0" borderId="0" xfId="0" applyFont="1" applyAlignment="1">
      <alignment horizontal="center" wrapText="1"/>
    </xf>
    <xf numFmtId="0" fontId="41" fillId="16" borderId="15" xfId="0" applyFont="1" applyFill="1" applyBorder="1" applyAlignment="1">
      <alignment wrapText="1"/>
    </xf>
    <xf numFmtId="0" fontId="42" fillId="0" borderId="0" xfId="0" applyFont="1" applyAlignment="1">
      <alignment horizontal="right" wrapText="1"/>
    </xf>
    <xf numFmtId="0" fontId="43" fillId="17" borderId="16" xfId="0" applyFont="1" applyFill="1" applyBorder="1" applyAlignment="1">
      <alignment horizontal="right" wrapText="1"/>
    </xf>
    <xf numFmtId="0" fontId="32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8" fillId="0" borderId="0" xfId="0" applyFont="1" applyAlignment="1">
      <alignment horizontal="center" wrapText="1"/>
    </xf>
    <xf numFmtId="0" fontId="28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34" fillId="18" borderId="0" xfId="0" applyFont="1" applyFill="1" applyAlignment="1">
      <alignment wrapText="1"/>
    </xf>
    <xf numFmtId="0" fontId="41" fillId="16" borderId="15" xfId="0" applyFont="1" applyFill="1" applyBorder="1" applyAlignment="1">
      <alignment horizontal="right" wrapText="1"/>
    </xf>
    <xf numFmtId="0" fontId="13" fillId="18" borderId="0" xfId="0" applyFont="1" applyFill="1" applyAlignment="1">
      <alignment wrapText="1"/>
    </xf>
    <xf numFmtId="0" fontId="37" fillId="18" borderId="14" xfId="0" applyFont="1" applyFill="1" applyBorder="1" applyAlignment="1">
      <alignment wrapText="1"/>
    </xf>
    <xf numFmtId="0" fontId="0" fillId="3" borderId="7" xfId="0" applyFont="1" applyFill="1" applyBorder="1" applyAlignment="1">
      <alignment horizontal="right" wrapText="1"/>
    </xf>
    <xf numFmtId="0" fontId="4" fillId="18" borderId="3" xfId="0" applyFont="1" applyFill="1" applyBorder="1" applyAlignment="1">
      <alignment wrapText="1"/>
    </xf>
    <xf numFmtId="0" fontId="0" fillId="18" borderId="0" xfId="0" applyFont="1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Burnup - Iteration 3 Progress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'Iteration #3 Burndown'!$E$1</c:f>
              <c:strCache>
                <c:ptCount val="1"/>
                <c:pt idx="0">
                  <c:v>Ideal Done</c:v>
                </c:pt>
              </c:strCache>
            </c:strRef>
          </c:tx>
          <c:spPr>
            <a:ln w="25400" cmpd="sng">
              <a:solidFill>
                <a:srgbClr val="D9D9D9"/>
              </a:solidFill>
            </a:ln>
          </c:spPr>
          <c:marker>
            <c:symbol val="none"/>
          </c:marker>
          <c:cat>
            <c:numRef>
              <c:f>'Iteration #3 Burndown'!$A$2:$A$16</c:f>
              <c:numCache>
                <c:formatCode>m/d/yyyy;@</c:formatCode>
                <c:ptCount val="15"/>
                <c:pt idx="0">
                  <c:v>41697.0</c:v>
                </c:pt>
                <c:pt idx="1">
                  <c:v>41698.0</c:v>
                </c:pt>
                <c:pt idx="2">
                  <c:v>41701.0</c:v>
                </c:pt>
                <c:pt idx="3">
                  <c:v>41702.0</c:v>
                </c:pt>
                <c:pt idx="4">
                  <c:v>41703.0</c:v>
                </c:pt>
                <c:pt idx="5">
                  <c:v>41704.0</c:v>
                </c:pt>
                <c:pt idx="6">
                  <c:v>41705.0</c:v>
                </c:pt>
                <c:pt idx="7">
                  <c:v>41708.0</c:v>
                </c:pt>
                <c:pt idx="8">
                  <c:v>41709.0</c:v>
                </c:pt>
                <c:pt idx="9">
                  <c:v>41710.0</c:v>
                </c:pt>
                <c:pt idx="10">
                  <c:v>41711.0</c:v>
                </c:pt>
                <c:pt idx="11">
                  <c:v>41712.0</c:v>
                </c:pt>
                <c:pt idx="12">
                  <c:v>41715.0</c:v>
                </c:pt>
                <c:pt idx="13">
                  <c:v>41716.0</c:v>
                </c:pt>
              </c:numCache>
            </c:numRef>
          </c:cat>
          <c:val>
            <c:numRef>
              <c:f>'Iteration #3 Burndown'!$E$2:$E$16</c:f>
              <c:numCache>
                <c:formatCode>General</c:formatCode>
                <c:ptCount val="15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'Iteration #3 Burndown'!$D$1</c:f>
              <c:strCache>
                <c:ptCount val="1"/>
                <c:pt idx="0">
                  <c:v>To Do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'Iteration #3 Burndown'!$A$2:$A$16</c:f>
              <c:numCache>
                <c:formatCode>m/d/yyyy;@</c:formatCode>
                <c:ptCount val="15"/>
                <c:pt idx="0">
                  <c:v>41697.0</c:v>
                </c:pt>
                <c:pt idx="1">
                  <c:v>41698.0</c:v>
                </c:pt>
                <c:pt idx="2">
                  <c:v>41701.0</c:v>
                </c:pt>
                <c:pt idx="3">
                  <c:v>41702.0</c:v>
                </c:pt>
                <c:pt idx="4">
                  <c:v>41703.0</c:v>
                </c:pt>
                <c:pt idx="5">
                  <c:v>41704.0</c:v>
                </c:pt>
                <c:pt idx="6">
                  <c:v>41705.0</c:v>
                </c:pt>
                <c:pt idx="7">
                  <c:v>41708.0</c:v>
                </c:pt>
                <c:pt idx="8">
                  <c:v>41709.0</c:v>
                </c:pt>
                <c:pt idx="9">
                  <c:v>41710.0</c:v>
                </c:pt>
                <c:pt idx="10">
                  <c:v>41711.0</c:v>
                </c:pt>
                <c:pt idx="11">
                  <c:v>41712.0</c:v>
                </c:pt>
                <c:pt idx="12">
                  <c:v>41715.0</c:v>
                </c:pt>
                <c:pt idx="13">
                  <c:v>41716.0</c:v>
                </c:pt>
              </c:numCache>
            </c:numRef>
          </c:cat>
          <c:val>
            <c:numRef>
              <c:f>'Iteration #3 Burndown'!$D$2:$D$16</c:f>
              <c:numCache>
                <c:formatCode>General</c:formatCode>
                <c:ptCount val="15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0.0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'Iteration #3 Burndown'!$B$1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'Iteration #3 Burndown'!$A$2:$A$16</c:f>
              <c:numCache>
                <c:formatCode>m/d/yyyy;@</c:formatCode>
                <c:ptCount val="15"/>
                <c:pt idx="0">
                  <c:v>41697.0</c:v>
                </c:pt>
                <c:pt idx="1">
                  <c:v>41698.0</c:v>
                </c:pt>
                <c:pt idx="2">
                  <c:v>41701.0</c:v>
                </c:pt>
                <c:pt idx="3">
                  <c:v>41702.0</c:v>
                </c:pt>
                <c:pt idx="4">
                  <c:v>41703.0</c:v>
                </c:pt>
                <c:pt idx="5">
                  <c:v>41704.0</c:v>
                </c:pt>
                <c:pt idx="6">
                  <c:v>41705.0</c:v>
                </c:pt>
                <c:pt idx="7">
                  <c:v>41708.0</c:v>
                </c:pt>
                <c:pt idx="8">
                  <c:v>41709.0</c:v>
                </c:pt>
                <c:pt idx="9">
                  <c:v>41710.0</c:v>
                </c:pt>
                <c:pt idx="10">
                  <c:v>41711.0</c:v>
                </c:pt>
                <c:pt idx="11">
                  <c:v>41712.0</c:v>
                </c:pt>
                <c:pt idx="12">
                  <c:v>41715.0</c:v>
                </c:pt>
                <c:pt idx="13">
                  <c:v>41716.0</c:v>
                </c:pt>
              </c:numCache>
            </c:numRef>
          </c:cat>
          <c:val>
            <c:numRef>
              <c:f>'Iteration #3 Burndown'!$B$2:$B$16</c:f>
              <c:numCache>
                <c:formatCode>General</c:formatCode>
                <c:ptCount val="15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0.0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'Iteration #3 Burndown'!$C$1</c:f>
              <c:strCache>
                <c:ptCount val="1"/>
                <c:pt idx="0">
                  <c:v>Done</c:v>
                </c:pt>
              </c:strCache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'Iteration #3 Burndown'!$A$2:$A$16</c:f>
              <c:numCache>
                <c:formatCode>m/d/yyyy;@</c:formatCode>
                <c:ptCount val="15"/>
                <c:pt idx="0">
                  <c:v>41697.0</c:v>
                </c:pt>
                <c:pt idx="1">
                  <c:v>41698.0</c:v>
                </c:pt>
                <c:pt idx="2">
                  <c:v>41701.0</c:v>
                </c:pt>
                <c:pt idx="3">
                  <c:v>41702.0</c:v>
                </c:pt>
                <c:pt idx="4">
                  <c:v>41703.0</c:v>
                </c:pt>
                <c:pt idx="5">
                  <c:v>41704.0</c:v>
                </c:pt>
                <c:pt idx="6">
                  <c:v>41705.0</c:v>
                </c:pt>
                <c:pt idx="7">
                  <c:v>41708.0</c:v>
                </c:pt>
                <c:pt idx="8">
                  <c:v>41709.0</c:v>
                </c:pt>
                <c:pt idx="9">
                  <c:v>41710.0</c:v>
                </c:pt>
                <c:pt idx="10">
                  <c:v>41711.0</c:v>
                </c:pt>
                <c:pt idx="11">
                  <c:v>41712.0</c:v>
                </c:pt>
                <c:pt idx="12">
                  <c:v>41715.0</c:v>
                </c:pt>
                <c:pt idx="13">
                  <c:v>41716.0</c:v>
                </c:pt>
              </c:numCache>
            </c:numRef>
          </c:cat>
          <c:val>
            <c:numRef>
              <c:f>'Iteration #3 Burndown'!$C$2:$C$16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62040"/>
        <c:axId val="2107965160"/>
      </c:lineChart>
      <c:dateAx>
        <c:axId val="2107962040"/>
        <c:scaling>
          <c:orientation val="minMax"/>
        </c:scaling>
        <c:delete val="1"/>
        <c:axPos val="b"/>
        <c:numFmt formatCode="m/d/yyyy;@" sourceLinked="1"/>
        <c:majorTickMark val="cross"/>
        <c:minorTickMark val="cross"/>
        <c:tickLblPos val="nextTo"/>
        <c:crossAx val="2107965160"/>
        <c:crosses val="autoZero"/>
        <c:auto val="1"/>
        <c:lblOffset val="100"/>
        <c:baseTimeUnit val="days"/>
      </c:dateAx>
      <c:valAx>
        <c:axId val="2107965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Project Tasks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079620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t>Burndown - Iteration #1 Progress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'Iteration #1 Burndown'!$B$1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numRef>
              <c:f>'Iteration #1 Burndown'!$A$2:$A$15</c:f>
              <c:numCache>
                <c:formatCode>m/d/yyyy;@</c:formatCode>
                <c:ptCount val="14"/>
                <c:pt idx="0">
                  <c:v>41658.0</c:v>
                </c:pt>
                <c:pt idx="1">
                  <c:v>41659.0</c:v>
                </c:pt>
                <c:pt idx="2">
                  <c:v>41660.0</c:v>
                </c:pt>
                <c:pt idx="3">
                  <c:v>41661.0</c:v>
                </c:pt>
                <c:pt idx="4">
                  <c:v>41662.0</c:v>
                </c:pt>
                <c:pt idx="5">
                  <c:v>41663.0</c:v>
                </c:pt>
                <c:pt idx="6">
                  <c:v>41666.0</c:v>
                </c:pt>
                <c:pt idx="7">
                  <c:v>41667.0</c:v>
                </c:pt>
                <c:pt idx="8">
                  <c:v>41668.0</c:v>
                </c:pt>
                <c:pt idx="9">
                  <c:v>41669.0</c:v>
                </c:pt>
                <c:pt idx="10">
                  <c:v>41670.0</c:v>
                </c:pt>
                <c:pt idx="11">
                  <c:v>41673.0</c:v>
                </c:pt>
                <c:pt idx="12">
                  <c:v>41674.0</c:v>
                </c:pt>
                <c:pt idx="13">
                  <c:v>41675.0</c:v>
                </c:pt>
              </c:numCache>
            </c:numRef>
          </c:cat>
          <c:val>
            <c:numRef>
              <c:f>'Iteration #1 Burndown'!$B$2:$B$15</c:f>
              <c:numCache>
                <c:formatCode>General</c:formatCode>
                <c:ptCount val="14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'Iteration #1 Burndown'!$C$1</c:f>
              <c:strCache>
                <c:ptCount val="1"/>
                <c:pt idx="0">
                  <c:v>Done</c:v>
                </c:pt>
              </c:strCache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'Iteration #1 Burndown'!$A$2:$A$15</c:f>
              <c:numCache>
                <c:formatCode>m/d/yyyy;@</c:formatCode>
                <c:ptCount val="14"/>
                <c:pt idx="0">
                  <c:v>41658.0</c:v>
                </c:pt>
                <c:pt idx="1">
                  <c:v>41659.0</c:v>
                </c:pt>
                <c:pt idx="2">
                  <c:v>41660.0</c:v>
                </c:pt>
                <c:pt idx="3">
                  <c:v>41661.0</c:v>
                </c:pt>
                <c:pt idx="4">
                  <c:v>41662.0</c:v>
                </c:pt>
                <c:pt idx="5">
                  <c:v>41663.0</c:v>
                </c:pt>
                <c:pt idx="6">
                  <c:v>41666.0</c:v>
                </c:pt>
                <c:pt idx="7">
                  <c:v>41667.0</c:v>
                </c:pt>
                <c:pt idx="8">
                  <c:v>41668.0</c:v>
                </c:pt>
                <c:pt idx="9">
                  <c:v>41669.0</c:v>
                </c:pt>
                <c:pt idx="10">
                  <c:v>41670.0</c:v>
                </c:pt>
                <c:pt idx="11">
                  <c:v>41673.0</c:v>
                </c:pt>
                <c:pt idx="12">
                  <c:v>41674.0</c:v>
                </c:pt>
                <c:pt idx="13">
                  <c:v>41675.0</c:v>
                </c:pt>
              </c:numCache>
            </c:numRef>
          </c:cat>
          <c:val>
            <c:numRef>
              <c:f>'Iteration #1 Burndown'!$C$2:$C$15</c:f>
              <c:numCache>
                <c:formatCode>General</c:formatCode>
                <c:ptCount val="14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5.0</c:v>
                </c:pt>
                <c:pt idx="12">
                  <c:v>12.0</c:v>
                </c:pt>
                <c:pt idx="13">
                  <c:v>16.0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'Iteration #1 Burndown'!$D$1</c:f>
              <c:strCache>
                <c:ptCount val="1"/>
                <c:pt idx="0">
                  <c:v>To Do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'Iteration #1 Burndown'!$A$2:$A$15</c:f>
              <c:numCache>
                <c:formatCode>m/d/yyyy;@</c:formatCode>
                <c:ptCount val="14"/>
                <c:pt idx="0">
                  <c:v>41658.0</c:v>
                </c:pt>
                <c:pt idx="1">
                  <c:v>41659.0</c:v>
                </c:pt>
                <c:pt idx="2">
                  <c:v>41660.0</c:v>
                </c:pt>
                <c:pt idx="3">
                  <c:v>41661.0</c:v>
                </c:pt>
                <c:pt idx="4">
                  <c:v>41662.0</c:v>
                </c:pt>
                <c:pt idx="5">
                  <c:v>41663.0</c:v>
                </c:pt>
                <c:pt idx="6">
                  <c:v>41666.0</c:v>
                </c:pt>
                <c:pt idx="7">
                  <c:v>41667.0</c:v>
                </c:pt>
                <c:pt idx="8">
                  <c:v>41668.0</c:v>
                </c:pt>
                <c:pt idx="9">
                  <c:v>41669.0</c:v>
                </c:pt>
                <c:pt idx="10">
                  <c:v>41670.0</c:v>
                </c:pt>
                <c:pt idx="11">
                  <c:v>41673.0</c:v>
                </c:pt>
                <c:pt idx="12">
                  <c:v>41674.0</c:v>
                </c:pt>
                <c:pt idx="13">
                  <c:v>41675.0</c:v>
                </c:pt>
              </c:numCache>
            </c:numRef>
          </c:cat>
          <c:val>
            <c:numRef>
              <c:f>'Iteration #1 Burndown'!$D$2:$D$15</c:f>
              <c:numCache>
                <c:formatCode>General</c:formatCode>
                <c:ptCount val="14"/>
                <c:pt idx="0">
                  <c:v>14.0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11.0</c:v>
                </c:pt>
                <c:pt idx="12">
                  <c:v>4.0</c:v>
                </c:pt>
                <c:pt idx="13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988984"/>
        <c:axId val="2108991992"/>
      </c:lineChart>
      <c:dateAx>
        <c:axId val="2108988984"/>
        <c:scaling>
          <c:orientation val="minMax"/>
        </c:scaling>
        <c:delete val="1"/>
        <c:axPos val="b"/>
        <c:numFmt formatCode="m/d/yyyy;@" sourceLinked="1"/>
        <c:majorTickMark val="cross"/>
        <c:minorTickMark val="cross"/>
        <c:tickLblPos val="nextTo"/>
        <c:crossAx val="2108991992"/>
        <c:crosses val="autoZero"/>
        <c:auto val="1"/>
        <c:lblOffset val="100"/>
        <c:baseTimeUnit val="days"/>
      </c:dateAx>
      <c:valAx>
        <c:axId val="2108991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# Project Tasks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089889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t>Burnup - Iteration 1 versus Iteration 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'Iteration #2 Burndown'!$B$1</c:f>
              <c:strCache>
                <c:ptCount val="1"/>
                <c:pt idx="0">
                  <c:v>Iteration 1 Total</c:v>
                </c:pt>
              </c:strCache>
            </c:strRef>
          </c:tx>
          <c:spPr>
            <a:ln w="25400" cmpd="sng">
              <a:solidFill>
                <a:srgbClr val="A4C2F4"/>
              </a:solidFill>
            </a:ln>
          </c:spPr>
          <c:marker>
            <c:symbol val="none"/>
          </c:marker>
          <c:cat>
            <c:numRef>
              <c:f>'Iteration #2 Burndown'!$A$2:$A$16</c:f>
              <c:numCache>
                <c:formatCode>m/d/yyyy;@</c:formatCode>
                <c:ptCount val="15"/>
                <c:pt idx="0">
                  <c:v>41676.0</c:v>
                </c:pt>
                <c:pt idx="1">
                  <c:v>41677.0</c:v>
                </c:pt>
                <c:pt idx="2">
                  <c:v>41680.0</c:v>
                </c:pt>
                <c:pt idx="3">
                  <c:v>41681.0</c:v>
                </c:pt>
                <c:pt idx="4">
                  <c:v>41682.0</c:v>
                </c:pt>
                <c:pt idx="5">
                  <c:v>41683.0</c:v>
                </c:pt>
                <c:pt idx="6">
                  <c:v>41684.0</c:v>
                </c:pt>
                <c:pt idx="7">
                  <c:v>41687.0</c:v>
                </c:pt>
                <c:pt idx="8">
                  <c:v>41688.0</c:v>
                </c:pt>
                <c:pt idx="9">
                  <c:v>41689.0</c:v>
                </c:pt>
                <c:pt idx="10">
                  <c:v>41690.0</c:v>
                </c:pt>
                <c:pt idx="11">
                  <c:v>41691.0</c:v>
                </c:pt>
                <c:pt idx="12">
                  <c:v>41694.0</c:v>
                </c:pt>
                <c:pt idx="13">
                  <c:v>41695.0</c:v>
                </c:pt>
                <c:pt idx="14">
                  <c:v>41696.0</c:v>
                </c:pt>
              </c:numCache>
            </c:numRef>
          </c:cat>
          <c:val>
            <c:numRef>
              <c:f>'Iteration #2 Burndown'!$B$2:$B$16</c:f>
              <c:numCache>
                <c:formatCode>General</c:formatCode>
                <c:ptCount val="15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16.0</c:v>
                </c:pt>
                <c:pt idx="13">
                  <c:v>16.0</c:v>
                </c:pt>
                <c:pt idx="14">
                  <c:v>16.0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'Iteration #2 Burndown'!$C$1</c:f>
              <c:strCache>
                <c:ptCount val="1"/>
                <c:pt idx="0">
                  <c:v>Iteration 1 Done</c:v>
                </c:pt>
              </c:strCache>
            </c:strRef>
          </c:tx>
          <c:spPr>
            <a:ln w="25400" cmpd="sng">
              <a:solidFill>
                <a:srgbClr val="B6D7A8"/>
              </a:solidFill>
            </a:ln>
          </c:spPr>
          <c:marker>
            <c:symbol val="none"/>
          </c:marker>
          <c:cat>
            <c:numRef>
              <c:f>'Iteration #2 Burndown'!$A$2:$A$16</c:f>
              <c:numCache>
                <c:formatCode>m/d/yyyy;@</c:formatCode>
                <c:ptCount val="15"/>
                <c:pt idx="0">
                  <c:v>41676.0</c:v>
                </c:pt>
                <c:pt idx="1">
                  <c:v>41677.0</c:v>
                </c:pt>
                <c:pt idx="2">
                  <c:v>41680.0</c:v>
                </c:pt>
                <c:pt idx="3">
                  <c:v>41681.0</c:v>
                </c:pt>
                <c:pt idx="4">
                  <c:v>41682.0</c:v>
                </c:pt>
                <c:pt idx="5">
                  <c:v>41683.0</c:v>
                </c:pt>
                <c:pt idx="6">
                  <c:v>41684.0</c:v>
                </c:pt>
                <c:pt idx="7">
                  <c:v>41687.0</c:v>
                </c:pt>
                <c:pt idx="8">
                  <c:v>41688.0</c:v>
                </c:pt>
                <c:pt idx="9">
                  <c:v>41689.0</c:v>
                </c:pt>
                <c:pt idx="10">
                  <c:v>41690.0</c:v>
                </c:pt>
                <c:pt idx="11">
                  <c:v>41691.0</c:v>
                </c:pt>
                <c:pt idx="12">
                  <c:v>41694.0</c:v>
                </c:pt>
                <c:pt idx="13">
                  <c:v>41695.0</c:v>
                </c:pt>
                <c:pt idx="14">
                  <c:v>41696.0</c:v>
                </c:pt>
              </c:numCache>
            </c:numRef>
          </c:cat>
          <c:val>
            <c:numRef>
              <c:f>'Iteration #2 Burndown'!$C$2:$C$16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  <c:pt idx="13">
                  <c:v>12.0</c:v>
                </c:pt>
                <c:pt idx="14">
                  <c:v>16.0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'Iteration #2 Burndown'!$D$1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'Iteration #2 Burndown'!$A$2:$A$16</c:f>
              <c:numCache>
                <c:formatCode>m/d/yyyy;@</c:formatCode>
                <c:ptCount val="15"/>
                <c:pt idx="0">
                  <c:v>41676.0</c:v>
                </c:pt>
                <c:pt idx="1">
                  <c:v>41677.0</c:v>
                </c:pt>
                <c:pt idx="2">
                  <c:v>41680.0</c:v>
                </c:pt>
                <c:pt idx="3">
                  <c:v>41681.0</c:v>
                </c:pt>
                <c:pt idx="4">
                  <c:v>41682.0</c:v>
                </c:pt>
                <c:pt idx="5">
                  <c:v>41683.0</c:v>
                </c:pt>
                <c:pt idx="6">
                  <c:v>41684.0</c:v>
                </c:pt>
                <c:pt idx="7">
                  <c:v>41687.0</c:v>
                </c:pt>
                <c:pt idx="8">
                  <c:v>41688.0</c:v>
                </c:pt>
                <c:pt idx="9">
                  <c:v>41689.0</c:v>
                </c:pt>
                <c:pt idx="10">
                  <c:v>41690.0</c:v>
                </c:pt>
                <c:pt idx="11">
                  <c:v>41691.0</c:v>
                </c:pt>
                <c:pt idx="12">
                  <c:v>41694.0</c:v>
                </c:pt>
                <c:pt idx="13">
                  <c:v>41695.0</c:v>
                </c:pt>
                <c:pt idx="14">
                  <c:v>41696.0</c:v>
                </c:pt>
              </c:numCache>
            </c:numRef>
          </c:cat>
          <c:val>
            <c:numRef>
              <c:f>'Iteration #2 Burndown'!$D$2:$D$16</c:f>
              <c:numCache>
                <c:formatCode>General</c:formatCode>
                <c:ptCount val="15"/>
                <c:pt idx="0">
                  <c:v>1.0</c:v>
                </c:pt>
                <c:pt idx="1">
                  <c:v>7.0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13.0</c:v>
                </c:pt>
                <c:pt idx="6">
                  <c:v>22.0</c:v>
                </c:pt>
                <c:pt idx="7">
                  <c:v>23.0</c:v>
                </c:pt>
                <c:pt idx="8">
                  <c:v>26.0</c:v>
                </c:pt>
                <c:pt idx="9">
                  <c:v>26.0</c:v>
                </c:pt>
                <c:pt idx="10">
                  <c:v>27.0</c:v>
                </c:pt>
                <c:pt idx="11">
                  <c:v>29.0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'Iteration #2 Burndown'!$E$1</c:f>
              <c:strCache>
                <c:ptCount val="1"/>
                <c:pt idx="0">
                  <c:v>Done</c:v>
                </c:pt>
              </c:strCache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'Iteration #2 Burndown'!$A$2:$A$16</c:f>
              <c:numCache>
                <c:formatCode>m/d/yyyy;@</c:formatCode>
                <c:ptCount val="15"/>
                <c:pt idx="0">
                  <c:v>41676.0</c:v>
                </c:pt>
                <c:pt idx="1">
                  <c:v>41677.0</c:v>
                </c:pt>
                <c:pt idx="2">
                  <c:v>41680.0</c:v>
                </c:pt>
                <c:pt idx="3">
                  <c:v>41681.0</c:v>
                </c:pt>
                <c:pt idx="4">
                  <c:v>41682.0</c:v>
                </c:pt>
                <c:pt idx="5">
                  <c:v>41683.0</c:v>
                </c:pt>
                <c:pt idx="6">
                  <c:v>41684.0</c:v>
                </c:pt>
                <c:pt idx="7">
                  <c:v>41687.0</c:v>
                </c:pt>
                <c:pt idx="8">
                  <c:v>41688.0</c:v>
                </c:pt>
                <c:pt idx="9">
                  <c:v>41689.0</c:v>
                </c:pt>
                <c:pt idx="10">
                  <c:v>41690.0</c:v>
                </c:pt>
                <c:pt idx="11">
                  <c:v>41691.0</c:v>
                </c:pt>
                <c:pt idx="12">
                  <c:v>41694.0</c:v>
                </c:pt>
                <c:pt idx="13">
                  <c:v>41695.0</c:v>
                </c:pt>
                <c:pt idx="14">
                  <c:v>41696.0</c:v>
                </c:pt>
              </c:numCache>
            </c:numRef>
          </c:cat>
          <c:val>
            <c:numRef>
              <c:f>'Iteration #2 Burndown'!$E$2:$E$16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5.0</c:v>
                </c:pt>
                <c:pt idx="11">
                  <c:v>9.0</c:v>
                </c:pt>
                <c:pt idx="12">
                  <c:v>14.0</c:v>
                </c:pt>
                <c:pt idx="13">
                  <c:v>21.0</c:v>
                </c:pt>
                <c:pt idx="14">
                  <c:v>32.0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30840"/>
        <c:axId val="2109133960"/>
      </c:lineChart>
      <c:dateAx>
        <c:axId val="2109130840"/>
        <c:scaling>
          <c:orientation val="minMax"/>
        </c:scaling>
        <c:delete val="1"/>
        <c:axPos val="b"/>
        <c:numFmt formatCode="m/d/yyyy;@" sourceLinked="1"/>
        <c:majorTickMark val="cross"/>
        <c:minorTickMark val="cross"/>
        <c:tickLblPos val="nextTo"/>
        <c:crossAx val="2109133960"/>
        <c:crosses val="autoZero"/>
        <c:auto val="1"/>
        <c:lblOffset val="100"/>
        <c:baseTimeUnit val="days"/>
      </c:dateAx>
      <c:valAx>
        <c:axId val="2109133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Iteration 1 # Project Tasks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09130840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t>Burnup - Iteration 2 Progress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'Iteration #2 Burndown'!$G$1</c:f>
              <c:strCache>
                <c:ptCount val="1"/>
                <c:pt idx="0">
                  <c:v>Ideal Done</c:v>
                </c:pt>
              </c:strCache>
            </c:strRef>
          </c:tx>
          <c:spPr>
            <a:ln w="25400" cmpd="sng">
              <a:solidFill>
                <a:srgbClr val="D9D9D9"/>
              </a:solidFill>
            </a:ln>
          </c:spPr>
          <c:marker>
            <c:symbol val="none"/>
          </c:marker>
          <c:cat>
            <c:numRef>
              <c:f>'Iteration #2 Burndown'!$A$2:$A$16</c:f>
              <c:numCache>
                <c:formatCode>m/d/yyyy;@</c:formatCode>
                <c:ptCount val="15"/>
                <c:pt idx="0">
                  <c:v>41676.0</c:v>
                </c:pt>
                <c:pt idx="1">
                  <c:v>41677.0</c:v>
                </c:pt>
                <c:pt idx="2">
                  <c:v>41680.0</c:v>
                </c:pt>
                <c:pt idx="3">
                  <c:v>41681.0</c:v>
                </c:pt>
                <c:pt idx="4">
                  <c:v>41682.0</c:v>
                </c:pt>
                <c:pt idx="5">
                  <c:v>41683.0</c:v>
                </c:pt>
                <c:pt idx="6">
                  <c:v>41684.0</c:v>
                </c:pt>
                <c:pt idx="7">
                  <c:v>41687.0</c:v>
                </c:pt>
                <c:pt idx="8">
                  <c:v>41688.0</c:v>
                </c:pt>
                <c:pt idx="9">
                  <c:v>41689.0</c:v>
                </c:pt>
                <c:pt idx="10">
                  <c:v>41690.0</c:v>
                </c:pt>
                <c:pt idx="11">
                  <c:v>41691.0</c:v>
                </c:pt>
                <c:pt idx="12">
                  <c:v>41694.0</c:v>
                </c:pt>
                <c:pt idx="13">
                  <c:v>41695.0</c:v>
                </c:pt>
                <c:pt idx="14">
                  <c:v>41696.0</c:v>
                </c:pt>
              </c:numCache>
            </c:numRef>
          </c:cat>
          <c:val>
            <c:numRef>
              <c:f>'Iteration #2 Burndown'!$G$2:$G$16</c:f>
              <c:numCache>
                <c:formatCode>General</c:formatCode>
                <c:ptCount val="15"/>
                <c:pt idx="0">
                  <c:v>2.133333333333333</c:v>
                </c:pt>
                <c:pt idx="1">
                  <c:v>4.266666666666666</c:v>
                </c:pt>
                <c:pt idx="2">
                  <c:v>6.4</c:v>
                </c:pt>
                <c:pt idx="3">
                  <c:v>8.533333333333333</c:v>
                </c:pt>
                <c:pt idx="4">
                  <c:v>10.66666666666667</c:v>
                </c:pt>
                <c:pt idx="5">
                  <c:v>12.8</c:v>
                </c:pt>
                <c:pt idx="6">
                  <c:v>14.93333333333333</c:v>
                </c:pt>
                <c:pt idx="7">
                  <c:v>17.06666666666667</c:v>
                </c:pt>
                <c:pt idx="8">
                  <c:v>19.2</c:v>
                </c:pt>
                <c:pt idx="9">
                  <c:v>21.33333333333333</c:v>
                </c:pt>
                <c:pt idx="10">
                  <c:v>23.46666666666666</c:v>
                </c:pt>
                <c:pt idx="11">
                  <c:v>25.6</c:v>
                </c:pt>
                <c:pt idx="12">
                  <c:v>27.73333333333333</c:v>
                </c:pt>
                <c:pt idx="13">
                  <c:v>29.86666666666666</c:v>
                </c:pt>
                <c:pt idx="14">
                  <c:v>32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'Iteration #2 Burndown'!$F$1</c:f>
              <c:strCache>
                <c:ptCount val="1"/>
                <c:pt idx="0">
                  <c:v>To Do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'Iteration #2 Burndown'!$A$2:$A$16</c:f>
              <c:numCache>
                <c:formatCode>m/d/yyyy;@</c:formatCode>
                <c:ptCount val="15"/>
                <c:pt idx="0">
                  <c:v>41676.0</c:v>
                </c:pt>
                <c:pt idx="1">
                  <c:v>41677.0</c:v>
                </c:pt>
                <c:pt idx="2">
                  <c:v>41680.0</c:v>
                </c:pt>
                <c:pt idx="3">
                  <c:v>41681.0</c:v>
                </c:pt>
                <c:pt idx="4">
                  <c:v>41682.0</c:v>
                </c:pt>
                <c:pt idx="5">
                  <c:v>41683.0</c:v>
                </c:pt>
                <c:pt idx="6">
                  <c:v>41684.0</c:v>
                </c:pt>
                <c:pt idx="7">
                  <c:v>41687.0</c:v>
                </c:pt>
                <c:pt idx="8">
                  <c:v>41688.0</c:v>
                </c:pt>
                <c:pt idx="9">
                  <c:v>41689.0</c:v>
                </c:pt>
                <c:pt idx="10">
                  <c:v>41690.0</c:v>
                </c:pt>
                <c:pt idx="11">
                  <c:v>41691.0</c:v>
                </c:pt>
                <c:pt idx="12">
                  <c:v>41694.0</c:v>
                </c:pt>
                <c:pt idx="13">
                  <c:v>41695.0</c:v>
                </c:pt>
                <c:pt idx="14">
                  <c:v>41696.0</c:v>
                </c:pt>
              </c:numCache>
            </c:numRef>
          </c:cat>
          <c:val>
            <c:numRef>
              <c:f>'Iteration #2 Burndown'!$F$2:$F$16</c:f>
              <c:numCache>
                <c:formatCode>General</c:formatCode>
                <c:ptCount val="15"/>
                <c:pt idx="0">
                  <c:v>1.0</c:v>
                </c:pt>
                <c:pt idx="1">
                  <c:v>7.0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21.0</c:v>
                </c:pt>
                <c:pt idx="7">
                  <c:v>22.0</c:v>
                </c:pt>
                <c:pt idx="8">
                  <c:v>24.0</c:v>
                </c:pt>
                <c:pt idx="9">
                  <c:v>24.0</c:v>
                </c:pt>
                <c:pt idx="10">
                  <c:v>22.0</c:v>
                </c:pt>
                <c:pt idx="11">
                  <c:v>20.0</c:v>
                </c:pt>
                <c:pt idx="12">
                  <c:v>18.0</c:v>
                </c:pt>
                <c:pt idx="13">
                  <c:v>11.0</c:v>
                </c:pt>
                <c:pt idx="14">
                  <c:v>0.0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'Iteration #2 Burndown'!$D$1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'Iteration #2 Burndown'!$A$2:$A$16</c:f>
              <c:numCache>
                <c:formatCode>m/d/yyyy;@</c:formatCode>
                <c:ptCount val="15"/>
                <c:pt idx="0">
                  <c:v>41676.0</c:v>
                </c:pt>
                <c:pt idx="1">
                  <c:v>41677.0</c:v>
                </c:pt>
                <c:pt idx="2">
                  <c:v>41680.0</c:v>
                </c:pt>
                <c:pt idx="3">
                  <c:v>41681.0</c:v>
                </c:pt>
                <c:pt idx="4">
                  <c:v>41682.0</c:v>
                </c:pt>
                <c:pt idx="5">
                  <c:v>41683.0</c:v>
                </c:pt>
                <c:pt idx="6">
                  <c:v>41684.0</c:v>
                </c:pt>
                <c:pt idx="7">
                  <c:v>41687.0</c:v>
                </c:pt>
                <c:pt idx="8">
                  <c:v>41688.0</c:v>
                </c:pt>
                <c:pt idx="9">
                  <c:v>41689.0</c:v>
                </c:pt>
                <c:pt idx="10">
                  <c:v>41690.0</c:v>
                </c:pt>
                <c:pt idx="11">
                  <c:v>41691.0</c:v>
                </c:pt>
                <c:pt idx="12">
                  <c:v>41694.0</c:v>
                </c:pt>
                <c:pt idx="13">
                  <c:v>41695.0</c:v>
                </c:pt>
                <c:pt idx="14">
                  <c:v>41696.0</c:v>
                </c:pt>
              </c:numCache>
            </c:numRef>
          </c:cat>
          <c:val>
            <c:numRef>
              <c:f>'Iteration #2 Burndown'!$D$2:$D$16</c:f>
              <c:numCache>
                <c:formatCode>General</c:formatCode>
                <c:ptCount val="15"/>
                <c:pt idx="0">
                  <c:v>1.0</c:v>
                </c:pt>
                <c:pt idx="1">
                  <c:v>7.0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13.0</c:v>
                </c:pt>
                <c:pt idx="6">
                  <c:v>22.0</c:v>
                </c:pt>
                <c:pt idx="7">
                  <c:v>23.0</c:v>
                </c:pt>
                <c:pt idx="8">
                  <c:v>26.0</c:v>
                </c:pt>
                <c:pt idx="9">
                  <c:v>26.0</c:v>
                </c:pt>
                <c:pt idx="10">
                  <c:v>27.0</c:v>
                </c:pt>
                <c:pt idx="11">
                  <c:v>29.0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'Iteration #2 Burndown'!$E$1</c:f>
              <c:strCache>
                <c:ptCount val="1"/>
                <c:pt idx="0">
                  <c:v>Done</c:v>
                </c:pt>
              </c:strCache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'Iteration #2 Burndown'!$A$2:$A$16</c:f>
              <c:numCache>
                <c:formatCode>m/d/yyyy;@</c:formatCode>
                <c:ptCount val="15"/>
                <c:pt idx="0">
                  <c:v>41676.0</c:v>
                </c:pt>
                <c:pt idx="1">
                  <c:v>41677.0</c:v>
                </c:pt>
                <c:pt idx="2">
                  <c:v>41680.0</c:v>
                </c:pt>
                <c:pt idx="3">
                  <c:v>41681.0</c:v>
                </c:pt>
                <c:pt idx="4">
                  <c:v>41682.0</c:v>
                </c:pt>
                <c:pt idx="5">
                  <c:v>41683.0</c:v>
                </c:pt>
                <c:pt idx="6">
                  <c:v>41684.0</c:v>
                </c:pt>
                <c:pt idx="7">
                  <c:v>41687.0</c:v>
                </c:pt>
                <c:pt idx="8">
                  <c:v>41688.0</c:v>
                </c:pt>
                <c:pt idx="9">
                  <c:v>41689.0</c:v>
                </c:pt>
                <c:pt idx="10">
                  <c:v>41690.0</c:v>
                </c:pt>
                <c:pt idx="11">
                  <c:v>41691.0</c:v>
                </c:pt>
                <c:pt idx="12">
                  <c:v>41694.0</c:v>
                </c:pt>
                <c:pt idx="13">
                  <c:v>41695.0</c:v>
                </c:pt>
                <c:pt idx="14">
                  <c:v>41696.0</c:v>
                </c:pt>
              </c:numCache>
            </c:numRef>
          </c:cat>
          <c:val>
            <c:numRef>
              <c:f>'Iteration #2 Burndown'!$E$2:$E$16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5.0</c:v>
                </c:pt>
                <c:pt idx="11">
                  <c:v>9.0</c:v>
                </c:pt>
                <c:pt idx="12">
                  <c:v>14.0</c:v>
                </c:pt>
                <c:pt idx="13">
                  <c:v>21.0</c:v>
                </c:pt>
                <c:pt idx="14">
                  <c:v>32.0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76040"/>
        <c:axId val="2109179160"/>
      </c:lineChart>
      <c:dateAx>
        <c:axId val="2109176040"/>
        <c:scaling>
          <c:orientation val="minMax"/>
        </c:scaling>
        <c:delete val="1"/>
        <c:axPos val="b"/>
        <c:numFmt formatCode="m/d/yyyy;@" sourceLinked="1"/>
        <c:majorTickMark val="cross"/>
        <c:minorTickMark val="cross"/>
        <c:tickLblPos val="nextTo"/>
        <c:crossAx val="2109179160"/>
        <c:crosses val="autoZero"/>
        <c:auto val="1"/>
        <c:lblOffset val="100"/>
        <c:baseTimeUnit val="days"/>
      </c:dateAx>
      <c:valAx>
        <c:axId val="2109179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# Project Tasks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091760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571500</xdr:colOff>
      <xdr:row>0</xdr:row>
      <xdr:rowOff>409575</xdr:rowOff>
    </xdr:from>
    <xdr:ext cx="7296150" cy="35242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123825</xdr:colOff>
      <xdr:row>0</xdr:row>
      <xdr:rowOff>381000</xdr:rowOff>
    </xdr:from>
    <xdr:ext cx="5715000" cy="352425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0</xdr:row>
      <xdr:rowOff>361950</xdr:rowOff>
    </xdr:from>
    <xdr:ext cx="7372350" cy="3524250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209550</xdr:colOff>
      <xdr:row>17</xdr:row>
      <xdr:rowOff>352425</xdr:rowOff>
    </xdr:from>
    <xdr:ext cx="7296150" cy="352425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baseColWidth="10" defaultColWidth="17.1640625" defaultRowHeight="12.75" customHeight="1" x14ac:dyDescent="0"/>
  <cols>
    <col min="1" max="1" width="4.5" customWidth="1"/>
    <col min="2" max="2" width="20.83203125" customWidth="1"/>
    <col min="4" max="4" width="1.6640625" customWidth="1"/>
    <col min="6" max="6" width="9.1640625" customWidth="1"/>
    <col min="7" max="7" width="6.1640625" customWidth="1"/>
  </cols>
  <sheetData>
    <row r="1" spans="1:20" ht="12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ht="12.75" customHeight="1">
      <c r="A2" s="21"/>
      <c r="B2" s="37" t="s">
        <v>0</v>
      </c>
      <c r="C2" s="38"/>
      <c r="D2" s="39"/>
      <c r="E2" s="39"/>
      <c r="F2" s="39"/>
      <c r="G2" s="39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1:20" ht="12.7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21"/>
      <c r="B4" s="40" t="s">
        <v>1</v>
      </c>
      <c r="C4" s="40"/>
      <c r="D4" s="7"/>
      <c r="E4" s="40" t="s">
        <v>2</v>
      </c>
      <c r="F4" s="40"/>
      <c r="G4" s="4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 ht="12.75" customHeight="1">
      <c r="A5" s="6"/>
      <c r="B5" s="35" t="s">
        <v>3</v>
      </c>
      <c r="C5" s="27">
        <v>41648</v>
      </c>
      <c r="D5" s="7"/>
      <c r="E5" s="33" t="s">
        <v>4</v>
      </c>
      <c r="F5" s="33" t="s">
        <v>5</v>
      </c>
      <c r="G5" s="33" t="s">
        <v>6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2.75" customHeight="1">
      <c r="A6" s="6"/>
      <c r="B6" s="35" t="s">
        <v>7</v>
      </c>
      <c r="C6" s="27">
        <v>41725</v>
      </c>
      <c r="D6" s="7"/>
      <c r="E6" s="26" t="s">
        <v>8</v>
      </c>
      <c r="F6" s="26">
        <v>4</v>
      </c>
      <c r="G6" s="26">
        <f>($C$11*$C$12)*F6</f>
        <v>192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12.75" customHeight="1">
      <c r="A7" s="6"/>
      <c r="B7" s="35" t="s">
        <v>9</v>
      </c>
      <c r="C7" s="27">
        <v>41733</v>
      </c>
      <c r="D7" s="7"/>
      <c r="E7" s="26" t="s">
        <v>10</v>
      </c>
      <c r="F7" s="26">
        <v>3</v>
      </c>
      <c r="G7" s="26">
        <f>($C$11*$C$12)*F7</f>
        <v>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2.75" customHeight="1">
      <c r="A8" s="6"/>
      <c r="B8" s="16"/>
      <c r="C8" s="14"/>
      <c r="D8" s="7"/>
      <c r="E8" s="26" t="s">
        <v>11</v>
      </c>
      <c r="F8" s="26">
        <v>3</v>
      </c>
      <c r="G8" s="26">
        <f>($C$11*$C$12)*F8</f>
        <v>144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12.75" customHeight="1">
      <c r="A9" s="6"/>
      <c r="B9" s="35" t="s">
        <v>12</v>
      </c>
      <c r="C9" s="14">
        <f>C6-C5</f>
        <v>77</v>
      </c>
      <c r="D9" s="7"/>
      <c r="E9" s="26" t="s">
        <v>13</v>
      </c>
      <c r="F9" s="26">
        <v>1</v>
      </c>
      <c r="G9" s="26">
        <f>($C$11*$C$12)*F9</f>
        <v>48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2.75" customHeight="1">
      <c r="A10" s="6"/>
      <c r="B10" s="35" t="s">
        <v>14</v>
      </c>
      <c r="C10" s="14">
        <f>C9/7</f>
        <v>11</v>
      </c>
      <c r="D10" s="7"/>
      <c r="E10" s="7"/>
      <c r="F10" s="7"/>
      <c r="G10" s="7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2.75" customHeight="1">
      <c r="A11" s="6"/>
      <c r="B11" s="35" t="s">
        <v>15</v>
      </c>
      <c r="C11" s="14">
        <v>8</v>
      </c>
      <c r="D11" s="7"/>
      <c r="E11" s="41" t="s">
        <v>16</v>
      </c>
      <c r="F11" s="42"/>
      <c r="G11" s="26">
        <f>SUM(G6:G9)</f>
        <v>528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2.75" customHeight="1">
      <c r="A12" s="6"/>
      <c r="B12" s="35" t="s">
        <v>17</v>
      </c>
      <c r="C12" s="14">
        <v>6</v>
      </c>
      <c r="D12" s="7"/>
      <c r="E12" s="7"/>
      <c r="F12" s="7"/>
      <c r="G12" s="7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2.75" customHeight="1">
      <c r="A13" s="6"/>
      <c r="B13" s="35" t="s">
        <v>16</v>
      </c>
      <c r="C13" s="14">
        <f>(C12*C11)*C10</f>
        <v>528</v>
      </c>
      <c r="D13" s="7"/>
      <c r="E13" s="7"/>
      <c r="F13" s="7"/>
      <c r="G13" s="7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2.7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0" ht="12.7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0" ht="12.7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1:20" ht="12.7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1:20" ht="12.7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 ht="12.7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1:20" ht="12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</sheetData>
  <mergeCells count="4">
    <mergeCell ref="B2:G2"/>
    <mergeCell ref="B4:C4"/>
    <mergeCell ref="E4:G4"/>
    <mergeCell ref="E11:F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zoomScale="200" zoomScaleNormal="200" zoomScalePageLayoutView="200" workbookViewId="0">
      <pane ySplit="1" topLeftCell="A10" activePane="bottomLeft" state="frozen"/>
      <selection pane="bottomLeft" activeCell="D16" sqref="D16"/>
    </sheetView>
  </sheetViews>
  <sheetFormatPr baseColWidth="10" defaultColWidth="17.1640625" defaultRowHeight="12.75" customHeight="1" x14ac:dyDescent="0"/>
  <cols>
    <col min="1" max="1" width="12.33203125" customWidth="1"/>
    <col min="2" max="2" width="37.33203125" customWidth="1"/>
    <col min="3" max="3" width="8.1640625" customWidth="1"/>
  </cols>
  <sheetData>
    <row r="1" spans="1:6" ht="12.75" customHeight="1">
      <c r="A1" s="11" t="s">
        <v>18</v>
      </c>
      <c r="B1" s="11" t="s">
        <v>19</v>
      </c>
      <c r="C1" s="11" t="s">
        <v>20</v>
      </c>
      <c r="D1" s="21"/>
      <c r="E1" s="21"/>
      <c r="F1" s="21"/>
    </row>
    <row r="2" spans="1:6" ht="12.75" customHeight="1">
      <c r="A2" s="28" t="s">
        <v>21</v>
      </c>
      <c r="B2" s="28" t="s">
        <v>22</v>
      </c>
      <c r="C2" s="28">
        <v>1</v>
      </c>
      <c r="D2" s="21"/>
      <c r="E2" s="21"/>
      <c r="F2" s="21"/>
    </row>
    <row r="3" spans="1:6" ht="12.75" customHeight="1">
      <c r="A3" s="28" t="s">
        <v>21</v>
      </c>
      <c r="B3" s="28" t="s">
        <v>23</v>
      </c>
      <c r="C3" s="28">
        <v>1</v>
      </c>
      <c r="D3" s="21"/>
      <c r="E3" s="21"/>
      <c r="F3" s="21"/>
    </row>
    <row r="4" spans="1:6" ht="12.75" customHeight="1">
      <c r="A4" s="28" t="s">
        <v>21</v>
      </c>
      <c r="B4" s="28" t="s">
        <v>24</v>
      </c>
      <c r="C4" s="28">
        <v>1</v>
      </c>
      <c r="D4" s="21"/>
      <c r="E4" s="21"/>
      <c r="F4" s="21"/>
    </row>
    <row r="5" spans="1:6" ht="12.75" customHeight="1">
      <c r="A5" s="28" t="s">
        <v>21</v>
      </c>
      <c r="B5" s="28" t="s">
        <v>25</v>
      </c>
      <c r="C5" s="28">
        <v>2</v>
      </c>
      <c r="D5" s="21"/>
      <c r="E5" s="21"/>
      <c r="F5" s="21"/>
    </row>
    <row r="6" spans="1:6" ht="12.75" customHeight="1">
      <c r="A6" s="28" t="s">
        <v>21</v>
      </c>
      <c r="B6" s="28" t="s">
        <v>26</v>
      </c>
      <c r="C6" s="28">
        <v>2</v>
      </c>
      <c r="D6" s="21"/>
      <c r="E6" s="21"/>
      <c r="F6" s="21"/>
    </row>
    <row r="7" spans="1:6" ht="12.75" customHeight="1">
      <c r="A7" s="28"/>
      <c r="B7" s="28" t="s">
        <v>27</v>
      </c>
      <c r="C7" s="28">
        <v>2</v>
      </c>
      <c r="D7" s="21"/>
      <c r="E7" s="21"/>
      <c r="F7" s="21"/>
    </row>
    <row r="8" spans="1:6" ht="12.75" customHeight="1">
      <c r="A8" s="28" t="s">
        <v>21</v>
      </c>
      <c r="B8" s="28" t="s">
        <v>28</v>
      </c>
      <c r="C8" s="28">
        <v>2</v>
      </c>
      <c r="D8" s="21"/>
      <c r="E8" s="21"/>
      <c r="F8" s="21"/>
    </row>
    <row r="9" spans="1:6" ht="12.75" customHeight="1">
      <c r="A9" s="28" t="s">
        <v>21</v>
      </c>
      <c r="B9" s="28" t="s">
        <v>29</v>
      </c>
      <c r="C9" s="28">
        <v>2</v>
      </c>
      <c r="D9" s="21"/>
      <c r="E9" s="21"/>
      <c r="F9" s="21"/>
    </row>
    <row r="10" spans="1:6" ht="12.75" customHeight="1">
      <c r="A10" s="28" t="s">
        <v>21</v>
      </c>
      <c r="B10" s="28" t="s">
        <v>30</v>
      </c>
      <c r="C10" s="28">
        <v>2</v>
      </c>
      <c r="D10" s="21"/>
      <c r="E10" s="21"/>
      <c r="F10" s="21"/>
    </row>
    <row r="11" spans="1:6" ht="12.75" customHeight="1">
      <c r="A11" s="1" t="s">
        <v>21</v>
      </c>
      <c r="B11" s="1" t="s">
        <v>31</v>
      </c>
      <c r="C11" s="1">
        <v>2</v>
      </c>
      <c r="D11" s="21"/>
      <c r="E11" s="21"/>
      <c r="F11" s="21"/>
    </row>
    <row r="12" spans="1:6" ht="12.75" customHeight="1">
      <c r="A12" s="17" t="s">
        <v>32</v>
      </c>
      <c r="B12" s="46" t="s">
        <v>33</v>
      </c>
      <c r="C12" s="31">
        <v>3</v>
      </c>
      <c r="D12" s="12"/>
      <c r="E12" s="21"/>
      <c r="F12" s="21"/>
    </row>
    <row r="13" spans="1:6" ht="12.75" customHeight="1">
      <c r="A13" s="10" t="s">
        <v>32</v>
      </c>
      <c r="B13" s="28" t="s">
        <v>34</v>
      </c>
      <c r="C13" s="34">
        <v>3</v>
      </c>
      <c r="D13" s="12"/>
      <c r="E13" s="21"/>
      <c r="F13" s="21"/>
    </row>
    <row r="14" spans="1:6" ht="12.75" customHeight="1">
      <c r="A14" s="10" t="s">
        <v>21</v>
      </c>
      <c r="B14" s="28" t="s">
        <v>41</v>
      </c>
      <c r="C14" s="34">
        <v>3</v>
      </c>
      <c r="D14" s="12"/>
      <c r="E14" s="21"/>
      <c r="F14" s="21"/>
    </row>
    <row r="15" spans="1:6" ht="12.75" customHeight="1">
      <c r="A15" s="10" t="s">
        <v>32</v>
      </c>
      <c r="B15" s="43" t="s">
        <v>35</v>
      </c>
      <c r="C15" s="34">
        <v>3</v>
      </c>
      <c r="D15" s="12"/>
      <c r="E15" s="21"/>
      <c r="F15" s="21"/>
    </row>
    <row r="16" spans="1:6" ht="12.75" customHeight="1">
      <c r="A16" s="10" t="s">
        <v>32</v>
      </c>
      <c r="B16" s="45" t="s">
        <v>36</v>
      </c>
      <c r="C16" s="34">
        <v>3</v>
      </c>
      <c r="D16" s="12"/>
      <c r="E16" s="21"/>
      <c r="F16" s="21"/>
    </row>
    <row r="17" spans="1:6" ht="12.75" customHeight="1">
      <c r="A17" s="10" t="s">
        <v>32</v>
      </c>
      <c r="B17" s="45" t="s">
        <v>37</v>
      </c>
      <c r="C17" s="34">
        <v>3</v>
      </c>
      <c r="D17" s="12"/>
      <c r="E17" s="21"/>
      <c r="F17" s="21"/>
    </row>
    <row r="18" spans="1:6" ht="12.75" customHeight="1">
      <c r="A18" s="10" t="s">
        <v>32</v>
      </c>
      <c r="B18" s="28" t="s">
        <v>38</v>
      </c>
      <c r="C18" s="44" t="s">
        <v>39</v>
      </c>
      <c r="D18" s="12"/>
      <c r="E18" s="21"/>
    </row>
    <row r="19" spans="1:6" ht="12.75" customHeight="1">
      <c r="A19" s="10" t="s">
        <v>21</v>
      </c>
      <c r="B19" s="43" t="s">
        <v>40</v>
      </c>
      <c r="C19" s="34">
        <v>3</v>
      </c>
      <c r="D19" s="12"/>
      <c r="E19" s="21"/>
      <c r="F19" s="21"/>
    </row>
    <row r="20" spans="1:6" ht="12.75" customHeight="1">
      <c r="A20" s="10" t="s">
        <v>21</v>
      </c>
      <c r="B20" s="43" t="s">
        <v>42</v>
      </c>
      <c r="C20" s="34">
        <v>3</v>
      </c>
      <c r="D20" s="12"/>
      <c r="E20" s="21"/>
      <c r="F20" s="21"/>
    </row>
    <row r="21" spans="1:6" ht="12.75" customHeight="1">
      <c r="A21" s="10" t="s">
        <v>21</v>
      </c>
      <c r="B21" s="43" t="s">
        <v>43</v>
      </c>
      <c r="C21" s="3">
        <v>3</v>
      </c>
      <c r="D21" s="12" t="s">
        <v>44</v>
      </c>
      <c r="E21" s="21"/>
      <c r="F21" s="21"/>
    </row>
    <row r="22" spans="1:6" ht="12.75" customHeight="1">
      <c r="A22" s="10" t="s">
        <v>21</v>
      </c>
      <c r="B22" s="43" t="s">
        <v>45</v>
      </c>
      <c r="C22" s="34">
        <v>3</v>
      </c>
      <c r="D22" s="12"/>
      <c r="E22" s="21"/>
      <c r="F22" s="21"/>
    </row>
    <row r="23" spans="1:6" ht="12.75" customHeight="1">
      <c r="A23" s="10" t="s">
        <v>21</v>
      </c>
      <c r="B23" s="49" t="s">
        <v>200</v>
      </c>
      <c r="C23" s="34">
        <v>3</v>
      </c>
      <c r="D23" s="12"/>
      <c r="E23" s="21"/>
      <c r="F23" s="21"/>
    </row>
    <row r="24" spans="1:6" ht="12.75" customHeight="1">
      <c r="A24" s="10" t="s">
        <v>21</v>
      </c>
      <c r="B24" s="28" t="s">
        <v>46</v>
      </c>
      <c r="C24" s="34">
        <v>3</v>
      </c>
      <c r="D24" s="12"/>
      <c r="E24" s="21"/>
      <c r="F24" s="21"/>
    </row>
    <row r="25" spans="1:6" ht="12.75" customHeight="1">
      <c r="A25" s="10" t="s">
        <v>21</v>
      </c>
      <c r="B25" s="43" t="s">
        <v>47</v>
      </c>
      <c r="C25" s="34">
        <v>3</v>
      </c>
      <c r="D25" s="12"/>
      <c r="E25" s="21"/>
      <c r="F25" s="21"/>
    </row>
    <row r="26" spans="1:6" ht="12.75" customHeight="1">
      <c r="A26" s="10" t="s">
        <v>21</v>
      </c>
      <c r="B26" s="43" t="s">
        <v>48</v>
      </c>
      <c r="C26" s="34">
        <v>3</v>
      </c>
      <c r="D26" s="12"/>
      <c r="E26" s="21"/>
      <c r="F26" s="21"/>
    </row>
    <row r="27" spans="1:6" ht="12.75" customHeight="1">
      <c r="A27" s="10" t="s">
        <v>49</v>
      </c>
      <c r="B27" s="43" t="s">
        <v>50</v>
      </c>
      <c r="C27" s="34">
        <v>3</v>
      </c>
      <c r="D27" s="12"/>
      <c r="E27" s="21"/>
      <c r="F27" s="21"/>
    </row>
    <row r="28" spans="1:6" ht="12.75" customHeight="1">
      <c r="A28" s="15" t="s">
        <v>51</v>
      </c>
      <c r="B28" s="48" t="s">
        <v>52</v>
      </c>
      <c r="C28" s="47" t="s">
        <v>199</v>
      </c>
      <c r="D28" s="12"/>
      <c r="E28" s="21"/>
      <c r="F28" s="21"/>
    </row>
    <row r="29" spans="1:6" ht="12.75" customHeight="1">
      <c r="A29" s="23" t="s">
        <v>32</v>
      </c>
      <c r="B29" s="23" t="s">
        <v>53</v>
      </c>
      <c r="C29" s="36" t="s">
        <v>39</v>
      </c>
      <c r="D29" s="21"/>
      <c r="E29" s="21"/>
      <c r="F29" s="21"/>
    </row>
    <row r="30" spans="1:6" ht="12.75" customHeight="1">
      <c r="A30" s="28" t="s">
        <v>32</v>
      </c>
      <c r="B30" s="28" t="s">
        <v>54</v>
      </c>
      <c r="C30" s="22" t="s">
        <v>39</v>
      </c>
      <c r="D30" s="21"/>
      <c r="E30" s="21"/>
      <c r="F30" s="21"/>
    </row>
    <row r="31" spans="1:6" ht="12.75" customHeight="1">
      <c r="A31" s="28" t="s">
        <v>32</v>
      </c>
      <c r="B31" s="28" t="s">
        <v>55</v>
      </c>
      <c r="C31" s="22" t="s">
        <v>39</v>
      </c>
      <c r="D31" s="21"/>
      <c r="E31" s="21"/>
      <c r="F31" s="21"/>
    </row>
    <row r="32" spans="1:6" ht="12.75" customHeight="1">
      <c r="A32" s="28" t="s">
        <v>32</v>
      </c>
      <c r="B32" s="28" t="s">
        <v>56</v>
      </c>
      <c r="C32" s="22" t="s">
        <v>39</v>
      </c>
      <c r="D32" s="21"/>
      <c r="E32" s="21"/>
      <c r="F32" s="21"/>
    </row>
    <row r="33" spans="1:6" ht="12.75" customHeight="1">
      <c r="A33" s="28" t="s">
        <v>32</v>
      </c>
      <c r="B33" s="28" t="s">
        <v>57</v>
      </c>
      <c r="C33" s="22" t="s">
        <v>39</v>
      </c>
      <c r="D33" s="21"/>
      <c r="E33" s="21"/>
      <c r="F33" s="21"/>
    </row>
    <row r="34" spans="1:6" ht="12.75" customHeight="1">
      <c r="A34" s="28" t="s">
        <v>32</v>
      </c>
      <c r="B34" s="28" t="s">
        <v>58</v>
      </c>
      <c r="C34" s="22" t="s">
        <v>39</v>
      </c>
      <c r="D34" s="21"/>
      <c r="E34" s="21"/>
      <c r="F34" s="21"/>
    </row>
    <row r="35" spans="1:6" ht="12.75" customHeight="1">
      <c r="A35" s="28" t="s">
        <v>32</v>
      </c>
      <c r="B35" s="28" t="s">
        <v>59</v>
      </c>
      <c r="C35" s="22" t="s">
        <v>39</v>
      </c>
      <c r="D35" s="21"/>
      <c r="E35" s="21"/>
      <c r="F35" s="21"/>
    </row>
    <row r="36" spans="1:6" ht="12.75" customHeight="1">
      <c r="A36" s="28" t="s">
        <v>32</v>
      </c>
      <c r="B36" s="28" t="s">
        <v>60</v>
      </c>
      <c r="C36" s="22" t="s">
        <v>39</v>
      </c>
      <c r="D36" s="21"/>
      <c r="E36" s="21"/>
      <c r="F36" s="21"/>
    </row>
    <row r="37" spans="1:6" ht="12.75" customHeight="1">
      <c r="A37" s="28" t="s">
        <v>61</v>
      </c>
      <c r="B37" s="28" t="s">
        <v>62</v>
      </c>
      <c r="C37" s="22" t="s">
        <v>39</v>
      </c>
      <c r="D37" s="21"/>
      <c r="E37" s="21"/>
      <c r="F37" s="21"/>
    </row>
    <row r="38" spans="1:6" ht="12.75" customHeight="1">
      <c r="A38" s="28" t="s">
        <v>21</v>
      </c>
      <c r="B38" s="28" t="s">
        <v>63</v>
      </c>
      <c r="C38" s="22" t="s">
        <v>39</v>
      </c>
      <c r="D38" s="21"/>
      <c r="E38" s="21"/>
      <c r="F38" s="21"/>
    </row>
    <row r="39" spans="1:6" ht="12.75" customHeight="1">
      <c r="A39" s="28" t="s">
        <v>21</v>
      </c>
      <c r="B39" s="28" t="s">
        <v>64</v>
      </c>
      <c r="C39" s="22" t="s">
        <v>39</v>
      </c>
      <c r="D39" s="21"/>
      <c r="E39" s="21"/>
      <c r="F39" s="21"/>
    </row>
    <row r="40" spans="1:6" ht="12.75" customHeight="1">
      <c r="A40" s="28" t="s">
        <v>21</v>
      </c>
      <c r="B40" s="28" t="s">
        <v>65</v>
      </c>
      <c r="C40" s="22" t="s">
        <v>39</v>
      </c>
      <c r="D40" s="21"/>
      <c r="E40" s="21"/>
      <c r="F40" s="21"/>
    </row>
    <row r="41" spans="1:6" ht="12.75" customHeight="1">
      <c r="A41" s="28" t="s">
        <v>21</v>
      </c>
      <c r="B41" s="28" t="s">
        <v>66</v>
      </c>
      <c r="C41" s="22" t="s">
        <v>39</v>
      </c>
      <c r="D41" s="21"/>
      <c r="E41" s="21"/>
      <c r="F41" s="21"/>
    </row>
    <row r="42" spans="1:6" ht="12.75" customHeight="1">
      <c r="A42" s="28" t="s">
        <v>21</v>
      </c>
      <c r="B42" s="28" t="s">
        <v>67</v>
      </c>
      <c r="C42" s="22" t="s">
        <v>39</v>
      </c>
      <c r="D42" s="21"/>
      <c r="E42" s="21"/>
      <c r="F42" s="21"/>
    </row>
    <row r="43" spans="1:6" ht="12.75" customHeight="1">
      <c r="A43" s="21"/>
      <c r="B43" s="28" t="s">
        <v>68</v>
      </c>
      <c r="C43" s="9"/>
      <c r="D43" s="21"/>
      <c r="E43" s="21"/>
      <c r="F43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/>
  </sheetViews>
  <sheetFormatPr baseColWidth="10" defaultColWidth="17.1640625" defaultRowHeight="12.75" customHeight="1" x14ac:dyDescent="0"/>
  <cols>
    <col min="1" max="1" width="50.5" customWidth="1"/>
  </cols>
  <sheetData>
    <row r="1" spans="1:5" ht="12.75" customHeight="1">
      <c r="A1" s="29" t="s">
        <v>19</v>
      </c>
      <c r="B1" s="29" t="s">
        <v>69</v>
      </c>
      <c r="C1" s="29" t="s">
        <v>70</v>
      </c>
      <c r="D1" s="29" t="s">
        <v>71</v>
      </c>
      <c r="E1" s="29" t="s">
        <v>72</v>
      </c>
    </row>
    <row r="2" spans="1:5" ht="12.75" customHeight="1">
      <c r="A2" t="s">
        <v>73</v>
      </c>
      <c r="B2" t="s">
        <v>74</v>
      </c>
      <c r="C2" s="30">
        <v>41697</v>
      </c>
    </row>
    <row r="3" spans="1:5" ht="12.75" customHeight="1">
      <c r="A3" t="s">
        <v>75</v>
      </c>
      <c r="B3" t="s">
        <v>76</v>
      </c>
      <c r="C3" s="30">
        <v>41697</v>
      </c>
    </row>
    <row r="4" spans="1:5" ht="12.75" customHeight="1">
      <c r="A4" t="s">
        <v>77</v>
      </c>
      <c r="B4" t="s">
        <v>74</v>
      </c>
      <c r="C4" s="30">
        <v>41697</v>
      </c>
    </row>
    <row r="5" spans="1:5" ht="12.75" customHeight="1">
      <c r="A5" t="s">
        <v>78</v>
      </c>
      <c r="B5" t="s">
        <v>74</v>
      </c>
      <c r="C5" s="30">
        <v>41697</v>
      </c>
    </row>
    <row r="6" spans="1:5" ht="12.75" customHeight="1">
      <c r="A6" t="s">
        <v>79</v>
      </c>
      <c r="B6" t="s">
        <v>74</v>
      </c>
      <c r="C6" s="30">
        <v>41697</v>
      </c>
    </row>
    <row r="7" spans="1:5" ht="12.75" customHeight="1">
      <c r="A7" t="s">
        <v>80</v>
      </c>
      <c r="B7" t="s">
        <v>81</v>
      </c>
      <c r="C7" s="30">
        <v>41697</v>
      </c>
    </row>
    <row r="8" spans="1:5" ht="12.75" customHeight="1">
      <c r="A8" t="s">
        <v>82</v>
      </c>
      <c r="B8" t="s">
        <v>81</v>
      </c>
      <c r="C8" s="30">
        <v>41697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baseColWidth="10" defaultColWidth="17.1640625" defaultRowHeight="12.75" customHeight="1" x14ac:dyDescent="0"/>
  <cols>
    <col min="1" max="1" width="8.83203125" customWidth="1"/>
    <col min="2" max="2" width="7.83203125" customWidth="1"/>
    <col min="3" max="3" width="6.83203125" customWidth="1"/>
    <col min="4" max="4" width="5.1640625" customWidth="1"/>
    <col min="5" max="5" width="8.1640625" customWidth="1"/>
    <col min="6" max="6" width="7.6640625" customWidth="1"/>
    <col min="7" max="7" width="10.33203125" customWidth="1"/>
  </cols>
  <sheetData>
    <row r="1" spans="1:7" ht="33.75" customHeight="1">
      <c r="A1" s="21" t="s">
        <v>83</v>
      </c>
      <c r="B1" s="21" t="s">
        <v>84</v>
      </c>
      <c r="C1" s="21" t="s">
        <v>85</v>
      </c>
      <c r="D1" s="21" t="s">
        <v>86</v>
      </c>
      <c r="E1" s="21" t="s">
        <v>87</v>
      </c>
      <c r="F1" s="21"/>
      <c r="G1" s="21"/>
    </row>
    <row r="2" spans="1:7" ht="12" customHeight="1">
      <c r="A2" s="19">
        <v>41697</v>
      </c>
      <c r="B2" s="21">
        <f>COUNTIF('Iteration #3'!$C$2:$C$98,CONCATENATE("&lt;=",$A2))</f>
        <v>7</v>
      </c>
      <c r="C2" s="21">
        <f>COUNTIF('Iteration #3'!$E$2:$E$98,CONCATENATE("&lt;=",$A2))</f>
        <v>0</v>
      </c>
      <c r="D2" s="21">
        <f>B2-C3</f>
        <v>7</v>
      </c>
      <c r="E2" s="21">
        <f>MAX(B2:B16)/COUNT(A2:A16)</f>
        <v>0.5</v>
      </c>
      <c r="F2" s="21"/>
      <c r="G2" s="21"/>
    </row>
    <row r="3" spans="1:7" ht="12" customHeight="1">
      <c r="A3" s="19">
        <f t="shared" ref="A3:A15" si="0">WORKDAY(A2,1)</f>
        <v>41698</v>
      </c>
      <c r="B3" s="21">
        <f>COUNTIF('Iteration #3'!$C$2:$C$98,CONCATENATE("&lt;=",$A3))</f>
        <v>7</v>
      </c>
      <c r="C3" s="21">
        <f>COUNTIF('Iteration #3'!$E$2:$E$98,CONCATENATE("&lt;=",$A3))</f>
        <v>0</v>
      </c>
      <c r="D3" s="21">
        <f t="shared" ref="D3:D16" si="1">B3-C3</f>
        <v>7</v>
      </c>
      <c r="E3" s="21">
        <f t="shared" ref="E3:E15" si="2">E2+(MAX($B$2:$B$16)/COUNT($A$2:$A$16))</f>
        <v>1</v>
      </c>
      <c r="F3" s="21"/>
      <c r="G3" s="21"/>
    </row>
    <row r="4" spans="1:7" ht="12" customHeight="1">
      <c r="A4" s="19">
        <f t="shared" si="0"/>
        <v>41701</v>
      </c>
      <c r="B4" s="21">
        <f>COUNTIF('Iteration #3'!$C$2:$C$98,CONCATENATE("&lt;=",$A4))</f>
        <v>7</v>
      </c>
      <c r="C4" s="21">
        <f>COUNTIF('Iteration #3'!$E$2:$E$98,CONCATENATE("&lt;=",$A4))</f>
        <v>0</v>
      </c>
      <c r="D4" s="21">
        <f t="shared" si="1"/>
        <v>7</v>
      </c>
      <c r="E4" s="21">
        <f t="shared" si="2"/>
        <v>1.5</v>
      </c>
      <c r="F4" s="21"/>
      <c r="G4" s="21"/>
    </row>
    <row r="5" spans="1:7" ht="12" customHeight="1">
      <c r="A5" s="19">
        <f t="shared" si="0"/>
        <v>41702</v>
      </c>
      <c r="B5" s="21">
        <f>COUNTIF('Iteration #3'!$C$2:$C$98,CONCATENATE("&lt;=",$A5))</f>
        <v>7</v>
      </c>
      <c r="C5" s="21">
        <f>COUNTIF('Iteration #3'!$E$2:$E$98,CONCATENATE("&lt;=",$A5))</f>
        <v>0</v>
      </c>
      <c r="D5" s="21">
        <f t="shared" si="1"/>
        <v>7</v>
      </c>
      <c r="E5" s="21">
        <f t="shared" si="2"/>
        <v>2</v>
      </c>
      <c r="F5" s="21"/>
      <c r="G5" s="21"/>
    </row>
    <row r="6" spans="1:7" ht="12" customHeight="1">
      <c r="A6" s="19">
        <f t="shared" si="0"/>
        <v>41703</v>
      </c>
      <c r="B6" s="21">
        <f>COUNTIF('Iteration #3'!$C$2:$C$98,CONCATENATE("&lt;=",$A6))</f>
        <v>7</v>
      </c>
      <c r="C6" s="21">
        <f>COUNTIF('Iteration #3'!$E$2:$E$98,CONCATENATE("&lt;=",$A6))</f>
        <v>0</v>
      </c>
      <c r="D6" s="21">
        <f t="shared" si="1"/>
        <v>7</v>
      </c>
      <c r="E6" s="21">
        <f t="shared" si="2"/>
        <v>2.5</v>
      </c>
      <c r="F6" s="21"/>
      <c r="G6" s="21"/>
    </row>
    <row r="7" spans="1:7" ht="12" customHeight="1">
      <c r="A7" s="19">
        <f t="shared" si="0"/>
        <v>41704</v>
      </c>
      <c r="B7" s="21">
        <f>COUNTIF('Iteration #3'!$C$2:$C$98,CONCATENATE("&lt;=",$A7))</f>
        <v>7</v>
      </c>
      <c r="C7" s="21">
        <f>COUNTIF('Iteration #3'!$E$2:$E$98,CONCATENATE("&lt;=",$A7))</f>
        <v>0</v>
      </c>
      <c r="D7" s="21">
        <f t="shared" si="1"/>
        <v>7</v>
      </c>
      <c r="E7" s="21">
        <f t="shared" si="2"/>
        <v>3</v>
      </c>
      <c r="F7" s="21"/>
      <c r="G7" s="21"/>
    </row>
    <row r="8" spans="1:7" ht="12" customHeight="1">
      <c r="A8" s="19">
        <f t="shared" si="0"/>
        <v>41705</v>
      </c>
      <c r="B8" s="21">
        <f>COUNTIF('Iteration #3'!$C$2:$C$98,CONCATENATE("&lt;=",$A8))</f>
        <v>7</v>
      </c>
      <c r="C8" s="21">
        <f>COUNTIF('Iteration #3'!$E$2:$E$98,CONCATENATE("&lt;=",$A8))</f>
        <v>0</v>
      </c>
      <c r="D8" s="21">
        <f t="shared" si="1"/>
        <v>7</v>
      </c>
      <c r="E8" s="21">
        <f t="shared" si="2"/>
        <v>3.5</v>
      </c>
      <c r="F8" s="21"/>
      <c r="G8" s="21"/>
    </row>
    <row r="9" spans="1:7" ht="12" customHeight="1">
      <c r="A9" s="19">
        <f t="shared" si="0"/>
        <v>41708</v>
      </c>
      <c r="B9" s="21">
        <f>COUNTIF('Iteration #3'!$C$2:$C$98,CONCATENATE("&lt;=",$A9))</f>
        <v>7</v>
      </c>
      <c r="C9" s="21">
        <f>COUNTIF('Iteration #3'!$E$2:$E$98,CONCATENATE("&lt;=",$A9))</f>
        <v>0</v>
      </c>
      <c r="D9" s="21">
        <f t="shared" si="1"/>
        <v>7</v>
      </c>
      <c r="E9" s="21">
        <f t="shared" si="2"/>
        <v>4</v>
      </c>
      <c r="F9" s="21"/>
      <c r="G9" s="21"/>
    </row>
    <row r="10" spans="1:7" ht="12" customHeight="1">
      <c r="A10" s="19">
        <f t="shared" si="0"/>
        <v>41709</v>
      </c>
      <c r="B10" s="21">
        <f>COUNTIF('Iteration #3'!$C$2:$C$98,CONCATENATE("&lt;=",$A10))</f>
        <v>7</v>
      </c>
      <c r="C10" s="21">
        <f>COUNTIF('Iteration #3'!$E$2:$E$98,CONCATENATE("&lt;=",$A10))</f>
        <v>0</v>
      </c>
      <c r="D10" s="21">
        <f t="shared" si="1"/>
        <v>7</v>
      </c>
      <c r="E10" s="21">
        <f t="shared" si="2"/>
        <v>4.5</v>
      </c>
      <c r="F10" s="21"/>
      <c r="G10" s="21"/>
    </row>
    <row r="11" spans="1:7" ht="12" customHeight="1">
      <c r="A11" s="19">
        <f t="shared" si="0"/>
        <v>41710</v>
      </c>
      <c r="B11" s="21">
        <f>COUNTIF('Iteration #3'!$C$2:$C$98,CONCATENATE("&lt;=",$A11))</f>
        <v>7</v>
      </c>
      <c r="C11" s="21">
        <f>COUNTIF('Iteration #3'!$E$2:$E$98,CONCATENATE("&lt;=",$A11))</f>
        <v>0</v>
      </c>
      <c r="D11" s="21">
        <f t="shared" si="1"/>
        <v>7</v>
      </c>
      <c r="E11" s="21">
        <f t="shared" si="2"/>
        <v>5</v>
      </c>
      <c r="F11" s="21"/>
      <c r="G11" s="21"/>
    </row>
    <row r="12" spans="1:7" ht="12" customHeight="1">
      <c r="A12" s="19">
        <f t="shared" si="0"/>
        <v>41711</v>
      </c>
      <c r="B12" s="21">
        <f>COUNTIF('Iteration #3'!$C$2:$C$98,CONCATENATE("&lt;=",$A12))</f>
        <v>7</v>
      </c>
      <c r="C12" s="21">
        <f>COUNTIF('Iteration #3'!$E$2:$E$98,CONCATENATE("&lt;=",$A12))</f>
        <v>0</v>
      </c>
      <c r="D12" s="21">
        <f t="shared" si="1"/>
        <v>7</v>
      </c>
      <c r="E12" s="21">
        <f t="shared" si="2"/>
        <v>5.5</v>
      </c>
      <c r="F12" s="21"/>
      <c r="G12" s="21"/>
    </row>
    <row r="13" spans="1:7" ht="12" customHeight="1">
      <c r="A13" s="19">
        <f t="shared" si="0"/>
        <v>41712</v>
      </c>
      <c r="B13" s="21">
        <f>COUNTIF('Iteration #3'!$C$2:$C$98,CONCATENATE("&lt;=",$A13))</f>
        <v>7</v>
      </c>
      <c r="C13" s="21">
        <f>COUNTIF('Iteration #3'!$E$2:$E$98,CONCATENATE("&lt;=",$A13))</f>
        <v>0</v>
      </c>
      <c r="D13" s="21">
        <f t="shared" si="1"/>
        <v>7</v>
      </c>
      <c r="E13" s="21">
        <f t="shared" si="2"/>
        <v>6</v>
      </c>
      <c r="F13" s="21"/>
      <c r="G13" s="21"/>
    </row>
    <row r="14" spans="1:7" ht="12" customHeight="1">
      <c r="A14" s="19">
        <f t="shared" si="0"/>
        <v>41715</v>
      </c>
      <c r="B14" s="21">
        <f>COUNTIF('Iteration #3'!$C$2:$C$98,CONCATENATE("&lt;=",$A14))</f>
        <v>7</v>
      </c>
      <c r="C14" s="21">
        <f>COUNTIF('Iteration #3'!$E$2:$E$98,CONCATENATE("&lt;=",$A14))</f>
        <v>0</v>
      </c>
      <c r="D14" s="21">
        <f t="shared" si="1"/>
        <v>7</v>
      </c>
      <c r="E14" s="21">
        <f t="shared" si="2"/>
        <v>6.5</v>
      </c>
      <c r="F14" s="21"/>
      <c r="G14" s="21"/>
    </row>
    <row r="15" spans="1:7" ht="12" customHeight="1">
      <c r="A15" s="19">
        <f t="shared" si="0"/>
        <v>41716</v>
      </c>
      <c r="B15" s="21">
        <f>COUNTIF('Iteration #3'!$C$2:$C$98,CONCATENATE("&lt;=",$A15))</f>
        <v>7</v>
      </c>
      <c r="C15" s="21">
        <f>COUNTIF('Iteration #3'!$E$2:$E$98,CONCATENATE("&lt;=",$A15))</f>
        <v>0</v>
      </c>
      <c r="D15" s="21">
        <f t="shared" si="1"/>
        <v>7</v>
      </c>
      <c r="E15" s="21">
        <f t="shared" si="2"/>
        <v>7</v>
      </c>
      <c r="F15" s="21"/>
      <c r="G15" s="21"/>
    </row>
    <row r="16" spans="1:7" ht="12" customHeight="1">
      <c r="A16" s="19"/>
      <c r="B16" s="21">
        <f>COUNTIF('Iteration #3'!$C$2:$C$98,CONCATENATE("&lt;=",$A16))</f>
        <v>0</v>
      </c>
      <c r="C16" s="21">
        <f>COUNTIF('Iteration #2'!$E$2:$E$98,CONCATENATE("&lt;=",$A16))</f>
        <v>0</v>
      </c>
      <c r="D16" s="21">
        <f t="shared" si="1"/>
        <v>0</v>
      </c>
      <c r="E16" s="21" t="e">
        <f>#REF!</f>
        <v>#REF!</v>
      </c>
      <c r="F16" s="21"/>
      <c r="G16" s="21"/>
    </row>
    <row r="17" spans="1:7" ht="12">
      <c r="A17" s="21"/>
      <c r="B17" s="21"/>
      <c r="C17" s="21"/>
      <c r="D17" s="21"/>
      <c r="E17" s="21"/>
      <c r="F17" s="21"/>
      <c r="G17" s="21"/>
    </row>
    <row r="18" spans="1:7" ht="12">
      <c r="A18" s="21"/>
      <c r="B18" s="21"/>
      <c r="C18" s="21"/>
      <c r="D18" s="21"/>
      <c r="E18" s="21"/>
      <c r="F18" s="21"/>
      <c r="G18" s="21"/>
    </row>
    <row r="19" spans="1:7" ht="12">
      <c r="A19" s="21"/>
      <c r="B19" s="21"/>
      <c r="C19" s="21"/>
      <c r="D19" s="21"/>
      <c r="E19" s="21"/>
      <c r="F19" s="21"/>
      <c r="G19" s="21"/>
    </row>
    <row r="20" spans="1:7" ht="12">
      <c r="A20" s="21"/>
      <c r="B20" s="21"/>
      <c r="C20" s="21"/>
      <c r="D20" s="21"/>
      <c r="E20" s="21"/>
      <c r="F20" s="21"/>
      <c r="G20" s="2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7.1640625" defaultRowHeight="12.75" customHeight="1" x14ac:dyDescent="0"/>
  <cols>
    <col min="1" max="1" width="39.1640625" customWidth="1"/>
    <col min="2" max="2" width="9.33203125" customWidth="1"/>
    <col min="3" max="3" width="14.33203125" customWidth="1"/>
    <col min="4" max="4" width="8.33203125" customWidth="1"/>
    <col min="5" max="5" width="10.33203125" customWidth="1"/>
    <col min="6" max="6" width="11.33203125" customWidth="1"/>
  </cols>
  <sheetData>
    <row r="1" spans="1:6" ht="12.75" customHeight="1">
      <c r="A1" s="20" t="s">
        <v>19</v>
      </c>
      <c r="B1" s="20" t="s">
        <v>88</v>
      </c>
      <c r="C1" s="20" t="s">
        <v>89</v>
      </c>
      <c r="D1" s="20" t="s">
        <v>70</v>
      </c>
      <c r="E1" s="20" t="s">
        <v>71</v>
      </c>
      <c r="F1" s="20" t="s">
        <v>72</v>
      </c>
    </row>
    <row r="2" spans="1:6" ht="12.75" customHeight="1">
      <c r="A2" s="21" t="s">
        <v>90</v>
      </c>
      <c r="B2" s="21">
        <v>4</v>
      </c>
      <c r="C2" s="21" t="s">
        <v>91</v>
      </c>
      <c r="D2" s="32">
        <v>41658</v>
      </c>
      <c r="E2" s="21" t="s">
        <v>85</v>
      </c>
      <c r="F2" s="25">
        <v>41675</v>
      </c>
    </row>
    <row r="3" spans="1:6" ht="12.75" customHeight="1">
      <c r="A3" s="21" t="s">
        <v>92</v>
      </c>
      <c r="B3" s="21">
        <v>2</v>
      </c>
      <c r="C3" s="21" t="s">
        <v>91</v>
      </c>
      <c r="D3" s="32">
        <v>41658</v>
      </c>
      <c r="E3" s="21" t="s">
        <v>85</v>
      </c>
      <c r="F3" s="25">
        <v>41668</v>
      </c>
    </row>
    <row r="4" spans="1:6" ht="12.75" customHeight="1">
      <c r="A4" s="21" t="s">
        <v>93</v>
      </c>
      <c r="B4" s="21">
        <v>4</v>
      </c>
      <c r="C4" s="21" t="s">
        <v>94</v>
      </c>
      <c r="D4" s="32">
        <v>41658</v>
      </c>
      <c r="E4" s="21" t="s">
        <v>85</v>
      </c>
      <c r="F4" s="25">
        <v>41674</v>
      </c>
    </row>
    <row r="5" spans="1:6" ht="12.75" customHeight="1">
      <c r="A5" s="21" t="s">
        <v>95</v>
      </c>
      <c r="B5" s="21">
        <v>6</v>
      </c>
      <c r="C5" s="21" t="s">
        <v>96</v>
      </c>
      <c r="D5" s="32">
        <v>41658</v>
      </c>
      <c r="E5" s="21" t="s">
        <v>85</v>
      </c>
      <c r="F5" s="25">
        <v>41674</v>
      </c>
    </row>
    <row r="6" spans="1:6" ht="12.75" customHeight="1">
      <c r="A6" s="21" t="s">
        <v>97</v>
      </c>
      <c r="B6" s="21">
        <v>8</v>
      </c>
      <c r="C6" s="21" t="s">
        <v>76</v>
      </c>
      <c r="D6" s="32">
        <v>41658</v>
      </c>
      <c r="E6" s="21" t="s">
        <v>85</v>
      </c>
      <c r="F6" s="25">
        <v>41674</v>
      </c>
    </row>
    <row r="7" spans="1:6" ht="12.75" customHeight="1">
      <c r="A7" s="21" t="s">
        <v>98</v>
      </c>
      <c r="B7" s="21">
        <v>7</v>
      </c>
      <c r="C7" s="21" t="s">
        <v>96</v>
      </c>
      <c r="D7" s="32">
        <v>41658</v>
      </c>
      <c r="E7" s="21" t="s">
        <v>85</v>
      </c>
      <c r="F7" s="25">
        <v>41674</v>
      </c>
    </row>
    <row r="8" spans="1:6" ht="12.75" customHeight="1">
      <c r="A8" s="21" t="s">
        <v>99</v>
      </c>
      <c r="B8" s="21">
        <v>7</v>
      </c>
      <c r="C8" s="21" t="s">
        <v>74</v>
      </c>
      <c r="D8" s="32">
        <v>41658</v>
      </c>
      <c r="E8" s="21" t="s">
        <v>85</v>
      </c>
      <c r="F8" s="25">
        <v>41674</v>
      </c>
    </row>
    <row r="9" spans="1:6" ht="12.75" customHeight="1">
      <c r="A9" s="21" t="s">
        <v>100</v>
      </c>
      <c r="B9" s="21">
        <v>0.5</v>
      </c>
      <c r="C9" s="21" t="s">
        <v>96</v>
      </c>
      <c r="D9" s="32">
        <v>41658</v>
      </c>
      <c r="E9" s="21" t="s">
        <v>85</v>
      </c>
      <c r="F9" s="25">
        <v>41659</v>
      </c>
    </row>
    <row r="10" spans="1:6" ht="12.75" customHeight="1">
      <c r="A10" s="21" t="s">
        <v>101</v>
      </c>
      <c r="B10" s="21">
        <v>4</v>
      </c>
      <c r="C10" s="21" t="s">
        <v>102</v>
      </c>
      <c r="D10" s="32">
        <v>41658</v>
      </c>
      <c r="E10" s="21" t="s">
        <v>85</v>
      </c>
      <c r="F10" s="25">
        <v>41671</v>
      </c>
    </row>
    <row r="11" spans="1:6" ht="12.75" customHeight="1">
      <c r="A11" s="21" t="s">
        <v>103</v>
      </c>
      <c r="B11" s="21">
        <v>10</v>
      </c>
      <c r="C11" s="21" t="s">
        <v>76</v>
      </c>
      <c r="D11" s="32">
        <v>41658</v>
      </c>
      <c r="E11" s="21" t="s">
        <v>85</v>
      </c>
      <c r="F11" s="25">
        <v>41674</v>
      </c>
    </row>
    <row r="12" spans="1:6" ht="12.75" customHeight="1">
      <c r="A12" s="21" t="s">
        <v>104</v>
      </c>
      <c r="B12" s="21">
        <v>3</v>
      </c>
      <c r="C12" s="21" t="s">
        <v>96</v>
      </c>
      <c r="D12" s="32">
        <v>41658</v>
      </c>
      <c r="E12" s="21" t="s">
        <v>85</v>
      </c>
      <c r="F12" s="25">
        <v>41659</v>
      </c>
    </row>
    <row r="13" spans="1:6" ht="12.75" customHeight="1">
      <c r="A13" s="21" t="s">
        <v>105</v>
      </c>
      <c r="B13" s="21">
        <v>8</v>
      </c>
      <c r="C13" s="21" t="s">
        <v>44</v>
      </c>
      <c r="D13" s="32">
        <v>41658</v>
      </c>
      <c r="E13" s="21" t="s">
        <v>85</v>
      </c>
      <c r="F13" s="25">
        <v>41672</v>
      </c>
    </row>
    <row r="14" spans="1:6" ht="12.75" customHeight="1">
      <c r="A14" s="21" t="s">
        <v>106</v>
      </c>
      <c r="B14" s="21">
        <v>4</v>
      </c>
      <c r="C14" s="21" t="s">
        <v>107</v>
      </c>
      <c r="D14" s="32">
        <v>41658</v>
      </c>
      <c r="E14" s="21" t="s">
        <v>85</v>
      </c>
      <c r="F14" s="25">
        <v>41674</v>
      </c>
    </row>
    <row r="15" spans="1:6" ht="12.75" customHeight="1">
      <c r="A15" s="21" t="s">
        <v>108</v>
      </c>
      <c r="B15" s="21">
        <v>2</v>
      </c>
      <c r="C15" s="21" t="s">
        <v>107</v>
      </c>
      <c r="D15" s="32">
        <v>41671</v>
      </c>
      <c r="E15" s="21" t="s">
        <v>85</v>
      </c>
      <c r="F15" s="25">
        <v>41675</v>
      </c>
    </row>
    <row r="16" spans="1:6" ht="12.75" customHeight="1">
      <c r="A16" s="21" t="s">
        <v>109</v>
      </c>
      <c r="B16" s="21">
        <v>8</v>
      </c>
      <c r="C16" s="21" t="s">
        <v>107</v>
      </c>
      <c r="D16" s="32">
        <v>41662</v>
      </c>
      <c r="E16" s="21" t="s">
        <v>85</v>
      </c>
      <c r="F16" s="25">
        <v>41675</v>
      </c>
    </row>
    <row r="17" spans="1:6" ht="12.75" customHeight="1">
      <c r="A17" s="1" t="s">
        <v>110</v>
      </c>
      <c r="B17" s="1">
        <v>2</v>
      </c>
      <c r="C17" s="1" t="s">
        <v>107</v>
      </c>
      <c r="D17" s="4">
        <v>41658</v>
      </c>
      <c r="E17" s="1" t="s">
        <v>85</v>
      </c>
      <c r="F17" s="2">
        <v>41675</v>
      </c>
    </row>
    <row r="18" spans="1:6" ht="12.75" customHeight="1">
      <c r="A18" s="5"/>
      <c r="B18" s="5"/>
      <c r="C18" s="5"/>
      <c r="D18" s="5"/>
      <c r="E18" s="5"/>
      <c r="F18" s="5"/>
    </row>
    <row r="19" spans="1:6" ht="12.75" customHeight="1">
      <c r="A19" s="21"/>
      <c r="B19" s="21"/>
      <c r="C19" s="21"/>
      <c r="D19" s="21"/>
      <c r="E19" s="21"/>
      <c r="F19" s="21"/>
    </row>
    <row r="20" spans="1:6" ht="12.75" customHeight="1">
      <c r="A20" s="21"/>
      <c r="B20" s="21"/>
      <c r="C20" s="21"/>
      <c r="D20" s="21"/>
      <c r="E20" s="21"/>
      <c r="F20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7.1640625" defaultRowHeight="12.75" customHeight="1" x14ac:dyDescent="0"/>
  <cols>
    <col min="1" max="1" width="8.83203125" customWidth="1"/>
    <col min="2" max="2" width="4.33203125" customWidth="1"/>
    <col min="3" max="3" width="4.83203125" customWidth="1"/>
    <col min="4" max="4" width="5.1640625" customWidth="1"/>
  </cols>
  <sheetData>
    <row r="1" spans="1:6" ht="33.75" customHeight="1">
      <c r="A1" s="21" t="s">
        <v>83</v>
      </c>
      <c r="B1" s="21" t="s">
        <v>84</v>
      </c>
      <c r="C1" s="21" t="s">
        <v>85</v>
      </c>
      <c r="D1" s="21" t="s">
        <v>86</v>
      </c>
      <c r="E1" s="21"/>
      <c r="F1" s="21"/>
    </row>
    <row r="2" spans="1:6" ht="12" customHeight="1">
      <c r="A2" s="19">
        <v>41658</v>
      </c>
      <c r="B2" s="21">
        <f>COUNTIF('Iteration #1'!$D$2:$D$17,CONCATENATE("&lt;=",$A2))</f>
        <v>14</v>
      </c>
      <c r="C2" s="21">
        <f>COUNTIF('Iteration #1'!$F$2:$F$17,CONCATENATE("&lt;=",$A2))</f>
        <v>0</v>
      </c>
      <c r="D2" s="21">
        <f t="shared" ref="D2:D15" si="0">B2-C2</f>
        <v>14</v>
      </c>
      <c r="E2" s="21"/>
      <c r="F2" s="21"/>
    </row>
    <row r="3" spans="1:6" ht="12" customHeight="1">
      <c r="A3" s="19">
        <f t="shared" ref="A3:A15" si="1">WORKDAY(A2,1)</f>
        <v>41659</v>
      </c>
      <c r="B3" s="21">
        <f>COUNTIF('Iteration #1'!$D$2:$D$17,CONCATENATE("&lt;=",$A3))</f>
        <v>14</v>
      </c>
      <c r="C3" s="21">
        <f>COUNTIF('Iteration #1'!$F$2:$F$17,CONCATENATE("&lt;=",$A3))</f>
        <v>2</v>
      </c>
      <c r="D3" s="21">
        <f t="shared" si="0"/>
        <v>12</v>
      </c>
      <c r="E3" s="21"/>
      <c r="F3" s="21"/>
    </row>
    <row r="4" spans="1:6" ht="12" customHeight="1">
      <c r="A4" s="19">
        <f t="shared" si="1"/>
        <v>41660</v>
      </c>
      <c r="B4" s="21">
        <f>COUNTIF('Iteration #1'!$D$2:$D$17,CONCATENATE("&lt;=",$A4))</f>
        <v>14</v>
      </c>
      <c r="C4" s="21">
        <f>COUNTIF('Iteration #1'!$F$2:$F$17,CONCATENATE("&lt;=",$A4))</f>
        <v>2</v>
      </c>
      <c r="D4" s="21">
        <f t="shared" si="0"/>
        <v>12</v>
      </c>
      <c r="E4" s="21"/>
      <c r="F4" s="21"/>
    </row>
    <row r="5" spans="1:6" ht="12" customHeight="1">
      <c r="A5" s="19">
        <f t="shared" si="1"/>
        <v>41661</v>
      </c>
      <c r="B5" s="21">
        <f>COUNTIF('Iteration #1'!$D$2:$D$17,CONCATENATE("&lt;=",$A5))</f>
        <v>14</v>
      </c>
      <c r="C5" s="21">
        <f>COUNTIF('Iteration #1'!$F$2:$F$17,CONCATENATE("&lt;=",$A5))</f>
        <v>2</v>
      </c>
      <c r="D5" s="21">
        <f t="shared" si="0"/>
        <v>12</v>
      </c>
      <c r="E5" s="21"/>
      <c r="F5" s="21"/>
    </row>
    <row r="6" spans="1:6" ht="12" customHeight="1">
      <c r="A6" s="19">
        <f t="shared" si="1"/>
        <v>41662</v>
      </c>
      <c r="B6" s="21">
        <f>COUNTIF('Iteration #1'!$D$2:$D$17,CONCATENATE("&lt;=",$A6))</f>
        <v>15</v>
      </c>
      <c r="C6" s="21">
        <f>COUNTIF('Iteration #1'!$F$2:$F$17,CONCATENATE("&lt;=",$A6))</f>
        <v>2</v>
      </c>
      <c r="D6" s="21">
        <f t="shared" si="0"/>
        <v>13</v>
      </c>
      <c r="E6" s="21"/>
      <c r="F6" s="21"/>
    </row>
    <row r="7" spans="1:6" ht="12" customHeight="1">
      <c r="A7" s="19">
        <f t="shared" si="1"/>
        <v>41663</v>
      </c>
      <c r="B7" s="21">
        <f>COUNTIF('Iteration #1'!$D$2:$D$17,CONCATENATE("&lt;=",$A7))</f>
        <v>15</v>
      </c>
      <c r="C7" s="21">
        <f>COUNTIF('Iteration #1'!$F$2:$F$17,CONCATENATE("&lt;=",$A7))</f>
        <v>2</v>
      </c>
      <c r="D7" s="21">
        <f t="shared" si="0"/>
        <v>13</v>
      </c>
      <c r="E7" s="21"/>
      <c r="F7" s="21"/>
    </row>
    <row r="8" spans="1:6" ht="12" customHeight="1">
      <c r="A8" s="19">
        <f t="shared" si="1"/>
        <v>41666</v>
      </c>
      <c r="B8" s="21">
        <f>COUNTIF('Iteration #1'!$D$2:$D$17,CONCATENATE("&lt;=",$A8))</f>
        <v>15</v>
      </c>
      <c r="C8" s="21">
        <f>COUNTIF('Iteration #1'!$F$2:$F$17,CONCATENATE("&lt;=",$A8))</f>
        <v>2</v>
      </c>
      <c r="D8" s="21">
        <f t="shared" si="0"/>
        <v>13</v>
      </c>
      <c r="E8" s="21"/>
      <c r="F8" s="21"/>
    </row>
    <row r="9" spans="1:6" ht="12" customHeight="1">
      <c r="A9" s="19">
        <f t="shared" si="1"/>
        <v>41667</v>
      </c>
      <c r="B9" s="21">
        <f>COUNTIF('Iteration #1'!$D$2:$D$17,CONCATENATE("&lt;=",$A9))</f>
        <v>15</v>
      </c>
      <c r="C9" s="21">
        <f>COUNTIF('Iteration #1'!$F$2:$F$17,CONCATENATE("&lt;=",$A9))</f>
        <v>2</v>
      </c>
      <c r="D9" s="21">
        <f t="shared" si="0"/>
        <v>13</v>
      </c>
      <c r="E9" s="21"/>
      <c r="F9" s="21"/>
    </row>
    <row r="10" spans="1:6" ht="12" customHeight="1">
      <c r="A10" s="19">
        <f t="shared" si="1"/>
        <v>41668</v>
      </c>
      <c r="B10" s="21">
        <f>COUNTIF('Iteration #1'!$D$2:$D$17,CONCATENATE("&lt;=",$A10))</f>
        <v>15</v>
      </c>
      <c r="C10" s="21">
        <f>COUNTIF('Iteration #1'!$F$2:$F$17,CONCATENATE("&lt;=",$A10))</f>
        <v>3</v>
      </c>
      <c r="D10" s="21">
        <f t="shared" si="0"/>
        <v>12</v>
      </c>
      <c r="E10" s="21"/>
      <c r="F10" s="21"/>
    </row>
    <row r="11" spans="1:6" ht="12" customHeight="1">
      <c r="A11" s="19">
        <f t="shared" si="1"/>
        <v>41669</v>
      </c>
      <c r="B11" s="21">
        <f>COUNTIF('Iteration #1'!$D$2:$D$17,CONCATENATE("&lt;=",$A11))</f>
        <v>15</v>
      </c>
      <c r="C11" s="21">
        <f>COUNTIF('Iteration #1'!$F$2:$F$17,CONCATENATE("&lt;=",$A11))</f>
        <v>3</v>
      </c>
      <c r="D11" s="21">
        <f t="shared" si="0"/>
        <v>12</v>
      </c>
      <c r="E11" s="21"/>
      <c r="F11" s="21"/>
    </row>
    <row r="12" spans="1:6" ht="12" customHeight="1">
      <c r="A12" s="19">
        <f t="shared" si="1"/>
        <v>41670</v>
      </c>
      <c r="B12" s="21">
        <f>COUNTIF('Iteration #1'!$D$2:$D$17,CONCATENATE("&lt;=",$A12))</f>
        <v>15</v>
      </c>
      <c r="C12" s="21">
        <f>COUNTIF('Iteration #1'!$F$2:$F$17,CONCATENATE("&lt;=",$A12))</f>
        <v>3</v>
      </c>
      <c r="D12" s="21">
        <f t="shared" si="0"/>
        <v>12</v>
      </c>
      <c r="E12" s="21"/>
      <c r="F12" s="21"/>
    </row>
    <row r="13" spans="1:6" ht="12" customHeight="1">
      <c r="A13" s="19">
        <f t="shared" si="1"/>
        <v>41673</v>
      </c>
      <c r="B13" s="21">
        <f>COUNTIF('Iteration #1'!$D$2:$D$17,CONCATENATE("&lt;=",$A13))</f>
        <v>16</v>
      </c>
      <c r="C13" s="21">
        <f>COUNTIF('Iteration #1'!$F$2:$F$17,CONCATENATE("&lt;=",$A13))</f>
        <v>5</v>
      </c>
      <c r="D13" s="21">
        <f t="shared" si="0"/>
        <v>11</v>
      </c>
      <c r="E13" s="21"/>
      <c r="F13" s="21"/>
    </row>
    <row r="14" spans="1:6" ht="12" customHeight="1">
      <c r="A14" s="19">
        <f t="shared" si="1"/>
        <v>41674</v>
      </c>
      <c r="B14" s="21">
        <f>COUNTIF('Iteration #1'!$D$2:$D$17,CONCATENATE("&lt;=",$A14))</f>
        <v>16</v>
      </c>
      <c r="C14" s="21">
        <f>COUNTIF('Iteration #1'!$F$2:$F$17,CONCATENATE("&lt;=",$A14))</f>
        <v>12</v>
      </c>
      <c r="D14" s="21">
        <f t="shared" si="0"/>
        <v>4</v>
      </c>
      <c r="E14" s="21"/>
      <c r="F14" s="21"/>
    </row>
    <row r="15" spans="1:6" ht="12" customHeight="1">
      <c r="A15" s="19">
        <f t="shared" si="1"/>
        <v>41675</v>
      </c>
      <c r="B15" s="21">
        <f>COUNTIF('Iteration #1'!$D$2:$D$17,CONCATENATE("&lt;=",$A15))</f>
        <v>16</v>
      </c>
      <c r="C15" s="21">
        <f>COUNTIF('Iteration #1'!$F$2:$F$17,CONCATENATE("&lt;=",$A15))</f>
        <v>16</v>
      </c>
      <c r="D15" s="21">
        <f t="shared" si="0"/>
        <v>0</v>
      </c>
      <c r="E15" s="21"/>
      <c r="F15" s="21"/>
    </row>
    <row r="16" spans="1:6" ht="12">
      <c r="A16" s="21"/>
      <c r="B16" s="21"/>
      <c r="C16" s="21"/>
      <c r="D16" s="21"/>
      <c r="E16" s="21"/>
      <c r="F16" s="21"/>
    </row>
    <row r="17" spans="1:6" ht="12">
      <c r="A17" s="21"/>
      <c r="B17" s="21"/>
      <c r="C17" s="21"/>
      <c r="D17" s="21"/>
      <c r="E17" s="21"/>
      <c r="F17" s="21"/>
    </row>
    <row r="18" spans="1:6" ht="12">
      <c r="A18" s="21"/>
      <c r="B18" s="21"/>
      <c r="C18" s="21"/>
      <c r="D18" s="21"/>
      <c r="E18" s="21"/>
      <c r="F18" s="21"/>
    </row>
    <row r="19" spans="1:6" ht="12">
      <c r="A19" s="21"/>
      <c r="B19" s="21"/>
      <c r="C19" s="21"/>
      <c r="D19" s="21"/>
      <c r="E19" s="21"/>
      <c r="F19" s="21"/>
    </row>
    <row r="20" spans="1:6" ht="12">
      <c r="A20" s="21"/>
      <c r="B20" s="21"/>
      <c r="C20" s="21"/>
      <c r="D20" s="21"/>
      <c r="E20" s="21"/>
      <c r="F20" s="2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7.1640625" defaultRowHeight="12.75" customHeight="1" x14ac:dyDescent="0"/>
  <cols>
    <col min="1" max="1" width="33.83203125" customWidth="1"/>
    <col min="4" max="4" width="6.83203125" customWidth="1"/>
  </cols>
  <sheetData>
    <row r="1" spans="1:6" ht="12.75" customHeight="1">
      <c r="A1" s="29" t="s">
        <v>19</v>
      </c>
      <c r="B1" s="29" t="s">
        <v>69</v>
      </c>
      <c r="C1" s="29" t="s">
        <v>70</v>
      </c>
      <c r="D1" s="29" t="s">
        <v>71</v>
      </c>
      <c r="E1" s="29" t="s">
        <v>72</v>
      </c>
      <c r="F1" s="21"/>
    </row>
    <row r="2" spans="1:6" ht="12.75" customHeight="1">
      <c r="A2" s="13" t="s">
        <v>111</v>
      </c>
      <c r="B2" s="21" t="s">
        <v>81</v>
      </c>
      <c r="C2" s="19">
        <v>41677</v>
      </c>
      <c r="D2" s="21" t="s">
        <v>85</v>
      </c>
      <c r="E2" s="19">
        <v>41696</v>
      </c>
      <c r="F2" s="21"/>
    </row>
    <row r="3" spans="1:6" ht="12.75" customHeight="1">
      <c r="A3" s="18" t="s">
        <v>112</v>
      </c>
      <c r="B3" s="21"/>
      <c r="C3" s="21"/>
      <c r="D3" s="21"/>
      <c r="E3" s="21"/>
      <c r="F3" s="21"/>
    </row>
    <row r="4" spans="1:6" ht="12.75" customHeight="1">
      <c r="A4" s="18" t="s">
        <v>113</v>
      </c>
      <c r="B4" s="21" t="s">
        <v>44</v>
      </c>
      <c r="C4" s="21"/>
      <c r="D4" s="21"/>
      <c r="E4" s="21"/>
      <c r="F4" s="21"/>
    </row>
    <row r="5" spans="1:6" ht="12.75" customHeight="1">
      <c r="A5" s="18" t="s">
        <v>114</v>
      </c>
      <c r="B5" s="21" t="s">
        <v>96</v>
      </c>
      <c r="C5" s="21"/>
      <c r="D5" s="21"/>
      <c r="E5" s="21"/>
      <c r="F5" s="21"/>
    </row>
    <row r="6" spans="1:6" ht="12.75" customHeight="1">
      <c r="A6" s="18" t="s">
        <v>115</v>
      </c>
      <c r="B6" s="21" t="s">
        <v>116</v>
      </c>
      <c r="C6" s="21"/>
      <c r="D6" s="21"/>
      <c r="E6" s="21"/>
      <c r="F6" s="21"/>
    </row>
    <row r="7" spans="1:6" ht="12.75" customHeight="1">
      <c r="A7" s="18" t="s">
        <v>117</v>
      </c>
      <c r="B7" s="21" t="s">
        <v>96</v>
      </c>
      <c r="C7" s="21"/>
      <c r="D7" s="21"/>
      <c r="E7" s="21"/>
      <c r="F7" s="21"/>
    </row>
    <row r="8" spans="1:6" ht="12.75" customHeight="1">
      <c r="A8" s="18" t="s">
        <v>118</v>
      </c>
      <c r="B8" s="21" t="s">
        <v>119</v>
      </c>
      <c r="C8" s="21"/>
      <c r="D8" s="21"/>
      <c r="E8" s="21"/>
      <c r="F8" s="21"/>
    </row>
    <row r="9" spans="1:6" ht="12.75" customHeight="1">
      <c r="A9" s="21"/>
      <c r="B9" s="21"/>
      <c r="C9" s="21"/>
      <c r="D9" s="21"/>
      <c r="E9" s="21"/>
      <c r="F9" s="21"/>
    </row>
    <row r="10" spans="1:6" ht="12.75" customHeight="1">
      <c r="A10" s="13" t="s">
        <v>120</v>
      </c>
      <c r="B10" s="21" t="s">
        <v>81</v>
      </c>
      <c r="C10" s="19">
        <v>41677</v>
      </c>
      <c r="D10" s="21" t="s">
        <v>85</v>
      </c>
      <c r="E10" s="19">
        <v>41696</v>
      </c>
      <c r="F10" s="21"/>
    </row>
    <row r="11" spans="1:6" ht="12.75" customHeight="1">
      <c r="A11" s="18" t="s">
        <v>121</v>
      </c>
      <c r="B11" s="21" t="s">
        <v>44</v>
      </c>
      <c r="C11" s="21"/>
      <c r="D11" s="21"/>
      <c r="E11" s="21"/>
      <c r="F11" s="21"/>
    </row>
    <row r="12" spans="1:6" ht="12.75" customHeight="1">
      <c r="A12" s="18" t="s">
        <v>122</v>
      </c>
      <c r="B12" s="21" t="s">
        <v>123</v>
      </c>
      <c r="C12" s="21"/>
      <c r="D12" s="21"/>
      <c r="E12" s="21"/>
      <c r="F12" s="21"/>
    </row>
    <row r="13" spans="1:6" ht="12.75" customHeight="1">
      <c r="A13" s="18" t="s">
        <v>124</v>
      </c>
      <c r="B13" s="21" t="s">
        <v>96</v>
      </c>
      <c r="C13" s="21"/>
      <c r="D13" s="21"/>
      <c r="E13" s="21"/>
      <c r="F13" s="21"/>
    </row>
    <row r="14" spans="1:6" ht="12.75" customHeight="1">
      <c r="A14" s="18" t="s">
        <v>125</v>
      </c>
      <c r="B14" s="21" t="s">
        <v>123</v>
      </c>
      <c r="C14" s="21"/>
      <c r="D14" s="21"/>
      <c r="E14" s="21"/>
      <c r="F14" s="21"/>
    </row>
    <row r="15" spans="1:6" ht="12.75" customHeight="1">
      <c r="A15" s="18" t="s">
        <v>126</v>
      </c>
      <c r="B15" s="21" t="s">
        <v>119</v>
      </c>
      <c r="C15" s="21"/>
      <c r="D15" s="21"/>
      <c r="E15" s="21"/>
      <c r="F15" s="21"/>
    </row>
    <row r="16" spans="1:6" ht="12.75" customHeight="1">
      <c r="A16" s="21"/>
      <c r="B16" s="21"/>
      <c r="C16" s="21"/>
      <c r="D16" s="21"/>
      <c r="E16" s="21"/>
      <c r="F16" s="21"/>
    </row>
    <row r="17" spans="1:6" ht="12.75" customHeight="1">
      <c r="A17" s="13" t="s">
        <v>127</v>
      </c>
      <c r="B17" s="21" t="s">
        <v>44</v>
      </c>
      <c r="C17" s="19">
        <v>41677</v>
      </c>
      <c r="D17" s="21" t="s">
        <v>85</v>
      </c>
      <c r="E17" s="19">
        <v>41695</v>
      </c>
      <c r="F17" s="21"/>
    </row>
    <row r="18" spans="1:6" ht="12.75" customHeight="1">
      <c r="A18" s="21" t="s">
        <v>128</v>
      </c>
      <c r="B18" s="21" t="s">
        <v>44</v>
      </c>
      <c r="C18" s="21"/>
      <c r="D18" s="21"/>
      <c r="E18" s="21"/>
      <c r="F18" s="21"/>
    </row>
    <row r="19" spans="1:6" ht="12.75" customHeight="1">
      <c r="A19" s="21" t="s">
        <v>129</v>
      </c>
      <c r="B19" s="21" t="s">
        <v>130</v>
      </c>
      <c r="C19" s="21"/>
      <c r="D19" s="21"/>
      <c r="E19" s="21"/>
      <c r="F19" s="21"/>
    </row>
    <row r="20" spans="1:6" ht="12.75" customHeight="1">
      <c r="A20" s="21" t="s">
        <v>131</v>
      </c>
      <c r="B20" s="21" t="s">
        <v>123</v>
      </c>
      <c r="C20" s="21"/>
      <c r="D20" s="21"/>
      <c r="E20" s="21"/>
      <c r="F20" s="21"/>
    </row>
    <row r="21" spans="1:6" ht="12.75" customHeight="1">
      <c r="A21" s="21" t="s">
        <v>132</v>
      </c>
      <c r="B21" s="21" t="s">
        <v>130</v>
      </c>
      <c r="C21" s="21"/>
      <c r="D21" s="21"/>
      <c r="E21" s="21"/>
      <c r="F21" s="21"/>
    </row>
    <row r="22" spans="1:6" ht="12.75" customHeight="1">
      <c r="A22" s="21" t="s">
        <v>133</v>
      </c>
      <c r="B22" s="21" t="s">
        <v>119</v>
      </c>
      <c r="C22" s="21"/>
      <c r="D22" s="21"/>
      <c r="E22" s="21"/>
      <c r="F22" s="21"/>
    </row>
    <row r="23" spans="1:6" ht="12.75" customHeight="1">
      <c r="A23" s="21" t="s">
        <v>134</v>
      </c>
      <c r="B23" s="21" t="s">
        <v>123</v>
      </c>
      <c r="C23" s="21"/>
      <c r="D23" s="21"/>
      <c r="E23" s="21"/>
      <c r="F23" s="21"/>
    </row>
    <row r="24" spans="1:6" ht="12.75" customHeight="1">
      <c r="A24" s="21"/>
      <c r="B24" s="21"/>
      <c r="C24" s="21"/>
      <c r="D24" s="21"/>
      <c r="E24" s="21"/>
      <c r="F24" s="21"/>
    </row>
    <row r="25" spans="1:6" ht="12.75" customHeight="1">
      <c r="A25" s="13" t="s">
        <v>135</v>
      </c>
      <c r="B25" s="21" t="s">
        <v>136</v>
      </c>
      <c r="C25" s="21"/>
      <c r="D25" s="21"/>
      <c r="E25" s="21"/>
      <c r="F25" s="21"/>
    </row>
    <row r="26" spans="1:6" ht="12.75" customHeight="1">
      <c r="A26" s="21" t="s">
        <v>137</v>
      </c>
      <c r="B26" s="21" t="s">
        <v>136</v>
      </c>
      <c r="C26" s="21"/>
      <c r="D26" s="21"/>
      <c r="E26" s="21"/>
      <c r="F26" s="21"/>
    </row>
    <row r="27" spans="1:6" ht="12.75" customHeight="1">
      <c r="A27" s="21" t="s">
        <v>138</v>
      </c>
      <c r="B27" s="21" t="s">
        <v>123</v>
      </c>
      <c r="C27" s="21"/>
      <c r="D27" s="21"/>
      <c r="E27" s="21"/>
      <c r="F27" s="21"/>
    </row>
    <row r="28" spans="1:6" ht="12.75" customHeight="1">
      <c r="A28" s="21"/>
      <c r="B28" s="21"/>
      <c r="C28" s="21"/>
      <c r="D28" s="21"/>
      <c r="E28" s="21"/>
      <c r="F28" s="21"/>
    </row>
    <row r="29" spans="1:6" ht="12.75" customHeight="1">
      <c r="A29" s="13" t="s">
        <v>139</v>
      </c>
      <c r="B29" s="21"/>
      <c r="C29" s="19">
        <v>41677</v>
      </c>
      <c r="D29" s="21" t="s">
        <v>85</v>
      </c>
      <c r="E29" s="19">
        <v>41696</v>
      </c>
      <c r="F29" s="21"/>
    </row>
    <row r="30" spans="1:6" ht="12.75" customHeight="1">
      <c r="A30" s="21" t="s">
        <v>140</v>
      </c>
      <c r="B30" s="21" t="s">
        <v>44</v>
      </c>
      <c r="C30" s="21"/>
      <c r="D30" s="21"/>
      <c r="E30" s="21"/>
      <c r="F30" s="21"/>
    </row>
    <row r="31" spans="1:6" ht="12.75" customHeight="1">
      <c r="A31" s="21" t="s">
        <v>141</v>
      </c>
      <c r="B31" s="21" t="s">
        <v>130</v>
      </c>
      <c r="C31" s="21"/>
      <c r="D31" s="21"/>
      <c r="E31" s="21"/>
      <c r="F31" s="21"/>
    </row>
    <row r="32" spans="1:6" ht="12.75" customHeight="1">
      <c r="A32" s="21" t="s">
        <v>142</v>
      </c>
      <c r="B32" s="21" t="s">
        <v>130</v>
      </c>
      <c r="C32" s="21"/>
      <c r="D32" s="21"/>
      <c r="E32" s="21"/>
      <c r="F32" s="21"/>
    </row>
    <row r="33" spans="1:6" ht="12.75" customHeight="1">
      <c r="A33" s="21" t="s">
        <v>143</v>
      </c>
      <c r="B33" s="21" t="s">
        <v>119</v>
      </c>
      <c r="C33" s="21"/>
      <c r="D33" s="21"/>
      <c r="E33" s="21"/>
      <c r="F33" s="21"/>
    </row>
    <row r="34" spans="1:6" ht="12.75" customHeight="1">
      <c r="A34" s="21"/>
      <c r="B34" s="21"/>
      <c r="C34" s="21"/>
      <c r="D34" s="21"/>
      <c r="E34" s="21"/>
      <c r="F34" s="21"/>
    </row>
    <row r="35" spans="1:6" ht="12.75" customHeight="1">
      <c r="A35" s="13" t="s">
        <v>144</v>
      </c>
      <c r="B35" s="21" t="s">
        <v>96</v>
      </c>
      <c r="C35" s="19">
        <v>41677</v>
      </c>
      <c r="D35" s="21" t="s">
        <v>85</v>
      </c>
      <c r="E35" s="19">
        <v>41696</v>
      </c>
      <c r="F35" s="21"/>
    </row>
    <row r="36" spans="1:6" ht="12.75" customHeight="1">
      <c r="A36" s="21" t="s">
        <v>145</v>
      </c>
      <c r="B36" s="21" t="s">
        <v>81</v>
      </c>
      <c r="C36" s="21"/>
      <c r="D36" s="21"/>
      <c r="E36" s="21"/>
      <c r="F36" s="21"/>
    </row>
    <row r="37" spans="1:6" ht="12.75" customHeight="1">
      <c r="A37" s="21" t="s">
        <v>146</v>
      </c>
      <c r="B37" s="21" t="s">
        <v>44</v>
      </c>
      <c r="C37" s="21"/>
      <c r="D37" s="21"/>
      <c r="E37" s="21"/>
      <c r="F37" s="21" t="s">
        <v>147</v>
      </c>
    </row>
    <row r="38" spans="1:6" ht="12.75" customHeight="1">
      <c r="A38" s="21" t="s">
        <v>148</v>
      </c>
      <c r="B38" s="21" t="s">
        <v>96</v>
      </c>
      <c r="C38" s="21"/>
      <c r="D38" s="21"/>
      <c r="E38" s="21"/>
      <c r="F38" s="21"/>
    </row>
    <row r="39" spans="1:6" ht="12.75" customHeight="1">
      <c r="A39" s="21"/>
      <c r="B39" s="21"/>
      <c r="C39" s="21"/>
      <c r="D39" s="21"/>
      <c r="E39" s="21"/>
      <c r="F39" s="21"/>
    </row>
    <row r="40" spans="1:6" ht="12.75" customHeight="1">
      <c r="A40" s="13" t="s">
        <v>149</v>
      </c>
      <c r="B40" s="21" t="s">
        <v>119</v>
      </c>
      <c r="C40" s="19">
        <v>41684</v>
      </c>
      <c r="D40" s="21" t="s">
        <v>85</v>
      </c>
      <c r="E40" s="19">
        <v>41695</v>
      </c>
      <c r="F40" s="21"/>
    </row>
    <row r="41" spans="1:6" ht="12.75" customHeight="1">
      <c r="A41" s="13" t="s">
        <v>150</v>
      </c>
      <c r="B41" s="21" t="s">
        <v>96</v>
      </c>
      <c r="C41" s="19">
        <v>41688</v>
      </c>
      <c r="D41" s="21" t="s">
        <v>85</v>
      </c>
      <c r="E41" s="19">
        <v>41690</v>
      </c>
      <c r="F41" s="21"/>
    </row>
    <row r="42" spans="1:6" ht="12.75" customHeight="1">
      <c r="A42" s="13" t="s">
        <v>151</v>
      </c>
      <c r="B42" s="21" t="s">
        <v>96</v>
      </c>
      <c r="C42" s="19">
        <v>41688</v>
      </c>
      <c r="D42" s="21" t="s">
        <v>85</v>
      </c>
      <c r="E42" s="19">
        <v>41690</v>
      </c>
      <c r="F42" s="21"/>
    </row>
    <row r="43" spans="1:6" ht="12.75" customHeight="1">
      <c r="A43" s="13" t="s">
        <v>152</v>
      </c>
      <c r="B43" s="21" t="s">
        <v>119</v>
      </c>
      <c r="C43" s="19">
        <v>41684</v>
      </c>
      <c r="D43" s="21" t="s">
        <v>85</v>
      </c>
      <c r="E43" s="19">
        <v>41696</v>
      </c>
      <c r="F43" s="21"/>
    </row>
    <row r="44" spans="1:6" ht="12.75" customHeight="1">
      <c r="A44" s="13" t="s">
        <v>153</v>
      </c>
      <c r="B44" s="21" t="s">
        <v>119</v>
      </c>
      <c r="C44" s="19">
        <v>41684</v>
      </c>
      <c r="D44" s="21" t="s">
        <v>85</v>
      </c>
      <c r="E44" s="19">
        <v>41696</v>
      </c>
      <c r="F44" s="21"/>
    </row>
    <row r="45" spans="1:6" ht="12.75" customHeight="1">
      <c r="A45" s="13" t="s">
        <v>154</v>
      </c>
      <c r="B45" s="21" t="s">
        <v>119</v>
      </c>
      <c r="C45" s="19">
        <v>41684</v>
      </c>
      <c r="D45" s="21" t="s">
        <v>85</v>
      </c>
      <c r="E45" s="19">
        <v>41696</v>
      </c>
      <c r="F45" s="21"/>
    </row>
    <row r="46" spans="1:6" ht="12.75" customHeight="1">
      <c r="A46" s="13" t="s">
        <v>155</v>
      </c>
      <c r="B46" s="21" t="s">
        <v>119</v>
      </c>
      <c r="C46" s="19">
        <v>41684</v>
      </c>
      <c r="D46" s="21" t="s">
        <v>85</v>
      </c>
      <c r="E46" s="19">
        <v>41695</v>
      </c>
      <c r="F46" s="21"/>
    </row>
    <row r="47" spans="1:6" ht="12.75" customHeight="1">
      <c r="A47" s="13" t="s">
        <v>156</v>
      </c>
      <c r="B47" s="21" t="s">
        <v>119</v>
      </c>
      <c r="C47" s="19">
        <v>41684</v>
      </c>
      <c r="D47" s="21" t="s">
        <v>85</v>
      </c>
      <c r="E47" s="19">
        <v>41696</v>
      </c>
      <c r="F47" s="21"/>
    </row>
    <row r="48" spans="1:6" ht="12.75" customHeight="1">
      <c r="A48" s="13" t="s">
        <v>157</v>
      </c>
      <c r="B48" s="21" t="s">
        <v>119</v>
      </c>
      <c r="C48" s="19">
        <v>41684</v>
      </c>
      <c r="D48" s="21" t="s">
        <v>85</v>
      </c>
      <c r="E48" s="19">
        <v>41695</v>
      </c>
      <c r="F48" s="21"/>
    </row>
    <row r="49" spans="1:6" ht="12.75" customHeight="1">
      <c r="A49" s="13" t="s">
        <v>158</v>
      </c>
      <c r="B49" s="21" t="s">
        <v>119</v>
      </c>
      <c r="C49" s="19">
        <v>41684</v>
      </c>
      <c r="D49" s="21" t="s">
        <v>85</v>
      </c>
      <c r="E49" s="19">
        <v>41696</v>
      </c>
      <c r="F49" s="21"/>
    </row>
    <row r="50" spans="1:6" ht="12.75" customHeight="1">
      <c r="A50" s="13" t="s">
        <v>159</v>
      </c>
      <c r="B50" s="21" t="s">
        <v>119</v>
      </c>
      <c r="C50" s="19">
        <v>41684</v>
      </c>
      <c r="D50" s="21" t="s">
        <v>85</v>
      </c>
      <c r="E50" s="19">
        <v>41695</v>
      </c>
      <c r="F50" s="21"/>
    </row>
    <row r="51" spans="1:6" ht="12.75" customHeight="1">
      <c r="A51" s="13" t="s">
        <v>160</v>
      </c>
      <c r="B51" s="21" t="s">
        <v>81</v>
      </c>
      <c r="C51" s="19">
        <v>41683</v>
      </c>
      <c r="D51" s="21" t="s">
        <v>85</v>
      </c>
      <c r="E51" s="19">
        <v>41690</v>
      </c>
      <c r="F51" s="21"/>
    </row>
    <row r="52" spans="1:6" ht="12.75" customHeight="1">
      <c r="A52" s="13" t="s">
        <v>161</v>
      </c>
      <c r="B52" s="21" t="s">
        <v>162</v>
      </c>
      <c r="C52" s="19">
        <v>41680</v>
      </c>
      <c r="D52" s="21" t="s">
        <v>85</v>
      </c>
      <c r="E52" s="19">
        <v>41696</v>
      </c>
      <c r="F52" s="21"/>
    </row>
    <row r="53" spans="1:6" ht="12.75" customHeight="1">
      <c r="A53" s="13" t="s">
        <v>163</v>
      </c>
      <c r="B53" s="21" t="s">
        <v>162</v>
      </c>
      <c r="C53" s="19">
        <v>41680</v>
      </c>
      <c r="D53" s="21" t="s">
        <v>85</v>
      </c>
      <c r="E53" s="19">
        <v>41692</v>
      </c>
      <c r="F53" s="21"/>
    </row>
    <row r="54" spans="1:6" ht="12.75" customHeight="1">
      <c r="A54" s="13" t="s">
        <v>164</v>
      </c>
      <c r="B54" s="21" t="s">
        <v>162</v>
      </c>
      <c r="C54" s="19">
        <v>41680</v>
      </c>
      <c r="D54" s="21" t="s">
        <v>85</v>
      </c>
      <c r="E54" s="19">
        <v>41696</v>
      </c>
      <c r="F54" s="21"/>
    </row>
    <row r="55" spans="1:6" ht="12.75" customHeight="1">
      <c r="A55" s="13" t="s">
        <v>165</v>
      </c>
      <c r="B55" s="21" t="s">
        <v>162</v>
      </c>
      <c r="C55" s="19">
        <v>41680</v>
      </c>
      <c r="D55" s="21" t="s">
        <v>85</v>
      </c>
      <c r="E55" s="19">
        <v>41691</v>
      </c>
      <c r="F55" s="21"/>
    </row>
    <row r="56" spans="1:6" ht="12.75" customHeight="1">
      <c r="A56" s="13" t="s">
        <v>166</v>
      </c>
      <c r="B56" s="21" t="s">
        <v>167</v>
      </c>
      <c r="C56" s="19">
        <v>41680</v>
      </c>
      <c r="D56" s="21" t="s">
        <v>85</v>
      </c>
      <c r="E56" s="19">
        <v>41695</v>
      </c>
      <c r="F56" s="21"/>
    </row>
    <row r="57" spans="1:6" ht="12.75" customHeight="1">
      <c r="A57" s="13" t="s">
        <v>168</v>
      </c>
      <c r="B57" s="21" t="s">
        <v>96</v>
      </c>
      <c r="C57" s="19">
        <v>41688</v>
      </c>
      <c r="D57" s="21" t="s">
        <v>85</v>
      </c>
      <c r="E57" s="19">
        <v>41688</v>
      </c>
      <c r="F57" s="21"/>
    </row>
    <row r="58" spans="1:6" ht="12.75" customHeight="1">
      <c r="A58" s="13" t="s">
        <v>169</v>
      </c>
      <c r="B58" s="21" t="s">
        <v>81</v>
      </c>
      <c r="C58" s="19">
        <v>41677</v>
      </c>
      <c r="D58" s="21" t="s">
        <v>85</v>
      </c>
      <c r="E58" s="19">
        <v>41683</v>
      </c>
      <c r="F58" s="21"/>
    </row>
    <row r="59" spans="1:6" ht="12.75" customHeight="1">
      <c r="A59" s="13" t="s">
        <v>170</v>
      </c>
      <c r="B59" s="21" t="s">
        <v>44</v>
      </c>
      <c r="C59" s="19">
        <v>41690</v>
      </c>
      <c r="D59" s="21" t="s">
        <v>85</v>
      </c>
      <c r="E59" s="19">
        <v>41691</v>
      </c>
      <c r="F59" s="21"/>
    </row>
    <row r="60" spans="1:6" ht="12.75" customHeight="1">
      <c r="A60" s="13" t="s">
        <v>171</v>
      </c>
      <c r="B60" s="21" t="s">
        <v>96</v>
      </c>
      <c r="C60" s="19">
        <v>41692</v>
      </c>
      <c r="D60" s="21" t="s">
        <v>85</v>
      </c>
      <c r="E60" s="19">
        <v>41692</v>
      </c>
      <c r="F60" s="21"/>
    </row>
    <row r="61" spans="1:6" ht="12.75" customHeight="1">
      <c r="A61" s="13" t="s">
        <v>172</v>
      </c>
      <c r="B61" s="21" t="s">
        <v>162</v>
      </c>
      <c r="C61" s="19">
        <v>41691</v>
      </c>
      <c r="D61" s="21" t="s">
        <v>85</v>
      </c>
      <c r="E61" s="19">
        <v>41691</v>
      </c>
      <c r="F61" s="21"/>
    </row>
    <row r="62" spans="1:6" ht="12.75" customHeight="1">
      <c r="A62" s="13" t="s">
        <v>173</v>
      </c>
      <c r="B62" s="21" t="s">
        <v>96</v>
      </c>
      <c r="C62" s="19">
        <v>41692</v>
      </c>
      <c r="D62" s="21" t="s">
        <v>85</v>
      </c>
      <c r="E62" s="19">
        <v>41692</v>
      </c>
      <c r="F62" s="21"/>
    </row>
    <row r="63" spans="1:6" ht="12.75" customHeight="1">
      <c r="A63" s="13" t="s">
        <v>174</v>
      </c>
      <c r="B63" s="21" t="s">
        <v>96</v>
      </c>
      <c r="C63" s="19">
        <v>41686</v>
      </c>
      <c r="D63" s="21" t="s">
        <v>85</v>
      </c>
      <c r="E63" s="19">
        <v>41692</v>
      </c>
      <c r="F63" s="21"/>
    </row>
    <row r="64" spans="1:6" ht="12.75" customHeight="1">
      <c r="A64" s="13" t="s">
        <v>175</v>
      </c>
      <c r="B64" s="21" t="s">
        <v>81</v>
      </c>
      <c r="C64" s="19">
        <v>41691</v>
      </c>
      <c r="D64" s="21" t="s">
        <v>85</v>
      </c>
      <c r="E64" s="19">
        <v>41691</v>
      </c>
      <c r="F64" s="21"/>
    </row>
    <row r="65" spans="1:6" ht="12.75" customHeight="1">
      <c r="A65" s="13" t="s">
        <v>176</v>
      </c>
      <c r="B65" s="21" t="s">
        <v>44</v>
      </c>
      <c r="C65" s="19">
        <v>41676</v>
      </c>
      <c r="D65" s="21" t="s">
        <v>85</v>
      </c>
      <c r="E65" s="19">
        <v>41695</v>
      </c>
      <c r="F65" s="21"/>
    </row>
    <row r="66" spans="1:6" ht="12.75" customHeight="1">
      <c r="A66" s="13" t="s">
        <v>177</v>
      </c>
      <c r="B66" s="21" t="s">
        <v>96</v>
      </c>
      <c r="C66" s="19">
        <v>41692</v>
      </c>
      <c r="D66" s="21" t="s">
        <v>85</v>
      </c>
      <c r="E66" s="19">
        <v>41693</v>
      </c>
      <c r="F66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baseColWidth="10" defaultColWidth="17.1640625" defaultRowHeight="12.75" customHeight="1" x14ac:dyDescent="0"/>
  <cols>
    <col min="1" max="1" width="8.83203125" customWidth="1"/>
    <col min="4" max="4" width="7.83203125" customWidth="1"/>
    <col min="5" max="5" width="6.83203125" customWidth="1"/>
    <col min="6" max="6" width="5.1640625" customWidth="1"/>
    <col min="7" max="7" width="8.1640625" customWidth="1"/>
    <col min="8" max="8" width="7.6640625" customWidth="1"/>
    <col min="9" max="9" width="10.33203125" customWidth="1"/>
  </cols>
  <sheetData>
    <row r="1" spans="1:9" ht="33.75" customHeight="1">
      <c r="A1" s="21" t="s">
        <v>83</v>
      </c>
      <c r="B1" s="21" t="s">
        <v>178</v>
      </c>
      <c r="C1" s="21" t="s">
        <v>179</v>
      </c>
      <c r="D1" s="21" t="s">
        <v>84</v>
      </c>
      <c r="E1" s="21" t="s">
        <v>85</v>
      </c>
      <c r="F1" s="21" t="s">
        <v>86</v>
      </c>
      <c r="G1" s="21" t="s">
        <v>87</v>
      </c>
      <c r="H1" s="21"/>
      <c r="I1" s="21"/>
    </row>
    <row r="2" spans="1:9" ht="12" customHeight="1">
      <c r="A2" s="19">
        <v>41676</v>
      </c>
      <c r="B2" s="21">
        <v>14</v>
      </c>
      <c r="C2" s="21">
        <v>0</v>
      </c>
      <c r="D2" s="21">
        <f>COUNTIF('Iteration #2'!$C$2:$C$98,CONCATENATE("&lt;=",$A2))</f>
        <v>1</v>
      </c>
      <c r="E2" s="21">
        <f>COUNTIF('Iteration #2'!$E$2:$E$98,CONCATENATE("&lt;=",$A2))</f>
        <v>0</v>
      </c>
      <c r="F2" s="21">
        <f>D2-E3</f>
        <v>1</v>
      </c>
      <c r="G2" s="21">
        <f>MAX(D2:D16)/COUNT(A2:A16)</f>
        <v>2.1333333333333333</v>
      </c>
      <c r="H2" s="21"/>
      <c r="I2" s="21"/>
    </row>
    <row r="3" spans="1:9" ht="12" customHeight="1">
      <c r="A3" s="19">
        <f t="shared" ref="A3:A15" si="0">WORKDAY(A2,1)</f>
        <v>41677</v>
      </c>
      <c r="B3" s="21">
        <v>14</v>
      </c>
      <c r="C3" s="21">
        <v>0</v>
      </c>
      <c r="D3" s="21">
        <f>COUNTIF('Iteration #2'!$C$2:$C$98,CONCATENATE("&lt;=",$A3))</f>
        <v>7</v>
      </c>
      <c r="E3" s="21">
        <f>COUNTIF('Iteration #2'!$E$2:$E$98,CONCATENATE("&lt;=",$A3))</f>
        <v>0</v>
      </c>
      <c r="F3" s="21">
        <f t="shared" ref="F3:F16" si="1">D3-E3</f>
        <v>7</v>
      </c>
      <c r="G3" s="21">
        <f t="shared" ref="G3:G16" si="2">G2+(MAX($D$2:$D$16)/COUNT($A$2:$A$16))</f>
        <v>4.2666666666666666</v>
      </c>
      <c r="H3" s="21"/>
      <c r="I3" s="21"/>
    </row>
    <row r="4" spans="1:9" ht="12" customHeight="1">
      <c r="A4" s="19">
        <f t="shared" si="0"/>
        <v>41680</v>
      </c>
      <c r="B4" s="21">
        <v>14</v>
      </c>
      <c r="C4" s="21">
        <v>2</v>
      </c>
      <c r="D4" s="21">
        <f>COUNTIF('Iteration #2'!$C$2:$C$98,CONCATENATE("&lt;=",$A4))</f>
        <v>12</v>
      </c>
      <c r="E4" s="21">
        <f>COUNTIF('Iteration #2'!$E$2:$E$98,CONCATENATE("&lt;=",$A4))</f>
        <v>0</v>
      </c>
      <c r="F4" s="21">
        <f t="shared" si="1"/>
        <v>12</v>
      </c>
      <c r="G4" s="21">
        <f t="shared" si="2"/>
        <v>6.4</v>
      </c>
      <c r="H4" s="21"/>
      <c r="I4" s="21"/>
    </row>
    <row r="5" spans="1:9" ht="12" customHeight="1">
      <c r="A5" s="19">
        <f t="shared" si="0"/>
        <v>41681</v>
      </c>
      <c r="B5" s="21">
        <v>14</v>
      </c>
      <c r="C5" s="21">
        <v>2</v>
      </c>
      <c r="D5" s="21">
        <f>COUNTIF('Iteration #2'!$C$2:$C$98,CONCATENATE("&lt;=",$A5))</f>
        <v>12</v>
      </c>
      <c r="E5" s="21">
        <f>COUNTIF('Iteration #2'!$E$2:$E$98,CONCATENATE("&lt;=",$A5))</f>
        <v>0</v>
      </c>
      <c r="F5" s="21">
        <f t="shared" si="1"/>
        <v>12</v>
      </c>
      <c r="G5" s="21">
        <f t="shared" si="2"/>
        <v>8.5333333333333332</v>
      </c>
      <c r="H5" s="21"/>
      <c r="I5" s="21"/>
    </row>
    <row r="6" spans="1:9" ht="12" customHeight="1">
      <c r="A6" s="19">
        <f t="shared" si="0"/>
        <v>41682</v>
      </c>
      <c r="B6" s="21">
        <v>14</v>
      </c>
      <c r="C6" s="21">
        <v>2</v>
      </c>
      <c r="D6" s="21">
        <f>COUNTIF('Iteration #2'!$C$2:$C$98,CONCATENATE("&lt;=",$A6))</f>
        <v>12</v>
      </c>
      <c r="E6" s="21">
        <f>COUNTIF('Iteration #2'!$E$2:$E$98,CONCATENATE("&lt;=",$A6))</f>
        <v>0</v>
      </c>
      <c r="F6" s="21">
        <f t="shared" si="1"/>
        <v>12</v>
      </c>
      <c r="G6" s="21">
        <f t="shared" si="2"/>
        <v>10.666666666666666</v>
      </c>
      <c r="H6" s="21"/>
      <c r="I6" s="21"/>
    </row>
    <row r="7" spans="1:9" ht="12" customHeight="1">
      <c r="A7" s="19">
        <f t="shared" si="0"/>
        <v>41683</v>
      </c>
      <c r="B7" s="21">
        <v>15</v>
      </c>
      <c r="C7" s="21">
        <v>2</v>
      </c>
      <c r="D7" s="21">
        <f>COUNTIF('Iteration #2'!$C$2:$C$98,CONCATENATE("&lt;=",$A7))</f>
        <v>13</v>
      </c>
      <c r="E7" s="21">
        <f>COUNTIF('Iteration #2'!$E$2:$E$98,CONCATENATE("&lt;=",$A7))</f>
        <v>1</v>
      </c>
      <c r="F7" s="21">
        <f t="shared" si="1"/>
        <v>12</v>
      </c>
      <c r="G7" s="21">
        <f t="shared" si="2"/>
        <v>12.799999999999999</v>
      </c>
      <c r="H7" s="21"/>
      <c r="I7" s="21"/>
    </row>
    <row r="8" spans="1:9" ht="12" customHeight="1">
      <c r="A8" s="19">
        <f t="shared" si="0"/>
        <v>41684</v>
      </c>
      <c r="B8" s="21">
        <v>15</v>
      </c>
      <c r="C8" s="21">
        <v>2</v>
      </c>
      <c r="D8" s="21">
        <f>COUNTIF('Iteration #2'!$C$2:$C$98,CONCATENATE("&lt;=",$A8))</f>
        <v>22</v>
      </c>
      <c r="E8" s="21">
        <f>COUNTIF('Iteration #2'!$E$2:$E$98,CONCATENATE("&lt;=",$A8))</f>
        <v>1</v>
      </c>
      <c r="F8" s="21">
        <f t="shared" si="1"/>
        <v>21</v>
      </c>
      <c r="G8" s="21">
        <f t="shared" si="2"/>
        <v>14.933333333333332</v>
      </c>
      <c r="H8" s="21"/>
      <c r="I8" s="21"/>
    </row>
    <row r="9" spans="1:9" ht="12" customHeight="1">
      <c r="A9" s="19">
        <f t="shared" si="0"/>
        <v>41687</v>
      </c>
      <c r="B9" s="21">
        <v>15</v>
      </c>
      <c r="C9" s="21">
        <v>2</v>
      </c>
      <c r="D9" s="21">
        <f>COUNTIF('Iteration #2'!$C$2:$C$98,CONCATENATE("&lt;=",$A9))</f>
        <v>23</v>
      </c>
      <c r="E9" s="21">
        <f>COUNTIF('Iteration #2'!$E$2:$E$98,CONCATENATE("&lt;=",$A9))</f>
        <v>1</v>
      </c>
      <c r="F9" s="21">
        <f t="shared" si="1"/>
        <v>22</v>
      </c>
      <c r="G9" s="21">
        <f t="shared" si="2"/>
        <v>17.066666666666666</v>
      </c>
      <c r="H9" s="21"/>
      <c r="I9" s="21"/>
    </row>
    <row r="10" spans="1:9" ht="12" customHeight="1">
      <c r="A10" s="19">
        <f t="shared" si="0"/>
        <v>41688</v>
      </c>
      <c r="B10" s="21">
        <v>15</v>
      </c>
      <c r="C10" s="21">
        <v>2</v>
      </c>
      <c r="D10" s="21">
        <f>COUNTIF('Iteration #2'!$C$2:$C$98,CONCATENATE("&lt;=",$A10))</f>
        <v>26</v>
      </c>
      <c r="E10" s="21">
        <f>COUNTIF('Iteration #2'!$E$2:$E$98,CONCATENATE("&lt;=",$A10))</f>
        <v>2</v>
      </c>
      <c r="F10" s="21">
        <f t="shared" si="1"/>
        <v>24</v>
      </c>
      <c r="G10" s="21">
        <f t="shared" si="2"/>
        <v>19.2</v>
      </c>
      <c r="H10" s="21"/>
      <c r="I10" s="21"/>
    </row>
    <row r="11" spans="1:9" ht="12" customHeight="1">
      <c r="A11" s="19">
        <f t="shared" si="0"/>
        <v>41689</v>
      </c>
      <c r="B11" s="21">
        <v>15</v>
      </c>
      <c r="C11" s="21">
        <v>3</v>
      </c>
      <c r="D11" s="21">
        <f>COUNTIF('Iteration #2'!$C$2:$C$98,CONCATENATE("&lt;=",$A11))</f>
        <v>26</v>
      </c>
      <c r="E11" s="21">
        <f>COUNTIF('Iteration #2'!$E$2:$E$98,CONCATENATE("&lt;=",$A11))</f>
        <v>2</v>
      </c>
      <c r="F11" s="21">
        <f t="shared" si="1"/>
        <v>24</v>
      </c>
      <c r="G11" s="21">
        <f t="shared" si="2"/>
        <v>21.333333333333332</v>
      </c>
      <c r="H11" s="21"/>
      <c r="I11" s="21"/>
    </row>
    <row r="12" spans="1:9" ht="12" customHeight="1">
      <c r="A12" s="19">
        <f t="shared" si="0"/>
        <v>41690</v>
      </c>
      <c r="B12" s="21">
        <v>15</v>
      </c>
      <c r="C12" s="21">
        <v>3</v>
      </c>
      <c r="D12" s="21">
        <f>COUNTIF('Iteration #2'!$C$2:$C$98,CONCATENATE("&lt;=",$A12))</f>
        <v>27</v>
      </c>
      <c r="E12" s="21">
        <f>COUNTIF('Iteration #2'!$E$2:$E$98,CONCATENATE("&lt;=",$A12))</f>
        <v>5</v>
      </c>
      <c r="F12" s="21">
        <f t="shared" si="1"/>
        <v>22</v>
      </c>
      <c r="G12" s="21">
        <f t="shared" si="2"/>
        <v>23.466666666666665</v>
      </c>
      <c r="H12" s="21"/>
      <c r="I12" s="21"/>
    </row>
    <row r="13" spans="1:9" ht="12" customHeight="1">
      <c r="A13" s="19">
        <f t="shared" si="0"/>
        <v>41691</v>
      </c>
      <c r="B13" s="21">
        <v>15</v>
      </c>
      <c r="C13" s="21">
        <v>3</v>
      </c>
      <c r="D13" s="21">
        <f>COUNTIF('Iteration #2'!$C$2:$C$98,CONCATENATE("&lt;=",$A13))</f>
        <v>29</v>
      </c>
      <c r="E13" s="21">
        <f>COUNTIF('Iteration #2'!$E$2:$E$98,CONCATENATE("&lt;=",$A13))</f>
        <v>9</v>
      </c>
      <c r="F13" s="21">
        <f t="shared" si="1"/>
        <v>20</v>
      </c>
      <c r="G13" s="21">
        <f t="shared" si="2"/>
        <v>25.599999999999998</v>
      </c>
      <c r="H13" s="21"/>
      <c r="I13" s="21"/>
    </row>
    <row r="14" spans="1:9" ht="12" customHeight="1">
      <c r="A14" s="19">
        <f t="shared" si="0"/>
        <v>41694</v>
      </c>
      <c r="B14" s="21">
        <v>16</v>
      </c>
      <c r="C14" s="21">
        <v>5</v>
      </c>
      <c r="D14" s="21">
        <f>COUNTIF('Iteration #2'!$C$2:$C$98,CONCATENATE("&lt;=",$A14))</f>
        <v>32</v>
      </c>
      <c r="E14" s="21">
        <f>COUNTIF('Iteration #2'!$E$2:$E$98,CONCATENATE("&lt;=",$A14))</f>
        <v>14</v>
      </c>
      <c r="F14" s="21">
        <f t="shared" si="1"/>
        <v>18</v>
      </c>
      <c r="G14" s="21">
        <f t="shared" si="2"/>
        <v>27.733333333333331</v>
      </c>
      <c r="H14" s="21"/>
      <c r="I14" s="21"/>
    </row>
    <row r="15" spans="1:9" ht="12" customHeight="1">
      <c r="A15" s="19">
        <f t="shared" si="0"/>
        <v>41695</v>
      </c>
      <c r="B15" s="21">
        <v>16</v>
      </c>
      <c r="C15" s="21">
        <v>12</v>
      </c>
      <c r="D15" s="21">
        <f>COUNTIF('Iteration #2'!$C$2:$C$98,CONCATENATE("&lt;=",$A15))</f>
        <v>32</v>
      </c>
      <c r="E15" s="21">
        <f>COUNTIF('Iteration #2'!$E$2:$E$98,CONCATENATE("&lt;=",$A15))</f>
        <v>21</v>
      </c>
      <c r="F15" s="21">
        <f t="shared" si="1"/>
        <v>11</v>
      </c>
      <c r="G15" s="21">
        <f t="shared" si="2"/>
        <v>29.866666666666664</v>
      </c>
      <c r="H15" s="21"/>
      <c r="I15" s="21"/>
    </row>
    <row r="16" spans="1:9" ht="12" customHeight="1">
      <c r="A16" s="19">
        <v>41696</v>
      </c>
      <c r="B16" s="21">
        <v>16</v>
      </c>
      <c r="C16" s="21">
        <v>16</v>
      </c>
      <c r="D16" s="21">
        <f>COUNTIF('Iteration #2'!$C$2:$C$98,CONCATENATE("&lt;=",$A16))</f>
        <v>32</v>
      </c>
      <c r="E16" s="21">
        <f>COUNTIF('Iteration #2'!$E$2:$E$98,CONCATENATE("&lt;=",$A16))</f>
        <v>32</v>
      </c>
      <c r="F16" s="21">
        <f t="shared" si="1"/>
        <v>0</v>
      </c>
      <c r="G16" s="21">
        <f t="shared" si="2"/>
        <v>31.999999999999996</v>
      </c>
      <c r="H16" s="21"/>
      <c r="I16" s="21"/>
    </row>
    <row r="17" spans="1:9" ht="12">
      <c r="A17" s="21"/>
      <c r="B17" s="21"/>
      <c r="C17" s="21"/>
      <c r="D17" s="21"/>
      <c r="E17" s="21"/>
      <c r="F17" s="21"/>
      <c r="G17" s="21"/>
      <c r="H17" s="21"/>
      <c r="I17" s="21"/>
    </row>
    <row r="18" spans="1:9" ht="12">
      <c r="A18" s="21"/>
      <c r="B18" s="21"/>
      <c r="C18" s="21"/>
      <c r="D18" s="21"/>
      <c r="E18" s="21"/>
      <c r="F18" s="21"/>
      <c r="G18" s="21"/>
      <c r="H18" s="21"/>
      <c r="I18" s="21"/>
    </row>
    <row r="19" spans="1:9" ht="12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12">
      <c r="A20" s="21"/>
      <c r="B20" s="21"/>
      <c r="C20" s="21"/>
      <c r="D20" s="21"/>
      <c r="E20" s="21"/>
      <c r="F20" s="21"/>
      <c r="G20" s="21"/>
      <c r="H20" s="21"/>
      <c r="I20" s="2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7.1640625" defaultRowHeight="12.75" customHeight="1" x14ac:dyDescent="0"/>
  <cols>
    <col min="1" max="1" width="4.5" customWidth="1"/>
    <col min="2" max="8" width="10.5" customWidth="1"/>
  </cols>
  <sheetData>
    <row r="1" spans="1:8" ht="12.75" customHeight="1">
      <c r="A1" s="21" t="s">
        <v>180</v>
      </c>
      <c r="B1" s="21" t="s">
        <v>181</v>
      </c>
      <c r="C1" s="21" t="s">
        <v>182</v>
      </c>
      <c r="D1" s="21" t="s">
        <v>183</v>
      </c>
      <c r="E1" s="21" t="s">
        <v>184</v>
      </c>
      <c r="F1" s="21" t="s">
        <v>185</v>
      </c>
      <c r="G1" s="21" t="s">
        <v>186</v>
      </c>
      <c r="H1" s="21" t="s">
        <v>187</v>
      </c>
    </row>
    <row r="2" spans="1:8" ht="12.75" customHeight="1">
      <c r="A2" s="21">
        <v>900</v>
      </c>
      <c r="B2" s="21"/>
      <c r="C2" s="24"/>
      <c r="D2" s="21" t="s">
        <v>188</v>
      </c>
      <c r="E2" s="24"/>
      <c r="F2" s="21" t="s">
        <v>189</v>
      </c>
      <c r="G2" s="24"/>
      <c r="H2" s="21"/>
    </row>
    <row r="3" spans="1:8" ht="12.75" customHeight="1">
      <c r="A3" s="21">
        <v>930</v>
      </c>
      <c r="B3" s="21"/>
      <c r="C3" s="21" t="s">
        <v>190</v>
      </c>
      <c r="D3" s="21" t="s">
        <v>191</v>
      </c>
      <c r="E3" s="24"/>
      <c r="F3" s="21" t="s">
        <v>192</v>
      </c>
      <c r="G3" s="21" t="s">
        <v>193</v>
      </c>
      <c r="H3" s="21"/>
    </row>
    <row r="4" spans="1:8" ht="12.75" customHeight="1">
      <c r="A4" s="21">
        <v>1000</v>
      </c>
      <c r="B4" s="21"/>
      <c r="C4" s="21" t="s">
        <v>190</v>
      </c>
      <c r="D4" s="21" t="s">
        <v>191</v>
      </c>
      <c r="E4" s="24"/>
      <c r="F4" s="21" t="s">
        <v>192</v>
      </c>
      <c r="G4" s="21" t="s">
        <v>193</v>
      </c>
      <c r="H4" s="21"/>
    </row>
    <row r="5" spans="1:8" ht="12.75" customHeight="1">
      <c r="A5" s="21">
        <v>1030</v>
      </c>
      <c r="B5" s="21"/>
      <c r="C5" s="21" t="s">
        <v>190</v>
      </c>
      <c r="D5" s="21" t="s">
        <v>191</v>
      </c>
      <c r="E5" s="24"/>
      <c r="F5" s="21" t="s">
        <v>192</v>
      </c>
      <c r="G5" s="21" t="s">
        <v>193</v>
      </c>
      <c r="H5" s="21"/>
    </row>
    <row r="6" spans="1:8" ht="12.75" customHeight="1">
      <c r="A6" s="21">
        <v>1100</v>
      </c>
      <c r="B6" s="21"/>
      <c r="C6" s="24"/>
      <c r="D6" s="21" t="s">
        <v>194</v>
      </c>
      <c r="E6" s="24"/>
      <c r="F6" s="21" t="s">
        <v>189</v>
      </c>
      <c r="G6" s="21" t="s">
        <v>194</v>
      </c>
      <c r="H6" s="21"/>
    </row>
    <row r="7" spans="1:8" ht="12.75" customHeight="1">
      <c r="A7" s="21">
        <v>1130</v>
      </c>
      <c r="B7" s="21"/>
      <c r="C7" s="24"/>
      <c r="D7" s="21" t="s">
        <v>194</v>
      </c>
      <c r="E7" s="24"/>
      <c r="F7" s="21" t="s">
        <v>189</v>
      </c>
      <c r="G7" s="21" t="s">
        <v>194</v>
      </c>
      <c r="H7" s="21"/>
    </row>
    <row r="8" spans="1:8" ht="12.75" customHeight="1">
      <c r="A8" s="21">
        <v>1200</v>
      </c>
      <c r="B8" s="21"/>
      <c r="C8" s="21" t="s">
        <v>195</v>
      </c>
      <c r="D8" s="21" t="s">
        <v>194</v>
      </c>
      <c r="E8" s="24"/>
      <c r="F8" s="21" t="s">
        <v>194</v>
      </c>
      <c r="G8" s="21" t="s">
        <v>188</v>
      </c>
      <c r="H8" s="21"/>
    </row>
    <row r="9" spans="1:8" ht="12.75" customHeight="1">
      <c r="A9" s="21">
        <v>1230</v>
      </c>
      <c r="B9" s="21"/>
      <c r="C9" s="21" t="s">
        <v>195</v>
      </c>
      <c r="D9" s="21" t="s">
        <v>196</v>
      </c>
      <c r="E9" s="24"/>
      <c r="F9" s="21" t="s">
        <v>188</v>
      </c>
      <c r="G9" s="21" t="s">
        <v>188</v>
      </c>
      <c r="H9" s="21"/>
    </row>
    <row r="10" spans="1:8" ht="12.75" customHeight="1">
      <c r="A10" s="21">
        <v>1300</v>
      </c>
      <c r="B10" s="21"/>
      <c r="C10" s="21" t="s">
        <v>195</v>
      </c>
      <c r="D10" s="21" t="s">
        <v>196</v>
      </c>
      <c r="E10" s="24"/>
      <c r="F10" s="21" t="s">
        <v>188</v>
      </c>
      <c r="G10" s="21" t="s">
        <v>196</v>
      </c>
      <c r="H10" s="21"/>
    </row>
    <row r="11" spans="1:8" ht="12.75" customHeight="1">
      <c r="A11" s="21">
        <v>1330</v>
      </c>
      <c r="B11" s="21"/>
      <c r="C11" s="21" t="s">
        <v>195</v>
      </c>
      <c r="D11" s="21" t="s">
        <v>196</v>
      </c>
      <c r="E11" s="24"/>
      <c r="F11" s="21" t="s">
        <v>188</v>
      </c>
      <c r="G11" s="21" t="s">
        <v>196</v>
      </c>
      <c r="H11" s="21"/>
    </row>
    <row r="12" spans="1:8" ht="12.75" customHeight="1">
      <c r="A12" s="21">
        <v>1400</v>
      </c>
      <c r="B12" s="21"/>
      <c r="C12" s="24"/>
      <c r="D12" s="24"/>
      <c r="E12" s="21" t="s">
        <v>194</v>
      </c>
      <c r="F12" s="21" t="s">
        <v>194</v>
      </c>
      <c r="G12" s="21" t="s">
        <v>194</v>
      </c>
      <c r="H12" s="21"/>
    </row>
    <row r="13" spans="1:8" ht="12.75" customHeight="1">
      <c r="A13" s="21">
        <v>1430</v>
      </c>
      <c r="B13" s="21"/>
      <c r="C13" s="24"/>
      <c r="D13" s="24"/>
      <c r="E13" s="21" t="s">
        <v>194</v>
      </c>
      <c r="F13" s="21" t="s">
        <v>194</v>
      </c>
      <c r="G13" s="21" t="s">
        <v>194</v>
      </c>
      <c r="H13" s="21"/>
    </row>
    <row r="14" spans="1:8" ht="12.75" customHeight="1">
      <c r="A14" s="21">
        <v>1500</v>
      </c>
      <c r="B14" s="21"/>
      <c r="C14" s="24"/>
      <c r="D14" s="24"/>
      <c r="E14" s="21" t="s">
        <v>194</v>
      </c>
      <c r="F14" s="21" t="s">
        <v>194</v>
      </c>
      <c r="G14" s="21" t="s">
        <v>194</v>
      </c>
      <c r="H14" s="21"/>
    </row>
    <row r="15" spans="1:8" ht="12.75" customHeight="1">
      <c r="A15" s="21">
        <v>1530</v>
      </c>
      <c r="B15" s="21"/>
      <c r="C15" s="24"/>
      <c r="D15" s="24"/>
      <c r="E15" s="21" t="s">
        <v>189</v>
      </c>
      <c r="F15" s="21" t="s">
        <v>194</v>
      </c>
      <c r="G15" s="21" t="s">
        <v>189</v>
      </c>
      <c r="H15" s="21"/>
    </row>
    <row r="16" spans="1:8" ht="12.75" customHeight="1">
      <c r="A16" s="21">
        <v>1600</v>
      </c>
      <c r="B16" s="21"/>
      <c r="C16" s="24"/>
      <c r="D16" s="24"/>
      <c r="E16" s="21" t="s">
        <v>189</v>
      </c>
      <c r="F16" s="24"/>
      <c r="G16" s="21" t="s">
        <v>189</v>
      </c>
      <c r="H16" s="21"/>
    </row>
    <row r="17" spans="1:8" ht="12.75" customHeight="1">
      <c r="A17" s="21">
        <v>1630</v>
      </c>
      <c r="B17" s="21"/>
      <c r="C17" s="24"/>
      <c r="D17" s="24"/>
      <c r="E17" s="21" t="s">
        <v>189</v>
      </c>
      <c r="F17" s="24"/>
      <c r="G17" s="21" t="s">
        <v>189</v>
      </c>
      <c r="H17" s="21"/>
    </row>
    <row r="18" spans="1:8" ht="12.75" customHeight="1">
      <c r="A18" s="21">
        <v>1700</v>
      </c>
      <c r="B18" s="21"/>
      <c r="C18" s="24"/>
      <c r="D18" s="24"/>
      <c r="E18" s="24"/>
      <c r="F18" s="24"/>
      <c r="G18" s="24"/>
      <c r="H18" s="21"/>
    </row>
    <row r="19" spans="1:8" ht="12.75" customHeight="1">
      <c r="A19" s="21">
        <v>1730</v>
      </c>
      <c r="B19" s="21"/>
      <c r="C19" s="24"/>
      <c r="D19" s="24"/>
      <c r="E19" s="24"/>
      <c r="F19" s="24"/>
      <c r="G19" s="24"/>
      <c r="H19" s="21"/>
    </row>
    <row r="20" spans="1:8" ht="12.75" customHeight="1">
      <c r="A20" s="21">
        <v>1800</v>
      </c>
      <c r="B20" s="21"/>
      <c r="C20" s="24"/>
      <c r="D20" s="24"/>
      <c r="E20" s="24"/>
      <c r="F20" s="24"/>
      <c r="G20" s="24"/>
      <c r="H20" s="21"/>
    </row>
    <row r="21" spans="1:8" ht="12.75" customHeight="1">
      <c r="A21" s="21">
        <v>1830</v>
      </c>
      <c r="B21" s="21"/>
      <c r="C21" s="24"/>
      <c r="D21" s="24"/>
      <c r="E21" s="24"/>
      <c r="F21" s="24"/>
      <c r="G21" s="24"/>
      <c r="H21" s="21"/>
    </row>
    <row r="22" spans="1:8" ht="12.75" customHeight="1">
      <c r="A22" s="21">
        <v>1900</v>
      </c>
      <c r="B22" s="21"/>
      <c r="C22" s="21" t="s">
        <v>197</v>
      </c>
      <c r="D22" s="21" t="s">
        <v>198</v>
      </c>
      <c r="E22" s="24"/>
      <c r="F22" s="8" t="s">
        <v>198</v>
      </c>
      <c r="G22" s="24"/>
      <c r="H22" s="21"/>
    </row>
    <row r="23" spans="1:8" ht="12.75" customHeight="1">
      <c r="A23" s="21">
        <v>1930</v>
      </c>
      <c r="B23" s="21"/>
      <c r="C23" s="21" t="s">
        <v>197</v>
      </c>
      <c r="D23" s="21" t="s">
        <v>198</v>
      </c>
      <c r="E23" s="24"/>
      <c r="F23" s="8" t="s">
        <v>198</v>
      </c>
      <c r="G23" s="24"/>
      <c r="H23" s="21"/>
    </row>
    <row r="24" spans="1:8" ht="12.75" customHeight="1">
      <c r="A24" s="21">
        <v>2000</v>
      </c>
      <c r="B24" s="21"/>
      <c r="C24" s="21" t="s">
        <v>197</v>
      </c>
      <c r="D24" s="21" t="s">
        <v>198</v>
      </c>
      <c r="E24" s="24"/>
      <c r="F24" s="8" t="s">
        <v>198</v>
      </c>
      <c r="G24" s="24"/>
      <c r="H24" s="21"/>
    </row>
    <row r="25" spans="1:8" ht="12.75" customHeight="1">
      <c r="A25" s="21">
        <v>2030</v>
      </c>
      <c r="B25" s="21"/>
      <c r="C25" s="21" t="s">
        <v>197</v>
      </c>
      <c r="D25" s="21" t="s">
        <v>198</v>
      </c>
      <c r="E25" s="24"/>
      <c r="F25" s="8" t="s">
        <v>198</v>
      </c>
      <c r="G25" s="24"/>
      <c r="H25" s="21"/>
    </row>
    <row r="26" spans="1:8" ht="12.75" customHeight="1">
      <c r="A26" s="21">
        <v>2100</v>
      </c>
      <c r="B26" s="21"/>
      <c r="C26" s="21" t="s">
        <v>197</v>
      </c>
      <c r="D26" s="21" t="s">
        <v>198</v>
      </c>
      <c r="E26" s="24"/>
      <c r="F26" s="8" t="s">
        <v>198</v>
      </c>
      <c r="G26" s="24"/>
      <c r="H26" s="21"/>
    </row>
    <row r="27" spans="1:8" ht="12.75" customHeight="1">
      <c r="A27" s="21">
        <v>2130</v>
      </c>
      <c r="B27" s="21"/>
      <c r="C27" s="21" t="s">
        <v>197</v>
      </c>
      <c r="D27" s="21" t="s">
        <v>198</v>
      </c>
      <c r="E27" s="24"/>
      <c r="F27" s="8" t="s">
        <v>198</v>
      </c>
      <c r="G27" s="24"/>
      <c r="H27" s="21"/>
    </row>
    <row r="28" spans="1:8" ht="12.75" customHeight="1">
      <c r="A28" s="21">
        <v>2200</v>
      </c>
      <c r="B28" s="21"/>
      <c r="C28" s="21"/>
      <c r="D28" s="21"/>
      <c r="E28" s="21"/>
      <c r="F28" s="21"/>
      <c r="G28" s="21"/>
      <c r="H28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 Capacity Calculations</vt:lpstr>
      <vt:lpstr>Product Backlog</vt:lpstr>
      <vt:lpstr>Iteration #3</vt:lpstr>
      <vt:lpstr>Iteration #3 Burndown</vt:lpstr>
      <vt:lpstr>Iteration #1</vt:lpstr>
      <vt:lpstr>Iteration #1 Burndown</vt:lpstr>
      <vt:lpstr>Iteration #2</vt:lpstr>
      <vt:lpstr>Iteration #2 Burndown</vt:lpstr>
      <vt:lpstr>Team schedules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Kuba Sub</cp:lastModifiedBy>
  <dcterms:modified xsi:type="dcterms:W3CDTF">2014-03-05T03:13:09Z</dcterms:modified>
</cp:coreProperties>
</file>