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1c98344ad2e866e4/Arlo/"/>
    </mc:Choice>
  </mc:AlternateContent>
  <bookViews>
    <workbookView xWindow="0" yWindow="0" windowWidth="10215" windowHeight="6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46" i="1"/>
  <c r="E49" i="1"/>
  <c r="E48" i="1"/>
  <c r="E47" i="1"/>
  <c r="D49" i="1"/>
  <c r="D48" i="1"/>
  <c r="D47" i="1"/>
  <c r="E46" i="1"/>
  <c r="D46" i="1"/>
  <c r="E36" i="1" l="1"/>
  <c r="D35" i="1"/>
  <c r="E35" i="1" s="1"/>
  <c r="E34" i="1"/>
  <c r="E42" i="1" l="1"/>
  <c r="E41" i="1"/>
  <c r="E40" i="1"/>
  <c r="G42" i="1"/>
  <c r="G40" i="1"/>
  <c r="G41" i="1"/>
  <c r="E45" i="1"/>
  <c r="E38" i="1"/>
  <c r="E29" i="1" l="1"/>
  <c r="E28" i="1" l="1"/>
  <c r="E25" i="1"/>
  <c r="B27" i="1"/>
  <c r="E27" i="1"/>
  <c r="E26" i="1"/>
  <c r="E23" i="1"/>
  <c r="E22" i="1" l="1"/>
  <c r="E21" i="1"/>
  <c r="E17" i="1"/>
  <c r="E5" i="1"/>
  <c r="E20" i="1"/>
  <c r="E12" i="1"/>
  <c r="E11" i="1"/>
  <c r="E13" i="1" s="1"/>
  <c r="E10" i="1"/>
  <c r="E8" i="1"/>
  <c r="D7" i="1"/>
  <c r="B7" i="1"/>
  <c r="E7" i="1"/>
  <c r="E9" i="1" s="1"/>
  <c r="E24" i="1" s="1"/>
  <c r="E31" i="1" s="1"/>
  <c r="E4" i="1"/>
  <c r="E3" i="1"/>
  <c r="E2" i="1" s="1"/>
  <c r="D2" i="1"/>
  <c r="B2" i="1"/>
  <c r="E37" i="1" l="1"/>
  <c r="E43" i="1"/>
</calcChain>
</file>

<file path=xl/sharedStrings.xml><?xml version="1.0" encoding="utf-8"?>
<sst xmlns="http://schemas.openxmlformats.org/spreadsheetml/2006/main" count="64" uniqueCount="63">
  <si>
    <t>Arlo Plate Thickness:</t>
  </si>
  <si>
    <t>Inches</t>
  </si>
  <si>
    <t>cm</t>
  </si>
  <si>
    <t>m</t>
  </si>
  <si>
    <t>Input what you have, calc the others</t>
  </si>
  <si>
    <t>Arlo Base plate bottom height from floor:</t>
  </si>
  <si>
    <t>Caster Overall Height:</t>
  </si>
  <si>
    <t>base_footprint_joint Z: (X &amp; Y = 0)</t>
  </si>
  <si>
    <t>Arlo Robot Base Diameter:</t>
  </si>
  <si>
    <t>Arlo Robot Base Radius:</t>
  </si>
  <si>
    <t>Wheel Thickness</t>
  </si>
  <si>
    <t>Wheel Diameter</t>
  </si>
  <si>
    <t>left/right_wheel_link Cylinder Length:</t>
  </si>
  <si>
    <t>left/right_wheel_link Radius:</t>
  </si>
  <si>
    <t>base_link Cylinder Length:</t>
  </si>
  <si>
    <t>base_link Radius:</t>
  </si>
  <si>
    <t>battery_box X</t>
  </si>
  <si>
    <t>battery_box Y</t>
  </si>
  <si>
    <t>battery_box Z</t>
  </si>
  <si>
    <t>battery_box_joint Z</t>
  </si>
  <si>
    <t>left/right_axle_link Cylinder Length:</t>
  </si>
  <si>
    <t>left/right_axle_link Radius:</t>
  </si>
  <si>
    <t>&lt;-Determine wheel distance from battery box</t>
  </si>
  <si>
    <t>left/right_axle_joint Z:</t>
  </si>
  <si>
    <t>left/right_axle_joint Y: (X = 0)</t>
  </si>
  <si>
    <t>Modify numbers in red, others are calculations.</t>
  </si>
  <si>
    <t>left/right_wheel_joint Y: (X &amp; Z = 0)</t>
  </si>
  <si>
    <t>Negative for right side</t>
  </si>
  <si>
    <t>plate_#_link Cylinder Length:</t>
  </si>
  <si>
    <t>plate_#_link Radius:</t>
  </si>
  <si>
    <t>standoff Length:</t>
  </si>
  <si>
    <t>standoff Radius:</t>
  </si>
  <si>
    <t>plate_#_joint Z: (X &amp; Y = 0)</t>
  </si>
  <si>
    <t>turtlebot_standoff_5in… Z: (Z &amp; Y still set from Turtlebot, must measure)</t>
  </si>
  <si>
    <t>front/rear_caster_joint Z:</t>
  </si>
  <si>
    <t>The caster originates from its top plate! Nice :)</t>
  </si>
  <si>
    <t>front/rear_caster_joint X:</t>
  </si>
  <si>
    <t>Negative for rear</t>
  </si>
  <si>
    <t>Caster Top Plate Center Offset:</t>
  </si>
  <si>
    <t>cam_pz</t>
  </si>
  <si>
    <t>Asus Xtion mesh Box Height:</t>
  </si>
  <si>
    <t>cam_py</t>
  </si>
  <si>
    <t>NOTE: The "origin" appears to be the camera itself, not the center of the Xtion casing.</t>
  </si>
  <si>
    <t>Asus Xtion Camera Offset from center:</t>
  </si>
  <si>
    <t>From "&lt;xacro:property name="asus_xtion_pro_depth_rel_rgb_py" value="0.0270" /&gt;"</t>
  </si>
  <si>
    <t>Ping Sensor Size:</t>
  </si>
  <si>
    <t>Dimensions: 2.55 x 2.37 x .69 in (64.4 x 60. x 17.4 cm)</t>
  </si>
  <si>
    <t>ping_sensor_array Visual X</t>
  </si>
  <si>
    <t>ping_sensor_array Visual Y</t>
  </si>
  <si>
    <t>ping_sensor_array Visual Z</t>
  </si>
  <si>
    <t>ping_array_joint X</t>
  </si>
  <si>
    <t>ping_array_joint Y</t>
  </si>
  <si>
    <t>ping_array_joint Z</t>
  </si>
  <si>
    <t>Asus Xtion Measured height from top deck to center of Xtion:</t>
  </si>
  <si>
    <t>Asus Xtion Measured height from floor to center of Xtion:</t>
  </si>
  <si>
    <t>cam_px</t>
  </si>
  <si>
    <t>neato_laser Z</t>
  </si>
  <si>
    <t>neato_laser joint Z</t>
  </si>
  <si>
    <t>neato_laser X</t>
  </si>
  <si>
    <t>neato_laser Y</t>
  </si>
  <si>
    <t>mm</t>
  </si>
  <si>
    <t>Measured = 45cm - 1 mm, Web site: 17.75 inches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</si>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</sst>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5" x14ac:dyDescent="0.25"/>
  <cols>
    <col min="1" max="1" width="38.42578125" bestFit="1" customWidth="1"/>
    <col min="5" max="6" width="10.28515625" customWidth="1"/>
  </cols>
  <sheetData>
    <row r="1" spans="1:7" x14ac:dyDescent="0.25">
      <c r="B1" t="s">
        <v>1</v>
      </c>
      <c r="C1" t="s">
        <v>60</v>
      </c>
      <c r="D1" t="s">
        <v>2</v>
      </c>
      <c r="E1" t="s">
        <v>3</v>
      </c>
      <c r="F1" t="s">
        <v>62</v>
      </c>
      <c r="G1" t="s">
        <v>4</v>
      </c>
    </row>
    <row r="2" spans="1:7" x14ac:dyDescent="0.25">
      <c r="A2" t="s">
        <v>5</v>
      </c>
      <c r="B2">
        <f>B3</f>
        <v>3.8</v>
      </c>
      <c r="D2">
        <f>D3</f>
        <v>9.65</v>
      </c>
      <c r="E2" s="6">
        <f>E3</f>
        <v>9.6500000000000002E-2</v>
      </c>
      <c r="F2" s="6">
        <v>9.6500000000000002E-2</v>
      </c>
      <c r="G2" s="5" t="s">
        <v>25</v>
      </c>
    </row>
    <row r="3" spans="1:7" x14ac:dyDescent="0.25">
      <c r="A3" t="s">
        <v>6</v>
      </c>
      <c r="B3">
        <v>3.8</v>
      </c>
      <c r="D3">
        <v>9.65</v>
      </c>
      <c r="E3">
        <f>D3/100</f>
        <v>9.6500000000000002E-2</v>
      </c>
      <c r="F3">
        <v>9.6500000000000002E-2</v>
      </c>
    </row>
    <row r="4" spans="1:7" x14ac:dyDescent="0.25">
      <c r="A4" t="s">
        <v>0</v>
      </c>
      <c r="B4">
        <v>0.375</v>
      </c>
      <c r="D4">
        <v>0.95</v>
      </c>
      <c r="E4">
        <f>D4/100</f>
        <v>9.4999999999999998E-3</v>
      </c>
      <c r="F4">
        <v>9.4999999999999998E-3</v>
      </c>
    </row>
    <row r="5" spans="1:7" x14ac:dyDescent="0.25">
      <c r="A5" s="3" t="s">
        <v>7</v>
      </c>
      <c r="E5" s="1">
        <f>E2+(E4/2)</f>
        <v>0.10125000000000001</v>
      </c>
      <c r="F5" s="1">
        <v>0.10125000000000001</v>
      </c>
    </row>
    <row r="6" spans="1:7" x14ac:dyDescent="0.25">
      <c r="A6" t="s">
        <v>8</v>
      </c>
      <c r="B6">
        <v>17.75</v>
      </c>
      <c r="C6">
        <v>449</v>
      </c>
      <c r="D6">
        <v>45.09</v>
      </c>
      <c r="E6">
        <f>CONVERT(C6,"mm","m")</f>
        <v>0.44900000000000001</v>
      </c>
      <c r="F6">
        <v>0.45090000000000002</v>
      </c>
      <c r="G6" t="s">
        <v>61</v>
      </c>
    </row>
    <row r="7" spans="1:7" x14ac:dyDescent="0.25">
      <c r="A7" t="s">
        <v>9</v>
      </c>
      <c r="B7">
        <f>B6/2</f>
        <v>8.875</v>
      </c>
      <c r="D7">
        <f>D6/2</f>
        <v>22.545000000000002</v>
      </c>
      <c r="E7">
        <f>E6/2</f>
        <v>0.22450000000000001</v>
      </c>
      <c r="F7">
        <v>0.22545000000000001</v>
      </c>
    </row>
    <row r="8" spans="1:7" x14ac:dyDescent="0.25">
      <c r="A8" s="3" t="s">
        <v>14</v>
      </c>
      <c r="E8" s="1">
        <f>E4</f>
        <v>9.4999999999999998E-3</v>
      </c>
      <c r="F8" s="1">
        <v>9.4999999999999998E-3</v>
      </c>
    </row>
    <row r="9" spans="1:7" x14ac:dyDescent="0.25">
      <c r="A9" s="3" t="s">
        <v>15</v>
      </c>
      <c r="E9" s="1">
        <f>E7</f>
        <v>0.22450000000000001</v>
      </c>
      <c r="F9" s="1">
        <v>0.22545000000000001</v>
      </c>
    </row>
    <row r="10" spans="1:7" x14ac:dyDescent="0.25">
      <c r="A10" s="2" t="s">
        <v>10</v>
      </c>
      <c r="B10">
        <v>1.25</v>
      </c>
      <c r="E10">
        <f>CONVERT(B10,"in","m")</f>
        <v>3.175E-2</v>
      </c>
      <c r="F10">
        <v>3.175E-2</v>
      </c>
    </row>
    <row r="11" spans="1:7" x14ac:dyDescent="0.25">
      <c r="A11" s="2" t="s">
        <v>11</v>
      </c>
      <c r="B11">
        <v>6</v>
      </c>
      <c r="E11">
        <f>CONVERT(B11,"in","m")</f>
        <v>0.15240000000000001</v>
      </c>
      <c r="F11">
        <v>0.15240000000000001</v>
      </c>
    </row>
    <row r="12" spans="1:7" x14ac:dyDescent="0.25">
      <c r="A12" s="3" t="s">
        <v>12</v>
      </c>
      <c r="E12" s="1">
        <f>E10</f>
        <v>3.175E-2</v>
      </c>
      <c r="F12" s="1">
        <v>3.175E-2</v>
      </c>
    </row>
    <row r="13" spans="1:7" x14ac:dyDescent="0.25">
      <c r="A13" s="3" t="s">
        <v>13</v>
      </c>
      <c r="E13" s="1">
        <f>E11/2</f>
        <v>7.6200000000000004E-2</v>
      </c>
      <c r="F13" s="1">
        <v>7.6200000000000004E-2</v>
      </c>
    </row>
    <row r="14" spans="1:7" x14ac:dyDescent="0.25">
      <c r="A14" s="3" t="s">
        <v>16</v>
      </c>
      <c r="E14" s="5">
        <v>0.17780000000000001</v>
      </c>
      <c r="F14" s="5">
        <v>0.17780000000000001</v>
      </c>
    </row>
    <row r="15" spans="1:7" x14ac:dyDescent="0.25">
      <c r="A15" s="3" t="s">
        <v>17</v>
      </c>
      <c r="E15" s="5">
        <v>0.33660000000000001</v>
      </c>
      <c r="F15" s="5">
        <v>0.33660000000000001</v>
      </c>
    </row>
    <row r="16" spans="1:7" x14ac:dyDescent="0.25">
      <c r="A16" s="3" t="s">
        <v>18</v>
      </c>
      <c r="E16" s="5">
        <v>7.6200000000000004E-2</v>
      </c>
      <c r="F16" s="5">
        <v>7.6200000000000004E-2</v>
      </c>
    </row>
    <row r="17" spans="1:7" x14ac:dyDescent="0.25">
      <c r="A17" s="3" t="s">
        <v>19</v>
      </c>
      <c r="E17" s="1">
        <f>-(E16/2)-(E4/2)</f>
        <v>-4.2849999999999999E-2</v>
      </c>
      <c r="F17" s="1">
        <v>-4.2849999999999999E-2</v>
      </c>
    </row>
    <row r="18" spans="1:7" x14ac:dyDescent="0.25">
      <c r="A18" s="3" t="s">
        <v>20</v>
      </c>
      <c r="E18" s="5">
        <v>6.3499999999999997E-3</v>
      </c>
      <c r="F18" s="5">
        <v>6.3499999999999997E-3</v>
      </c>
      <c r="G18" s="4" t="s">
        <v>22</v>
      </c>
    </row>
    <row r="19" spans="1:7" x14ac:dyDescent="0.25">
      <c r="A19" s="3" t="s">
        <v>21</v>
      </c>
      <c r="E19" s="1">
        <v>6.3499999999999997E-3</v>
      </c>
      <c r="F19" s="1">
        <v>6.3499999999999997E-3</v>
      </c>
    </row>
    <row r="20" spans="1:7" x14ac:dyDescent="0.25">
      <c r="A20" s="3" t="s">
        <v>24</v>
      </c>
      <c r="E20" s="1">
        <f>(E15+E18)/2</f>
        <v>0.17147500000000002</v>
      </c>
      <c r="F20" s="1">
        <v>0.17147500000000002</v>
      </c>
      <c r="G20" t="s">
        <v>27</v>
      </c>
    </row>
    <row r="21" spans="1:7" x14ac:dyDescent="0.25">
      <c r="A21" s="3" t="s">
        <v>23</v>
      </c>
      <c r="E21" s="1">
        <f>E13-(E5+E17)</f>
        <v>1.7799999999999996E-2</v>
      </c>
      <c r="F21" s="1">
        <v>1.7799999999999996E-2</v>
      </c>
    </row>
    <row r="22" spans="1:7" x14ac:dyDescent="0.25">
      <c r="A22" s="3" t="s">
        <v>26</v>
      </c>
      <c r="E22">
        <f>(E18+E12)/2</f>
        <v>1.9050000000000001E-2</v>
      </c>
      <c r="F22">
        <v>1.9050000000000001E-2</v>
      </c>
      <c r="G22" t="s">
        <v>27</v>
      </c>
    </row>
    <row r="23" spans="1:7" x14ac:dyDescent="0.25">
      <c r="A23" s="3" t="s">
        <v>28</v>
      </c>
      <c r="E23" s="1">
        <f>E8</f>
        <v>9.4999999999999998E-3</v>
      </c>
      <c r="F23" s="1">
        <v>9.4999999999999998E-3</v>
      </c>
    </row>
    <row r="24" spans="1:7" x14ac:dyDescent="0.25">
      <c r="A24" s="3" t="s">
        <v>29</v>
      </c>
      <c r="E24" s="1">
        <f>E9</f>
        <v>0.22450000000000001</v>
      </c>
      <c r="F24" s="1">
        <v>0.22545000000000001</v>
      </c>
    </row>
    <row r="25" spans="1:7" x14ac:dyDescent="0.25">
      <c r="A25" s="3" t="s">
        <v>32</v>
      </c>
      <c r="E25" s="1">
        <f>E26+E4</f>
        <v>0.13650000000000001</v>
      </c>
      <c r="F25" s="1">
        <v>0.13650000000000001</v>
      </c>
    </row>
    <row r="26" spans="1:7" x14ac:dyDescent="0.25">
      <c r="A26" s="3" t="s">
        <v>30</v>
      </c>
      <c r="B26">
        <v>5</v>
      </c>
      <c r="E26" s="1">
        <f>CONVERT(B26,"in","m")</f>
        <v>0.127</v>
      </c>
      <c r="F26" s="1">
        <v>0.127</v>
      </c>
    </row>
    <row r="27" spans="1:7" x14ac:dyDescent="0.25">
      <c r="A27" s="3" t="s">
        <v>31</v>
      </c>
      <c r="B27">
        <f>0.5/2</f>
        <v>0.25</v>
      </c>
      <c r="E27" s="1">
        <f>CONVERT(B27,"in","m")</f>
        <v>6.3499999999999997E-3</v>
      </c>
      <c r="F27" s="1">
        <v>6.3499999999999997E-3</v>
      </c>
    </row>
    <row r="28" spans="1:7" x14ac:dyDescent="0.25">
      <c r="A28" s="3" t="s">
        <v>33</v>
      </c>
      <c r="E28" s="1">
        <f>(E4/2)+(E26/2)</f>
        <v>6.8250000000000005E-2</v>
      </c>
      <c r="F28" s="1">
        <v>6.8250000000000005E-2</v>
      </c>
    </row>
    <row r="29" spans="1:7" x14ac:dyDescent="0.25">
      <c r="A29" s="3" t="s">
        <v>34</v>
      </c>
      <c r="E29">
        <f>-(E4/2)</f>
        <v>-4.7499999999999999E-3</v>
      </c>
      <c r="F29">
        <v>-4.7499999999999999E-3</v>
      </c>
      <c r="G29" t="s">
        <v>35</v>
      </c>
    </row>
    <row r="30" spans="1:7" x14ac:dyDescent="0.25">
      <c r="A30" s="2" t="s">
        <v>38</v>
      </c>
      <c r="E30">
        <v>3.7999999999999999E-2</v>
      </c>
      <c r="F30">
        <v>3.7999999999999999E-2</v>
      </c>
    </row>
    <row r="31" spans="1:7" x14ac:dyDescent="0.25">
      <c r="A31" s="3" t="s">
        <v>36</v>
      </c>
      <c r="E31">
        <f>E24-E30</f>
        <v>0.1865</v>
      </c>
      <c r="F31">
        <v>0.18745000000000001</v>
      </c>
      <c r="G31" t="s">
        <v>37</v>
      </c>
    </row>
    <row r="32" spans="1:7" x14ac:dyDescent="0.25">
      <c r="A32" s="2" t="s">
        <v>40</v>
      </c>
      <c r="E32">
        <v>7.1999999999999995E-2</v>
      </c>
      <c r="F32">
        <v>7.1999999999999995E-2</v>
      </c>
    </row>
    <row r="33" spans="1:7" x14ac:dyDescent="0.25">
      <c r="A33" s="2" t="s">
        <v>43</v>
      </c>
      <c r="E33">
        <v>2.7E-2</v>
      </c>
      <c r="F33">
        <v>2.7E-2</v>
      </c>
      <c r="G33" t="s">
        <v>44</v>
      </c>
    </row>
    <row r="34" spans="1:7" x14ac:dyDescent="0.25">
      <c r="A34" s="2" t="s">
        <v>53</v>
      </c>
      <c r="D34">
        <v>19</v>
      </c>
      <c r="E34">
        <f>D34/100</f>
        <v>0.19</v>
      </c>
      <c r="F34">
        <v>0.19</v>
      </c>
    </row>
    <row r="35" spans="1:7" x14ac:dyDescent="0.25">
      <c r="A35" s="2" t="s">
        <v>54</v>
      </c>
      <c r="D35">
        <f>43.5</f>
        <v>43.5</v>
      </c>
      <c r="E35">
        <f>D35/100</f>
        <v>0.435</v>
      </c>
      <c r="F35">
        <v>0.435</v>
      </c>
    </row>
    <row r="36" spans="1:7" x14ac:dyDescent="0.25">
      <c r="A36" s="3" t="s">
        <v>39</v>
      </c>
      <c r="E36">
        <f>E35-E25</f>
        <v>0.29849999999999999</v>
      </c>
      <c r="F36">
        <v>0.29849999999999999</v>
      </c>
      <c r="G36" t="s">
        <v>42</v>
      </c>
    </row>
    <row r="37" spans="1:7" x14ac:dyDescent="0.25">
      <c r="A37" s="3" t="s">
        <v>55</v>
      </c>
      <c r="E37">
        <f>-E31</f>
        <v>-0.1865</v>
      </c>
      <c r="F37">
        <v>-0.18745000000000001</v>
      </c>
    </row>
    <row r="38" spans="1:7" x14ac:dyDescent="0.25">
      <c r="A38" s="3" t="s">
        <v>41</v>
      </c>
      <c r="E38">
        <f>E33</f>
        <v>2.7E-2</v>
      </c>
      <c r="F38">
        <v>2.7E-2</v>
      </c>
    </row>
    <row r="39" spans="1:7" x14ac:dyDescent="0.25">
      <c r="A39" s="3" t="s">
        <v>45</v>
      </c>
      <c r="G39" t="s">
        <v>46</v>
      </c>
    </row>
    <row r="40" spans="1:7" x14ac:dyDescent="0.25">
      <c r="A40" t="s">
        <v>47</v>
      </c>
      <c r="B40">
        <v>0.69</v>
      </c>
      <c r="D40">
        <v>1.74</v>
      </c>
      <c r="E40">
        <f t="shared" ref="E40:E42" si="0">D40/100</f>
        <v>1.7399999999999999E-2</v>
      </c>
      <c r="F40">
        <v>1.7399999999999999E-2</v>
      </c>
      <c r="G40">
        <f>D40/100</f>
        <v>1.7399999999999999E-2</v>
      </c>
    </row>
    <row r="41" spans="1:7" x14ac:dyDescent="0.25">
      <c r="A41" t="s">
        <v>48</v>
      </c>
      <c r="B41">
        <v>2.37</v>
      </c>
      <c r="D41">
        <v>6</v>
      </c>
      <c r="E41">
        <f t="shared" si="0"/>
        <v>0.06</v>
      </c>
      <c r="F41">
        <v>0.06</v>
      </c>
      <c r="G41">
        <f>D41/100</f>
        <v>0.06</v>
      </c>
    </row>
    <row r="42" spans="1:7" x14ac:dyDescent="0.25">
      <c r="A42" t="s">
        <v>49</v>
      </c>
      <c r="B42">
        <v>2.5499999999999998</v>
      </c>
      <c r="D42">
        <v>6.44</v>
      </c>
      <c r="E42">
        <f t="shared" si="0"/>
        <v>6.4399999999999999E-2</v>
      </c>
      <c r="F42">
        <v>6.4399999999999999E-2</v>
      </c>
      <c r="G42">
        <f>D42/100</f>
        <v>6.4399999999999999E-2</v>
      </c>
    </row>
    <row r="43" spans="1:7" x14ac:dyDescent="0.25">
      <c r="A43" t="s">
        <v>50</v>
      </c>
      <c r="E43">
        <f>E31</f>
        <v>0.1865</v>
      </c>
      <c r="F43">
        <v>0.18745000000000001</v>
      </c>
    </row>
    <row r="44" spans="1:7" x14ac:dyDescent="0.25">
      <c r="A44" t="s">
        <v>51</v>
      </c>
      <c r="E44">
        <v>0</v>
      </c>
      <c r="F44">
        <v>0</v>
      </c>
    </row>
    <row r="45" spans="1:7" x14ac:dyDescent="0.25">
      <c r="A45" t="s">
        <v>52</v>
      </c>
      <c r="E45">
        <f>(E42/2)+(E4/2)</f>
        <v>3.6949999999999997E-2</v>
      </c>
      <c r="F45">
        <v>3.6949999999999997E-2</v>
      </c>
    </row>
    <row r="46" spans="1:7" x14ac:dyDescent="0.25">
      <c r="A46" t="s">
        <v>57</v>
      </c>
      <c r="B46">
        <v>3</v>
      </c>
      <c r="D46">
        <f>CONVERT(B46,"in","cm")</f>
        <v>7.62</v>
      </c>
      <c r="E46">
        <f>CONVERT(B46,"in","m")</f>
        <v>7.6200000000000004E-2</v>
      </c>
      <c r="F46">
        <v>7.6200000000000004E-2</v>
      </c>
      <c r="G46">
        <f>0.22-E5</f>
        <v>0.11874999999999999</v>
      </c>
    </row>
    <row r="47" spans="1:7" x14ac:dyDescent="0.25">
      <c r="A47" t="s">
        <v>58</v>
      </c>
      <c r="D47">
        <f>105/10</f>
        <v>10.5</v>
      </c>
      <c r="E47">
        <f>CONVERT(D47,"cm","m")</f>
        <v>0.105</v>
      </c>
      <c r="F47">
        <v>0.105</v>
      </c>
    </row>
    <row r="48" spans="1:7" x14ac:dyDescent="0.25">
      <c r="A48" t="s">
        <v>59</v>
      </c>
      <c r="D48">
        <f>125/10</f>
        <v>12.5</v>
      </c>
      <c r="E48">
        <f>CONVERT(D48,"cm","m")</f>
        <v>0.125</v>
      </c>
      <c r="F48">
        <v>0.125</v>
      </c>
    </row>
    <row r="49" spans="1:6" x14ac:dyDescent="0.25">
      <c r="A49" t="s">
        <v>56</v>
      </c>
      <c r="D49">
        <f>50/10</f>
        <v>5</v>
      </c>
      <c r="E49">
        <f>CONVERT(D49,"cm","m")</f>
        <v>0.05</v>
      </c>
      <c r="F49">
        <v>0.05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Lofland</dc:creator>
  <cp:lastModifiedBy>Christen Lofland</cp:lastModifiedBy>
  <dcterms:created xsi:type="dcterms:W3CDTF">2014-07-12T04:01:08Z</dcterms:created>
  <dcterms:modified xsi:type="dcterms:W3CDTF">2015-03-25T16:12:47Z</dcterms:modified>
</cp:coreProperties>
</file>