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ierec/Developer/Projet/Angular/demo/hack2020/data/"/>
    </mc:Choice>
  </mc:AlternateContent>
  <xr:revisionPtr revIDLastSave="0" documentId="13_ncr:1_{8F111E92-0A02-704B-9264-FC0BF374226E}" xr6:coauthVersionLast="45" xr6:coauthVersionMax="45" xr10:uidLastSave="{00000000-0000-0000-0000-000000000000}"/>
  <bookViews>
    <workbookView xWindow="39540" yWindow="2660" windowWidth="35360" windowHeight="17440" activeTab="1" xr2:uid="{00000000-000D-0000-FFFF-FFFF00000000}"/>
  </bookViews>
  <sheets>
    <sheet name="customer" sheetId="1" r:id="rId1"/>
    <sheet name="Feuil1" sheetId="2" r:id="rId2"/>
    <sheet name="Feuil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N2" i="2"/>
  <c r="M2" i="2"/>
  <c r="I38" i="2"/>
  <c r="I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O13" i="2" l="1"/>
  <c r="O24" i="2"/>
  <c r="O33" i="2"/>
  <c r="O25" i="2"/>
  <c r="O28" i="2"/>
  <c r="O11" i="2"/>
  <c r="O12" i="2"/>
  <c r="O35" i="2"/>
  <c r="O9" i="2"/>
  <c r="O34" i="2"/>
  <c r="O8" i="2"/>
  <c r="O32" i="2"/>
  <c r="O27" i="2"/>
  <c r="O2" i="2"/>
  <c r="O23" i="2"/>
  <c r="O36" i="2"/>
  <c r="O10" i="2"/>
  <c r="O7" i="2"/>
  <c r="O21" i="2"/>
  <c r="O20" i="2"/>
  <c r="O31" i="2"/>
  <c r="O19" i="2"/>
  <c r="O30" i="2"/>
  <c r="O22" i="2"/>
  <c r="O16" i="2"/>
  <c r="O4" i="2"/>
  <c r="O26" i="2"/>
  <c r="O15" i="2"/>
  <c r="O3" i="2"/>
  <c r="O14" i="2"/>
  <c r="O18" i="2"/>
  <c r="O6" i="2"/>
  <c r="O29" i="2"/>
  <c r="O17" i="2"/>
  <c r="O5" i="2"/>
</calcChain>
</file>

<file path=xl/sharedStrings.xml><?xml version="1.0" encoding="utf-8"?>
<sst xmlns="http://schemas.openxmlformats.org/spreadsheetml/2006/main" count="710" uniqueCount="348">
  <si>
    <t>id</t>
  </si>
  <si>
    <t>first_name</t>
  </si>
  <si>
    <t>last_name</t>
  </si>
  <si>
    <t>email</t>
  </si>
  <si>
    <t>gender</t>
  </si>
  <si>
    <t>address</t>
  </si>
  <si>
    <t>city</t>
  </si>
  <si>
    <t>country</t>
  </si>
  <si>
    <t>Karoline</t>
  </si>
  <si>
    <t>Ragsdall</t>
  </si>
  <si>
    <t>kragsdall0@shinystat.com</t>
  </si>
  <si>
    <t>Female</t>
  </si>
  <si>
    <t>79 Forest Dale Pass</t>
  </si>
  <si>
    <t>Glasgow</t>
  </si>
  <si>
    <t>United Kingdom</t>
  </si>
  <si>
    <t>Traci</t>
  </si>
  <si>
    <t>Seiffert</t>
  </si>
  <si>
    <t>tseiffert1@vkontakte.ru</t>
  </si>
  <si>
    <t>06076 Delaware Trail</t>
  </si>
  <si>
    <t>Norton</t>
  </si>
  <si>
    <t>Stevena</t>
  </si>
  <si>
    <t>Marquet</t>
  </si>
  <si>
    <t>smarquet2@dropbox.com</t>
  </si>
  <si>
    <t>69857 Main Parkway</t>
  </si>
  <si>
    <t>Langley</t>
  </si>
  <si>
    <t>Beverley</t>
  </si>
  <si>
    <t>Vasilchenko</t>
  </si>
  <si>
    <t>bvasilchenko3@abc.net.au</t>
  </si>
  <si>
    <t>564 Columbus Way</t>
  </si>
  <si>
    <t>Belfast</t>
  </si>
  <si>
    <t>Doria</t>
  </si>
  <si>
    <t>Caesar</t>
  </si>
  <si>
    <t>dcaesar4@ameblo.jp</t>
  </si>
  <si>
    <t>96 Springs Way</t>
  </si>
  <si>
    <t>Carlton</t>
  </si>
  <si>
    <t>Lilian</t>
  </si>
  <si>
    <t>Snawdon</t>
  </si>
  <si>
    <t>lsnawdon5@miitbeian.gov.cn</t>
  </si>
  <si>
    <t>264 South Alley</t>
  </si>
  <si>
    <t>Upton</t>
  </si>
  <si>
    <t>Lauralee</t>
  </si>
  <si>
    <t>Vassie</t>
  </si>
  <si>
    <t>lvassie6@opera.com</t>
  </si>
  <si>
    <t>4 Cordelia Crossing</t>
  </si>
  <si>
    <t>Swindon</t>
  </si>
  <si>
    <t>Heywood</t>
  </si>
  <si>
    <t>Crosen</t>
  </si>
  <si>
    <t>hcrosen7@about.com</t>
  </si>
  <si>
    <t>Male</t>
  </si>
  <si>
    <t>82 Monica Circle</t>
  </si>
  <si>
    <t>Wootton</t>
  </si>
  <si>
    <t>Teddie</t>
  </si>
  <si>
    <t>Joerning</t>
  </si>
  <si>
    <t>tjoerning8@cornell.edu</t>
  </si>
  <si>
    <t>2375 Brentwood Center</t>
  </si>
  <si>
    <t>Sheffield</t>
  </si>
  <si>
    <t>Cameron</t>
  </si>
  <si>
    <t>Rooms</t>
  </si>
  <si>
    <t>crooms9@dion.ne.jp</t>
  </si>
  <si>
    <t>91944 Leroy Court</t>
  </si>
  <si>
    <t>Tullich</t>
  </si>
  <si>
    <t>Freedman</t>
  </si>
  <si>
    <t>Buckwell</t>
  </si>
  <si>
    <t>fbuckwella@istockphoto.com</t>
  </si>
  <si>
    <t>7674 Eastwood Drive</t>
  </si>
  <si>
    <t>Whitwell</t>
  </si>
  <si>
    <t>Abrahan</t>
  </si>
  <si>
    <t>Cotterell</t>
  </si>
  <si>
    <t>acotterellb@nps.gov</t>
  </si>
  <si>
    <t>8 Manley Point</t>
  </si>
  <si>
    <t>Yehudi</t>
  </si>
  <si>
    <t>Franey</t>
  </si>
  <si>
    <t>yfraneyc@redcross.org</t>
  </si>
  <si>
    <t>42 Harper Park</t>
  </si>
  <si>
    <t>Weston</t>
  </si>
  <si>
    <t>Town</t>
  </si>
  <si>
    <t>Barbery</t>
  </si>
  <si>
    <t>tbarberyd@youtube.com</t>
  </si>
  <si>
    <t>0 Karstens Lane</t>
  </si>
  <si>
    <t>Newton</t>
  </si>
  <si>
    <t>Germaine</t>
  </si>
  <si>
    <t>Alves</t>
  </si>
  <si>
    <t>galvese@cam.ac.uk</t>
  </si>
  <si>
    <t>78 Stuart Drive</t>
  </si>
  <si>
    <t>Church End</t>
  </si>
  <si>
    <t>Jeniffer</t>
  </si>
  <si>
    <t>Casero</t>
  </si>
  <si>
    <t>jcaserof@oaic.gov.au</t>
  </si>
  <si>
    <t>2 Esch Parkway</t>
  </si>
  <si>
    <t>Newtown</t>
  </si>
  <si>
    <t>Rafaellle</t>
  </si>
  <si>
    <t>Kay</t>
  </si>
  <si>
    <t>rkayg@columbia.edu</t>
  </si>
  <si>
    <t>56017 Mifflin Way</t>
  </si>
  <si>
    <t>Hatton</t>
  </si>
  <si>
    <t>Moreen</t>
  </si>
  <si>
    <t>Regina</t>
  </si>
  <si>
    <t>mreginah@ovh.net</t>
  </si>
  <si>
    <t>5 Sachs Terrace</t>
  </si>
  <si>
    <t>London</t>
  </si>
  <si>
    <t>Mahmoud</t>
  </si>
  <si>
    <t>Bison</t>
  </si>
  <si>
    <t>mbisoni@pcworld.com</t>
  </si>
  <si>
    <t>5460 Forest Terrace</t>
  </si>
  <si>
    <t>Mathias</t>
  </si>
  <si>
    <t>Seydlitz</t>
  </si>
  <si>
    <t>mseydlitzj@mtv.com</t>
  </si>
  <si>
    <t>1592 Rusk Circle</t>
  </si>
  <si>
    <t>Twyford</t>
  </si>
  <si>
    <t>Gayleen</t>
  </si>
  <si>
    <t>Evens</t>
  </si>
  <si>
    <t>gevensk@businessinsider.com</t>
  </si>
  <si>
    <t>70 Mccormick Court</t>
  </si>
  <si>
    <t>Newport</t>
  </si>
  <si>
    <t>Mohandas</t>
  </si>
  <si>
    <t>Neames</t>
  </si>
  <si>
    <t>mneamesl@huffingtonpost.com</t>
  </si>
  <si>
    <t>7258 Crownhardt Point</t>
  </si>
  <si>
    <t>Seaton</t>
  </si>
  <si>
    <t>Hakim</t>
  </si>
  <si>
    <t>Rumin</t>
  </si>
  <si>
    <t>hruminm@trellian.com</t>
  </si>
  <si>
    <t>290 Pankratz Parkway</t>
  </si>
  <si>
    <t>Milton</t>
  </si>
  <si>
    <t>Natka</t>
  </si>
  <si>
    <t>O'Brien</t>
  </si>
  <si>
    <t>nobrienn@google.com.br</t>
  </si>
  <si>
    <t>0 Trailsway Point</t>
  </si>
  <si>
    <t>Earlie</t>
  </si>
  <si>
    <t>Paling</t>
  </si>
  <si>
    <t>epalingo@miibeian.gov.cn</t>
  </si>
  <si>
    <t>774 Becker Plaza</t>
  </si>
  <si>
    <t>Denton</t>
  </si>
  <si>
    <t>Alaster</t>
  </si>
  <si>
    <t>Huyge</t>
  </si>
  <si>
    <t>ahuygep@wufoo.com</t>
  </si>
  <si>
    <t>4 Glendale Street</t>
  </si>
  <si>
    <t>Ford</t>
  </si>
  <si>
    <t>Faydra</t>
  </si>
  <si>
    <t>Scarre</t>
  </si>
  <si>
    <t>fscarreq@addthis.com</t>
  </si>
  <si>
    <t>1807 Browning Circle</t>
  </si>
  <si>
    <t>Edinburgh</t>
  </si>
  <si>
    <t>Kelbee</t>
  </si>
  <si>
    <t>Offell</t>
  </si>
  <si>
    <t>koffellr@army.mil</t>
  </si>
  <si>
    <t>2639 Burrows Center</t>
  </si>
  <si>
    <t>West End</t>
  </si>
  <si>
    <t>Roberta</t>
  </si>
  <si>
    <t>Merryman</t>
  </si>
  <si>
    <t>rmerrymans@hexun.com</t>
  </si>
  <si>
    <t>94 Fordem Hill</t>
  </si>
  <si>
    <t>Noelani</t>
  </si>
  <si>
    <t>McPhee</t>
  </si>
  <si>
    <t>nmcpheet@google.com.au</t>
  </si>
  <si>
    <t>8 Daystar Hill</t>
  </si>
  <si>
    <t>Webb</t>
  </si>
  <si>
    <t>von Hagt</t>
  </si>
  <si>
    <t>wvonhagtu@businessweek.com</t>
  </si>
  <si>
    <t>37954 Porter Lane</t>
  </si>
  <si>
    <t>Erinn</t>
  </si>
  <si>
    <t>Laxen</t>
  </si>
  <si>
    <t>elaxenv@bandcamp.com</t>
  </si>
  <si>
    <t>4624 Welch Place</t>
  </si>
  <si>
    <t>Shandee</t>
  </si>
  <si>
    <t>Toffolini</t>
  </si>
  <si>
    <t>stoffoliniw@businesswire.com</t>
  </si>
  <si>
    <t>42 Pleasure Drive</t>
  </si>
  <si>
    <t>Melamie</t>
  </si>
  <si>
    <t>Redolfi</t>
  </si>
  <si>
    <t>mredolfix@yellowpages.com</t>
  </si>
  <si>
    <t>09 Boyd Pass</t>
  </si>
  <si>
    <t>Linton</t>
  </si>
  <si>
    <t>Chad</t>
  </si>
  <si>
    <t>Goldman</t>
  </si>
  <si>
    <t>cgoldmany@mediafire.com</t>
  </si>
  <si>
    <t>62 Hoard Road</t>
  </si>
  <si>
    <t>Camellia</t>
  </si>
  <si>
    <t>Charrisson</t>
  </si>
  <si>
    <t>ccharrissonz@uol.com.br</t>
  </si>
  <si>
    <t>58442 David Center</t>
  </si>
  <si>
    <t>Karly</t>
  </si>
  <si>
    <t>Almeida</t>
  </si>
  <si>
    <t>kalmeida10@etsy.com</t>
  </si>
  <si>
    <t>86 Jenifer Center</t>
  </si>
  <si>
    <t>Pentre</t>
  </si>
  <si>
    <t>Rriocard</t>
  </si>
  <si>
    <t>Rossiter</t>
  </si>
  <si>
    <t>rrossiter11@webeden.co.uk</t>
  </si>
  <si>
    <t>3782 Talisman Street</t>
  </si>
  <si>
    <t>Aberdeen</t>
  </si>
  <si>
    <t>Gallard</t>
  </si>
  <si>
    <t>Boggon</t>
  </si>
  <si>
    <t>gboggon12@lulu.com</t>
  </si>
  <si>
    <t>127 Blue Bill Park Drive</t>
  </si>
  <si>
    <t>Daryl</t>
  </si>
  <si>
    <t>Yendall</t>
  </si>
  <si>
    <t>dyendall13@moonfruit.com</t>
  </si>
  <si>
    <t>77 Little Fleur Parkway</t>
  </si>
  <si>
    <t>Newbiggin</t>
  </si>
  <si>
    <t>Chloette</t>
  </si>
  <si>
    <t>Papez</t>
  </si>
  <si>
    <t>cpapez14@umn.edu</t>
  </si>
  <si>
    <t>1 Oak Valley Plaza</t>
  </si>
  <si>
    <t>Corina</t>
  </si>
  <si>
    <t>Jelley</t>
  </si>
  <si>
    <t>cjelley15@deviantart.com</t>
  </si>
  <si>
    <t>8278 Stang Avenue</t>
  </si>
  <si>
    <t>Fedora</t>
  </si>
  <si>
    <t>Avramchik</t>
  </si>
  <si>
    <t>favramchik16@constantcontact.com</t>
  </si>
  <si>
    <t>8684 Oakridge Street</t>
  </si>
  <si>
    <t>Charlton</t>
  </si>
  <si>
    <t>Dunstan</t>
  </si>
  <si>
    <t>Fayerman</t>
  </si>
  <si>
    <t>dfayerman17@liveinternet.ru</t>
  </si>
  <si>
    <t>9340 Cottonwood Center</t>
  </si>
  <si>
    <t>Lauren</t>
  </si>
  <si>
    <t>Chapell</t>
  </si>
  <si>
    <t>lchapell18@washingtonpost.com</t>
  </si>
  <si>
    <t>63123 Summer Ridge Terrace</t>
  </si>
  <si>
    <t>Merton</t>
  </si>
  <si>
    <t>Dalton</t>
  </si>
  <si>
    <t>Woollin</t>
  </si>
  <si>
    <t>dwoollin19@printfriendly.com</t>
  </si>
  <si>
    <t>28 Holy Cross Way</t>
  </si>
  <si>
    <t>Bristol</t>
  </si>
  <si>
    <t>Barnabas</t>
  </si>
  <si>
    <t>Glaum</t>
  </si>
  <si>
    <t>bglaum1a@businessinsider.com</t>
  </si>
  <si>
    <t>81 Cascade Circle</t>
  </si>
  <si>
    <t>Kirkton</t>
  </si>
  <si>
    <t>Christean</t>
  </si>
  <si>
    <t>Garrood</t>
  </si>
  <si>
    <t>cgarrood1b@xinhuanet.com</t>
  </si>
  <si>
    <t>398 Ramsey Park</t>
  </si>
  <si>
    <t>Aston</t>
  </si>
  <si>
    <t>Ysabel</t>
  </si>
  <si>
    <t>Fishly</t>
  </si>
  <si>
    <t>yfishly1c@amazon.co.uk</t>
  </si>
  <si>
    <t>1813 Talmadge Road</t>
  </si>
  <si>
    <t>Thorpe</t>
  </si>
  <si>
    <t>Reiko</t>
  </si>
  <si>
    <t>Allsobrook</t>
  </si>
  <si>
    <t>rallsobrook1d@quantcast.com</t>
  </si>
  <si>
    <t>1 Welch Junction</t>
  </si>
  <si>
    <t>PartyReference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</si>
  <si>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</si>
  <si>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</si>
  <si>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</si>
  <si>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</si>
  <si>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</si>
  <si>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</si>
  <si>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</si>
  <si>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</si>
  <si>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</si>
  <si>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</si>
  <si>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</si>
  <si>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</si>
  <si>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</si>
  <si>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party14</t>
  </si>
  <si>
    <t>party15</t>
  </si>
  <si>
    <t>party16</t>
  </si>
  <si>
    <t>party17</t>
  </si>
  <si>
    <t>party18</t>
  </si>
  <si>
    <t>party19</t>
  </si>
  <si>
    <t>party20</t>
  </si>
  <si>
    <t>party21</t>
  </si>
  <si>
    <t>party22</t>
  </si>
  <si>
    <t>party23</t>
  </si>
  <si>
    <t>party24</t>
  </si>
  <si>
    <t>party25</t>
  </si>
  <si>
    <t>party26</t>
  </si>
  <si>
    <t>party27</t>
  </si>
  <si>
    <t>party28</t>
  </si>
  <si>
    <t>party29</t>
  </si>
  <si>
    <t>party30</t>
  </si>
  <si>
    <t>party31</t>
  </si>
  <si>
    <t>party32</t>
  </si>
  <si>
    <t>party33</t>
  </si>
  <si>
    <t>party34</t>
  </si>
  <si>
    <t>party35</t>
  </si>
  <si>
    <t>party36</t>
  </si>
  <si>
    <t>party37</t>
  </si>
  <si>
    <t>party38</t>
  </si>
  <si>
    <t>party39</t>
  </si>
  <si>
    <t>party40</t>
  </si>
  <si>
    <t>party41</t>
  </si>
  <si>
    <t>party42</t>
  </si>
  <si>
    <t>party43</t>
  </si>
  <si>
    <t>party44</t>
  </si>
  <si>
    <t>party45</t>
  </si>
  <si>
    <t>party46</t>
  </si>
  <si>
    <t>party47</t>
  </si>
  <si>
    <t>party48</t>
  </si>
  <si>
    <t>party49</t>
  </si>
  <si>
    <t>party50</t>
  </si>
  <si>
    <t>OriginDate</t>
  </si>
  <si>
    <t>1d</t>
  </si>
  <si>
    <t>Bullet</t>
  </si>
  <si>
    <t>Exact/360</t>
  </si>
  <si>
    <t>1w</t>
  </si>
  <si>
    <t>1m</t>
  </si>
  <si>
    <t>3m</t>
  </si>
  <si>
    <t>ConstantPrincipalAnnuity</t>
  </si>
  <si>
    <t>Exact/365</t>
  </si>
  <si>
    <t>6m</t>
  </si>
  <si>
    <t>9m</t>
  </si>
  <si>
    <t>12m</t>
  </si>
  <si>
    <t>GBP</t>
  </si>
  <si>
    <t>2.20941597046824</t>
  </si>
  <si>
    <t>GBP_LIBOR_Overnight</t>
  </si>
  <si>
    <t>0.553981737005902</t>
  </si>
  <si>
    <t>GBP_LIBOR_1W</t>
  </si>
  <si>
    <t>1.3159463157439</t>
  </si>
  <si>
    <t>GBP_LIBOR_1M</t>
  </si>
  <si>
    <t>1.79101562376317</t>
  </si>
  <si>
    <t>GBP_LIBOR_3M</t>
  </si>
  <si>
    <t>0.0731211556311082</t>
  </si>
  <si>
    <t>GBP_LIBOR_6M</t>
  </si>
  <si>
    <t>1.1442732550204</t>
  </si>
  <si>
    <t>GBP_LIBOR_9M</t>
  </si>
  <si>
    <t>2.83664967579402</t>
  </si>
  <si>
    <t>GBP_LIBOR_12M</t>
  </si>
  <si>
    <t>Mortgage</t>
  </si>
  <si>
    <t>Car Loan</t>
  </si>
  <si>
    <t>Consumer Loan</t>
  </si>
  <si>
    <t>Balance</t>
  </si>
  <si>
    <t>Customer</t>
  </si>
  <si>
    <t>first last</t>
  </si>
  <si>
    <t>ContracTRef</t>
  </si>
  <si>
    <t>Mauturitydate</t>
  </si>
  <si>
    <t>CRS</t>
  </si>
  <si>
    <t>Index</t>
  </si>
  <si>
    <t>Value</t>
  </si>
  <si>
    <t>contractref</t>
  </si>
  <si>
    <t>currency</t>
  </si>
  <si>
    <t>interestperiodicity</t>
  </si>
  <si>
    <t>amortizationType</t>
  </si>
  <si>
    <t>balance</t>
  </si>
  <si>
    <t>basis</t>
  </si>
  <si>
    <t>clientratespread</t>
  </si>
  <si>
    <t>interestrateindex</t>
  </si>
  <si>
    <t>maturitydate</t>
  </si>
  <si>
    <t>origindate</t>
  </si>
  <si>
    <t>contractType</t>
  </si>
  <si>
    <t>partyref</t>
  </si>
  <si>
    <t>Corporate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</si>
</sst>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569CD6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K2" sqref="K2"/>
    </sheetView>
  </sheetViews>
  <sheetFormatPr baseColWidth="10" defaultRowHeight="16" x14ac:dyDescent="0.2"/>
  <cols>
    <col min="1" max="2" width="17.1640625" customWidth="1"/>
    <col min="3" max="3" width="12.6640625" customWidth="1"/>
    <col min="4" max="4" width="19.83203125" customWidth="1"/>
    <col min="5" max="5" width="17.33203125" customWidth="1"/>
    <col min="7" max="7" width="34.83203125" customWidth="1"/>
    <col min="9" max="9" width="14.33203125" bestFit="1" customWidth="1"/>
  </cols>
  <sheetData>
    <row r="1" spans="1:11" x14ac:dyDescent="0.2">
      <c r="A1" t="s">
        <v>0</v>
      </c>
      <c r="B1" t="s">
        <v>246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">
      <c r="A2">
        <v>1</v>
      </c>
      <c r="B2" t="s">
        <v>247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K2" t="str">
        <f>_xlfn.CONCAT("""",B2,""":{ first_name:""",C2,""",last_name:""",D2,""", email:""",E2,""", gender:""",F2,""", address:""",G2,""", city:""",H2,""", country:""",I2,"""},")</f>
        <v>"party1":{ first_name:"Karoline",last_name:"Ragsdall", email:"kragsdall0@shinystat.com", gender:"Female", address:"79 Forest Dale Pass", city:"Glasgow", country:"United Kingdom"},</v>
      </c>
    </row>
    <row r="3" spans="1:11" x14ac:dyDescent="0.2">
      <c r="A3">
        <v>2</v>
      </c>
      <c r="B3" t="s">
        <v>248</v>
      </c>
      <c r="C3" t="s">
        <v>15</v>
      </c>
      <c r="D3" t="s">
        <v>16</v>
      </c>
      <c r="E3" t="s">
        <v>17</v>
      </c>
      <c r="F3" t="s">
        <v>11</v>
      </c>
      <c r="G3" t="s">
        <v>18</v>
      </c>
      <c r="H3" t="s">
        <v>19</v>
      </c>
      <c r="I3" t="s">
        <v>14</v>
      </c>
      <c r="K3" t="str">
        <f t="shared" ref="K3:K51" si="0">_xlfn.CONCAT("""",B3,""":{ first_name:""",C3,""",last_name:""",D3,""", email:""",E3,""", gender:""",F3,""", address:""",G3,""", city:""",H3,""", country:""",I3,"""},")</f>
        <v>"party2":{ first_name:"Traci",last_name:"Seiffert", email:"tseiffert1@vkontakte.ru", gender:"Female", address:"06076 Delaware Trail", city:"Norton", country:"United Kingdom"},</v>
      </c>
    </row>
    <row r="4" spans="1:11" x14ac:dyDescent="0.2">
      <c r="A4">
        <v>3</v>
      </c>
      <c r="B4" t="s">
        <v>249</v>
      </c>
      <c r="C4" t="s">
        <v>20</v>
      </c>
      <c r="D4" t="s">
        <v>21</v>
      </c>
      <c r="E4" t="s">
        <v>22</v>
      </c>
      <c r="F4" t="s">
        <v>11</v>
      </c>
      <c r="G4" t="s">
        <v>23</v>
      </c>
      <c r="H4" t="s">
        <v>24</v>
      </c>
      <c r="I4" t="s">
        <v>14</v>
      </c>
      <c r="K4" t="str">
        <f t="shared" si="0"/>
        <v>"party3":{ first_name:"Stevena",last_name:"Marquet", email:"smarquet2@dropbox.com", gender:"Female", address:"69857 Main Parkway", city:"Langley", country:"United Kingdom"},</v>
      </c>
    </row>
    <row r="5" spans="1:11" x14ac:dyDescent="0.2">
      <c r="A5">
        <v>4</v>
      </c>
      <c r="B5" t="s">
        <v>250</v>
      </c>
      <c r="C5" t="s">
        <v>25</v>
      </c>
      <c r="D5" t="s">
        <v>26</v>
      </c>
      <c r="E5" t="s">
        <v>27</v>
      </c>
      <c r="F5" t="s">
        <v>11</v>
      </c>
      <c r="G5" t="s">
        <v>28</v>
      </c>
      <c r="H5" t="s">
        <v>29</v>
      </c>
      <c r="I5" t="s">
        <v>14</v>
      </c>
      <c r="K5" t="str">
        <f t="shared" si="0"/>
        <v>"party4":{ first_name:"Beverley",last_name:"Vasilchenko", email:"bvasilchenko3@abc.net.au", gender:"Female", address:"564 Columbus Way", city:"Belfast", country:"United Kingdom"},</v>
      </c>
    </row>
    <row r="6" spans="1:11" x14ac:dyDescent="0.2">
      <c r="A6">
        <v>5</v>
      </c>
      <c r="B6" t="s">
        <v>251</v>
      </c>
      <c r="C6" t="s">
        <v>30</v>
      </c>
      <c r="D6" t="s">
        <v>31</v>
      </c>
      <c r="E6" t="s">
        <v>32</v>
      </c>
      <c r="F6" t="s">
        <v>11</v>
      </c>
      <c r="G6" t="s">
        <v>33</v>
      </c>
      <c r="H6" t="s">
        <v>34</v>
      </c>
      <c r="I6" t="s">
        <v>14</v>
      </c>
      <c r="K6" t="str">
        <f t="shared" si="0"/>
        <v>"party5":{ first_name:"Doria",last_name:"Caesar", email:"dcaesar4@ameblo.jp", gender:"Female", address:"96 Springs Way", city:"Carlton", country:"United Kingdom"},</v>
      </c>
    </row>
    <row r="7" spans="1:11" x14ac:dyDescent="0.2">
      <c r="A7">
        <v>6</v>
      </c>
      <c r="B7" t="s">
        <v>252</v>
      </c>
      <c r="C7" t="s">
        <v>35</v>
      </c>
      <c r="D7" t="s">
        <v>36</v>
      </c>
      <c r="E7" t="s">
        <v>37</v>
      </c>
      <c r="F7" t="s">
        <v>11</v>
      </c>
      <c r="G7" t="s">
        <v>38</v>
      </c>
      <c r="H7" t="s">
        <v>39</v>
      </c>
      <c r="I7" t="s">
        <v>14</v>
      </c>
      <c r="K7" t="str">
        <f t="shared" si="0"/>
        <v>"party6":{ first_name:"Lilian",last_name:"Snawdon", email:"lsnawdon5@miitbeian.gov.cn", gender:"Female", address:"264 South Alley", city:"Upton", country:"United Kingdom"},</v>
      </c>
    </row>
    <row r="8" spans="1:11" x14ac:dyDescent="0.2">
      <c r="A8">
        <v>7</v>
      </c>
      <c r="B8" t="s">
        <v>253</v>
      </c>
      <c r="C8" t="s">
        <v>40</v>
      </c>
      <c r="D8" t="s">
        <v>41</v>
      </c>
      <c r="E8" t="s">
        <v>42</v>
      </c>
      <c r="F8" t="s">
        <v>11</v>
      </c>
      <c r="G8" t="s">
        <v>43</v>
      </c>
      <c r="H8" t="s">
        <v>44</v>
      </c>
      <c r="I8" t="s">
        <v>14</v>
      </c>
      <c r="K8" t="str">
        <f t="shared" si="0"/>
        <v>"party7":{ first_name:"Lauralee",last_name:"Vassie", email:"lvassie6@opera.com", gender:"Female", address:"4 Cordelia Crossing", city:"Swindon", country:"United Kingdom"},</v>
      </c>
    </row>
    <row r="9" spans="1:11" x14ac:dyDescent="0.2">
      <c r="A9">
        <v>8</v>
      </c>
      <c r="B9" t="s">
        <v>254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14</v>
      </c>
      <c r="K9" t="str">
        <f t="shared" si="0"/>
        <v>"party8":{ first_name:"Heywood",last_name:"Crosen", email:"hcrosen7@about.com", gender:"Male", address:"82 Monica Circle", city:"Wootton", country:"United Kingdom"},</v>
      </c>
    </row>
    <row r="10" spans="1:11" x14ac:dyDescent="0.2">
      <c r="A10">
        <v>9</v>
      </c>
      <c r="B10" t="s">
        <v>255</v>
      </c>
      <c r="C10" t="s">
        <v>51</v>
      </c>
      <c r="D10" t="s">
        <v>52</v>
      </c>
      <c r="E10" t="s">
        <v>53</v>
      </c>
      <c r="F10" t="s">
        <v>48</v>
      </c>
      <c r="G10" t="s">
        <v>54</v>
      </c>
      <c r="H10" t="s">
        <v>55</v>
      </c>
      <c r="I10" t="s">
        <v>14</v>
      </c>
      <c r="K10" t="str">
        <f t="shared" si="0"/>
        <v>"party9":{ first_name:"Teddie",last_name:"Joerning", email:"tjoerning8@cornell.edu", gender:"Male", address:"2375 Brentwood Center", city:"Sheffield", country:"United Kingdom"},</v>
      </c>
    </row>
    <row r="11" spans="1:11" x14ac:dyDescent="0.2">
      <c r="A11">
        <v>10</v>
      </c>
      <c r="B11" t="s">
        <v>256</v>
      </c>
      <c r="C11" t="s">
        <v>56</v>
      </c>
      <c r="D11" t="s">
        <v>57</v>
      </c>
      <c r="E11" t="s">
        <v>58</v>
      </c>
      <c r="F11" t="s">
        <v>48</v>
      </c>
      <c r="G11" t="s">
        <v>59</v>
      </c>
      <c r="H11" t="s">
        <v>60</v>
      </c>
      <c r="I11" t="s">
        <v>14</v>
      </c>
      <c r="K11" t="str">
        <f t="shared" si="0"/>
        <v>"party10":{ first_name:"Cameron",last_name:"Rooms", email:"crooms9@dion.ne.jp", gender:"Male", address:"91944 Leroy Court", city:"Tullich", country:"United Kingdom"},</v>
      </c>
    </row>
    <row r="12" spans="1:11" x14ac:dyDescent="0.2">
      <c r="A12">
        <v>11</v>
      </c>
      <c r="B12" t="s">
        <v>257</v>
      </c>
      <c r="C12" t="s">
        <v>61</v>
      </c>
      <c r="D12" t="s">
        <v>62</v>
      </c>
      <c r="E12" t="s">
        <v>63</v>
      </c>
      <c r="F12" t="s">
        <v>48</v>
      </c>
      <c r="G12" t="s">
        <v>64</v>
      </c>
      <c r="H12" t="s">
        <v>65</v>
      </c>
      <c r="I12" t="s">
        <v>14</v>
      </c>
      <c r="K12" t="str">
        <f t="shared" si="0"/>
        <v>"party11":{ first_name:"Freedman",last_name:"Buckwell", email:"fbuckwella@istockphoto.com", gender:"Male", address:"7674 Eastwood Drive", city:"Whitwell", country:"United Kingdom"},</v>
      </c>
    </row>
    <row r="13" spans="1:11" x14ac:dyDescent="0.2">
      <c r="A13">
        <v>12</v>
      </c>
      <c r="B13" t="s">
        <v>258</v>
      </c>
      <c r="C13" t="s">
        <v>66</v>
      </c>
      <c r="D13" t="s">
        <v>67</v>
      </c>
      <c r="E13" t="s">
        <v>68</v>
      </c>
      <c r="F13" t="s">
        <v>48</v>
      </c>
      <c r="G13" t="s">
        <v>69</v>
      </c>
      <c r="H13" t="s">
        <v>44</v>
      </c>
      <c r="I13" t="s">
        <v>14</v>
      </c>
      <c r="K13" t="str">
        <f t="shared" si="0"/>
        <v>"party12":{ first_name:"Abrahan",last_name:"Cotterell", email:"acotterellb@nps.gov", gender:"Male", address:"8 Manley Point", city:"Swindon", country:"United Kingdom"},</v>
      </c>
    </row>
    <row r="14" spans="1:11" x14ac:dyDescent="0.2">
      <c r="A14">
        <v>13</v>
      </c>
      <c r="B14" t="s">
        <v>259</v>
      </c>
      <c r="C14" t="s">
        <v>70</v>
      </c>
      <c r="D14" t="s">
        <v>71</v>
      </c>
      <c r="E14" t="s">
        <v>72</v>
      </c>
      <c r="F14" t="s">
        <v>48</v>
      </c>
      <c r="G14" t="s">
        <v>73</v>
      </c>
      <c r="H14" t="s">
        <v>74</v>
      </c>
      <c r="I14" t="s">
        <v>14</v>
      </c>
      <c r="K14" t="str">
        <f t="shared" si="0"/>
        <v>"party13":{ first_name:"Yehudi",last_name:"Franey", email:"yfraneyc@redcross.org", gender:"Male", address:"42 Harper Park", city:"Weston", country:"United Kingdom"},</v>
      </c>
    </row>
    <row r="15" spans="1:11" x14ac:dyDescent="0.2">
      <c r="A15">
        <v>14</v>
      </c>
      <c r="B15" t="s">
        <v>260</v>
      </c>
      <c r="C15" t="s">
        <v>75</v>
      </c>
      <c r="D15" t="s">
        <v>76</v>
      </c>
      <c r="E15" t="s">
        <v>77</v>
      </c>
      <c r="F15" t="s">
        <v>48</v>
      </c>
      <c r="G15" t="s">
        <v>78</v>
      </c>
      <c r="H15" t="s">
        <v>79</v>
      </c>
      <c r="I15" t="s">
        <v>14</v>
      </c>
      <c r="K15" t="str">
        <f t="shared" si="0"/>
        <v>"party14":{ first_name:"Town",last_name:"Barbery", email:"tbarberyd@youtube.com", gender:"Male", address:"0 Karstens Lane", city:"Newton", country:"United Kingdom"},</v>
      </c>
    </row>
    <row r="16" spans="1:11" x14ac:dyDescent="0.2">
      <c r="A16">
        <v>15</v>
      </c>
      <c r="B16" t="s">
        <v>261</v>
      </c>
      <c r="C16" t="s">
        <v>80</v>
      </c>
      <c r="D16" t="s">
        <v>81</v>
      </c>
      <c r="E16" t="s">
        <v>82</v>
      </c>
      <c r="F16" t="s">
        <v>48</v>
      </c>
      <c r="G16" t="s">
        <v>83</v>
      </c>
      <c r="H16" t="s">
        <v>84</v>
      </c>
      <c r="I16" t="s">
        <v>14</v>
      </c>
      <c r="K16" t="str">
        <f t="shared" si="0"/>
        <v>"party15":{ first_name:"Germaine",last_name:"Alves", email:"galvese@cam.ac.uk", gender:"Male", address:"78 Stuart Drive", city:"Church End", country:"United Kingdom"},</v>
      </c>
    </row>
    <row r="17" spans="1:11" x14ac:dyDescent="0.2">
      <c r="A17">
        <v>16</v>
      </c>
      <c r="B17" t="s">
        <v>262</v>
      </c>
      <c r="C17" t="s">
        <v>85</v>
      </c>
      <c r="D17" t="s">
        <v>86</v>
      </c>
      <c r="E17" t="s">
        <v>87</v>
      </c>
      <c r="F17" t="s">
        <v>11</v>
      </c>
      <c r="G17" t="s">
        <v>88</v>
      </c>
      <c r="H17" t="s">
        <v>89</v>
      </c>
      <c r="I17" t="s">
        <v>14</v>
      </c>
      <c r="K17" t="str">
        <f t="shared" si="0"/>
        <v>"party16":{ first_name:"Jeniffer",last_name:"Casero", email:"jcaserof@oaic.gov.au", gender:"Female", address:"2 Esch Parkway", city:"Newtown", country:"United Kingdom"},</v>
      </c>
    </row>
    <row r="18" spans="1:11" x14ac:dyDescent="0.2">
      <c r="A18">
        <v>17</v>
      </c>
      <c r="B18" t="s">
        <v>263</v>
      </c>
      <c r="C18" t="s">
        <v>90</v>
      </c>
      <c r="D18" t="s">
        <v>91</v>
      </c>
      <c r="E18" t="s">
        <v>92</v>
      </c>
      <c r="F18" t="s">
        <v>48</v>
      </c>
      <c r="G18" t="s">
        <v>93</v>
      </c>
      <c r="H18" t="s">
        <v>94</v>
      </c>
      <c r="I18" t="s">
        <v>14</v>
      </c>
      <c r="K18" t="str">
        <f t="shared" si="0"/>
        <v>"party17":{ first_name:"Rafaellle",last_name:"Kay", email:"rkayg@columbia.edu", gender:"Male", address:"56017 Mifflin Way", city:"Hatton", country:"United Kingdom"},</v>
      </c>
    </row>
    <row r="19" spans="1:11" x14ac:dyDescent="0.2">
      <c r="A19">
        <v>18</v>
      </c>
      <c r="B19" t="s">
        <v>264</v>
      </c>
      <c r="C19" t="s">
        <v>95</v>
      </c>
      <c r="D19" t="s">
        <v>96</v>
      </c>
      <c r="E19" t="s">
        <v>97</v>
      </c>
      <c r="F19" t="s">
        <v>11</v>
      </c>
      <c r="G19" t="s">
        <v>98</v>
      </c>
      <c r="H19" t="s">
        <v>99</v>
      </c>
      <c r="I19" t="s">
        <v>14</v>
      </c>
      <c r="K19" t="str">
        <f t="shared" si="0"/>
        <v>"party18":{ first_name:"Moreen",last_name:"Regina", email:"mreginah@ovh.net", gender:"Female", address:"5 Sachs Terrace", city:"London", country:"United Kingdom"},</v>
      </c>
    </row>
    <row r="20" spans="1:11" x14ac:dyDescent="0.2">
      <c r="A20">
        <v>19</v>
      </c>
      <c r="B20" t="s">
        <v>265</v>
      </c>
      <c r="C20" t="s">
        <v>100</v>
      </c>
      <c r="D20" t="s">
        <v>101</v>
      </c>
      <c r="E20" t="s">
        <v>102</v>
      </c>
      <c r="F20" t="s">
        <v>48</v>
      </c>
      <c r="G20" t="s">
        <v>103</v>
      </c>
      <c r="H20" t="s">
        <v>39</v>
      </c>
      <c r="I20" t="s">
        <v>14</v>
      </c>
      <c r="K20" t="str">
        <f t="shared" si="0"/>
        <v>"party19":{ first_name:"Mahmoud",last_name:"Bison", email:"mbisoni@pcworld.com", gender:"Male", address:"5460 Forest Terrace", city:"Upton", country:"United Kingdom"},</v>
      </c>
    </row>
    <row r="21" spans="1:11" x14ac:dyDescent="0.2">
      <c r="A21">
        <v>20</v>
      </c>
      <c r="B21" t="s">
        <v>266</v>
      </c>
      <c r="C21" t="s">
        <v>104</v>
      </c>
      <c r="D21" t="s">
        <v>105</v>
      </c>
      <c r="E21" t="s">
        <v>106</v>
      </c>
      <c r="F21" t="s">
        <v>48</v>
      </c>
      <c r="G21" t="s">
        <v>107</v>
      </c>
      <c r="H21" t="s">
        <v>108</v>
      </c>
      <c r="I21" t="s">
        <v>14</v>
      </c>
      <c r="K21" t="str">
        <f t="shared" si="0"/>
        <v>"party20":{ first_name:"Mathias",last_name:"Seydlitz", email:"mseydlitzj@mtv.com", gender:"Male", address:"1592 Rusk Circle", city:"Twyford", country:"United Kingdom"},</v>
      </c>
    </row>
    <row r="22" spans="1:11" x14ac:dyDescent="0.2">
      <c r="A22">
        <v>21</v>
      </c>
      <c r="B22" t="s">
        <v>267</v>
      </c>
      <c r="C22" t="s">
        <v>109</v>
      </c>
      <c r="D22" t="s">
        <v>110</v>
      </c>
      <c r="E22" t="s">
        <v>111</v>
      </c>
      <c r="F22" t="s">
        <v>11</v>
      </c>
      <c r="G22" t="s">
        <v>112</v>
      </c>
      <c r="H22" t="s">
        <v>113</v>
      </c>
      <c r="I22" t="s">
        <v>14</v>
      </c>
      <c r="K22" t="str">
        <f t="shared" si="0"/>
        <v>"party21":{ first_name:"Gayleen",last_name:"Evens", email:"gevensk@businessinsider.com", gender:"Female", address:"70 Mccormick Court", city:"Newport", country:"United Kingdom"},</v>
      </c>
    </row>
    <row r="23" spans="1:11" x14ac:dyDescent="0.2">
      <c r="A23">
        <v>22</v>
      </c>
      <c r="B23" t="s">
        <v>268</v>
      </c>
      <c r="C23" t="s">
        <v>114</v>
      </c>
      <c r="D23" t="s">
        <v>115</v>
      </c>
      <c r="E23" t="s">
        <v>116</v>
      </c>
      <c r="F23" t="s">
        <v>48</v>
      </c>
      <c r="G23" t="s">
        <v>117</v>
      </c>
      <c r="H23" t="s">
        <v>118</v>
      </c>
      <c r="I23" t="s">
        <v>14</v>
      </c>
      <c r="K23" t="str">
        <f t="shared" si="0"/>
        <v>"party22":{ first_name:"Mohandas",last_name:"Neames", email:"mneamesl@huffingtonpost.com", gender:"Male", address:"7258 Crownhardt Point", city:"Seaton", country:"United Kingdom"},</v>
      </c>
    </row>
    <row r="24" spans="1:11" x14ac:dyDescent="0.2">
      <c r="A24">
        <v>23</v>
      </c>
      <c r="B24" t="s">
        <v>269</v>
      </c>
      <c r="C24" t="s">
        <v>119</v>
      </c>
      <c r="D24" t="s">
        <v>120</v>
      </c>
      <c r="E24" t="s">
        <v>121</v>
      </c>
      <c r="F24" t="s">
        <v>48</v>
      </c>
      <c r="G24" t="s">
        <v>122</v>
      </c>
      <c r="H24" t="s">
        <v>123</v>
      </c>
      <c r="I24" t="s">
        <v>14</v>
      </c>
      <c r="K24" t="str">
        <f t="shared" si="0"/>
        <v>"party23":{ first_name:"Hakim",last_name:"Rumin", email:"hruminm@trellian.com", gender:"Male", address:"290 Pankratz Parkway", city:"Milton", country:"United Kingdom"},</v>
      </c>
    </row>
    <row r="25" spans="1:11" x14ac:dyDescent="0.2">
      <c r="A25">
        <v>24</v>
      </c>
      <c r="B25" t="s">
        <v>270</v>
      </c>
      <c r="C25" t="s">
        <v>124</v>
      </c>
      <c r="D25" t="s">
        <v>125</v>
      </c>
      <c r="E25" t="s">
        <v>126</v>
      </c>
      <c r="F25" t="s">
        <v>11</v>
      </c>
      <c r="G25" t="s">
        <v>127</v>
      </c>
      <c r="H25" t="s">
        <v>39</v>
      </c>
      <c r="I25" t="s">
        <v>14</v>
      </c>
      <c r="K25" t="str">
        <f t="shared" si="0"/>
        <v>"party24":{ first_name:"Natka",last_name:"O'Brien", email:"nobrienn@google.com.br", gender:"Female", address:"0 Trailsway Point", city:"Upton", country:"United Kingdom"},</v>
      </c>
    </row>
    <row r="26" spans="1:11" x14ac:dyDescent="0.2">
      <c r="A26">
        <v>25</v>
      </c>
      <c r="B26" t="s">
        <v>271</v>
      </c>
      <c r="C26" t="s">
        <v>128</v>
      </c>
      <c r="D26" t="s">
        <v>129</v>
      </c>
      <c r="E26" t="s">
        <v>130</v>
      </c>
      <c r="F26" t="s">
        <v>48</v>
      </c>
      <c r="G26" t="s">
        <v>131</v>
      </c>
      <c r="H26" t="s">
        <v>132</v>
      </c>
      <c r="I26" t="s">
        <v>14</v>
      </c>
      <c r="K26" t="str">
        <f t="shared" si="0"/>
        <v>"party25":{ first_name:"Earlie",last_name:"Paling", email:"epalingo@miibeian.gov.cn", gender:"Male", address:"774 Becker Plaza", city:"Denton", country:"United Kingdom"},</v>
      </c>
    </row>
    <row r="27" spans="1:11" x14ac:dyDescent="0.2">
      <c r="A27">
        <v>26</v>
      </c>
      <c r="B27" t="s">
        <v>272</v>
      </c>
      <c r="C27" t="s">
        <v>133</v>
      </c>
      <c r="D27" t="s">
        <v>134</v>
      </c>
      <c r="E27" t="s">
        <v>135</v>
      </c>
      <c r="F27" t="s">
        <v>48</v>
      </c>
      <c r="G27" t="s">
        <v>136</v>
      </c>
      <c r="H27" t="s">
        <v>137</v>
      </c>
      <c r="I27" t="s">
        <v>14</v>
      </c>
      <c r="K27" t="str">
        <f t="shared" si="0"/>
        <v>"party26":{ first_name:"Alaster",last_name:"Huyge", email:"ahuygep@wufoo.com", gender:"Male", address:"4 Glendale Street", city:"Ford", country:"United Kingdom"},</v>
      </c>
    </row>
    <row r="28" spans="1:11" x14ac:dyDescent="0.2">
      <c r="A28">
        <v>27</v>
      </c>
      <c r="B28" t="s">
        <v>273</v>
      </c>
      <c r="C28" t="s">
        <v>138</v>
      </c>
      <c r="D28" t="s">
        <v>139</v>
      </c>
      <c r="E28" t="s">
        <v>140</v>
      </c>
      <c r="F28" t="s">
        <v>11</v>
      </c>
      <c r="G28" t="s">
        <v>141</v>
      </c>
      <c r="H28" t="s">
        <v>142</v>
      </c>
      <c r="I28" t="s">
        <v>14</v>
      </c>
      <c r="K28" t="str">
        <f t="shared" si="0"/>
        <v>"party27":{ first_name:"Faydra",last_name:"Scarre", email:"fscarreq@addthis.com", gender:"Female", address:"1807 Browning Circle", city:"Edinburgh", country:"United Kingdom"},</v>
      </c>
    </row>
    <row r="29" spans="1:11" x14ac:dyDescent="0.2">
      <c r="A29">
        <v>28</v>
      </c>
      <c r="B29" t="s">
        <v>274</v>
      </c>
      <c r="C29" t="s">
        <v>143</v>
      </c>
      <c r="D29" t="s">
        <v>144</v>
      </c>
      <c r="E29" t="s">
        <v>145</v>
      </c>
      <c r="F29" t="s">
        <v>48</v>
      </c>
      <c r="G29" t="s">
        <v>146</v>
      </c>
      <c r="H29" t="s">
        <v>147</v>
      </c>
      <c r="I29" t="s">
        <v>14</v>
      </c>
      <c r="K29" t="str">
        <f t="shared" si="0"/>
        <v>"party28":{ first_name:"Kelbee",last_name:"Offell", email:"koffellr@army.mil", gender:"Male", address:"2639 Burrows Center", city:"West End", country:"United Kingdom"},</v>
      </c>
    </row>
    <row r="30" spans="1:11" x14ac:dyDescent="0.2">
      <c r="A30">
        <v>29</v>
      </c>
      <c r="B30" t="s">
        <v>275</v>
      </c>
      <c r="C30" t="s">
        <v>148</v>
      </c>
      <c r="D30" t="s">
        <v>149</v>
      </c>
      <c r="E30" t="s">
        <v>150</v>
      </c>
      <c r="F30" t="s">
        <v>11</v>
      </c>
      <c r="G30" t="s">
        <v>151</v>
      </c>
      <c r="H30" t="s">
        <v>137</v>
      </c>
      <c r="I30" t="s">
        <v>14</v>
      </c>
      <c r="K30" t="str">
        <f t="shared" si="0"/>
        <v>"party29":{ first_name:"Roberta",last_name:"Merryman", email:"rmerrymans@hexun.com", gender:"Female", address:"94 Fordem Hill", city:"Ford", country:"United Kingdom"},</v>
      </c>
    </row>
    <row r="31" spans="1:11" x14ac:dyDescent="0.2">
      <c r="A31">
        <v>30</v>
      </c>
      <c r="B31" t="s">
        <v>276</v>
      </c>
      <c r="C31" t="s">
        <v>152</v>
      </c>
      <c r="D31" t="s">
        <v>153</v>
      </c>
      <c r="E31" t="s">
        <v>154</v>
      </c>
      <c r="F31" t="s">
        <v>11</v>
      </c>
      <c r="G31" t="s">
        <v>155</v>
      </c>
      <c r="H31" t="s">
        <v>99</v>
      </c>
      <c r="I31" t="s">
        <v>14</v>
      </c>
      <c r="K31" t="str">
        <f t="shared" si="0"/>
        <v>"party30":{ first_name:"Noelani",last_name:"McPhee", email:"nmcpheet@google.com.au", gender:"Female", address:"8 Daystar Hill", city:"London", country:"United Kingdom"},</v>
      </c>
    </row>
    <row r="32" spans="1:11" x14ac:dyDescent="0.2">
      <c r="A32">
        <v>31</v>
      </c>
      <c r="B32" t="s">
        <v>277</v>
      </c>
      <c r="C32" t="s">
        <v>156</v>
      </c>
      <c r="D32" t="s">
        <v>157</v>
      </c>
      <c r="E32" t="s">
        <v>158</v>
      </c>
      <c r="F32" t="s">
        <v>48</v>
      </c>
      <c r="G32" t="s">
        <v>159</v>
      </c>
      <c r="H32" t="s">
        <v>79</v>
      </c>
      <c r="I32" t="s">
        <v>14</v>
      </c>
      <c r="K32" t="str">
        <f t="shared" si="0"/>
        <v>"party31":{ first_name:"Webb",last_name:"von Hagt", email:"wvonhagtu@businessweek.com", gender:"Male", address:"37954 Porter Lane", city:"Newton", country:"United Kingdom"},</v>
      </c>
    </row>
    <row r="33" spans="1:11" x14ac:dyDescent="0.2">
      <c r="A33">
        <v>32</v>
      </c>
      <c r="B33" t="s">
        <v>278</v>
      </c>
      <c r="C33" t="s">
        <v>160</v>
      </c>
      <c r="D33" t="s">
        <v>161</v>
      </c>
      <c r="E33" t="s">
        <v>162</v>
      </c>
      <c r="F33" t="s">
        <v>11</v>
      </c>
      <c r="G33" t="s">
        <v>163</v>
      </c>
      <c r="H33" t="s">
        <v>65</v>
      </c>
      <c r="I33" t="s">
        <v>14</v>
      </c>
      <c r="K33" t="str">
        <f t="shared" si="0"/>
        <v>"party32":{ first_name:"Erinn",last_name:"Laxen", email:"elaxenv@bandcamp.com", gender:"Female", address:"4624 Welch Place", city:"Whitwell", country:"United Kingdom"},</v>
      </c>
    </row>
    <row r="34" spans="1:11" x14ac:dyDescent="0.2">
      <c r="A34">
        <v>33</v>
      </c>
      <c r="B34" t="s">
        <v>279</v>
      </c>
      <c r="C34" t="s">
        <v>164</v>
      </c>
      <c r="D34" t="s">
        <v>165</v>
      </c>
      <c r="E34" t="s">
        <v>166</v>
      </c>
      <c r="F34" t="s">
        <v>11</v>
      </c>
      <c r="G34" t="s">
        <v>167</v>
      </c>
      <c r="H34" t="s">
        <v>99</v>
      </c>
      <c r="I34" t="s">
        <v>14</v>
      </c>
      <c r="K34" t="str">
        <f t="shared" si="0"/>
        <v>"party33":{ first_name:"Shandee",last_name:"Toffolini", email:"stoffoliniw@businesswire.com", gender:"Female", address:"42 Pleasure Drive", city:"London", country:"United Kingdom"},</v>
      </c>
    </row>
    <row r="35" spans="1:11" x14ac:dyDescent="0.2">
      <c r="A35">
        <v>34</v>
      </c>
      <c r="B35" t="s">
        <v>280</v>
      </c>
      <c r="C35" t="s">
        <v>168</v>
      </c>
      <c r="D35" t="s">
        <v>169</v>
      </c>
      <c r="E35" t="s">
        <v>170</v>
      </c>
      <c r="F35" t="s">
        <v>11</v>
      </c>
      <c r="G35" t="s">
        <v>171</v>
      </c>
      <c r="H35" t="s">
        <v>172</v>
      </c>
      <c r="I35" t="s">
        <v>14</v>
      </c>
      <c r="K35" t="str">
        <f t="shared" si="0"/>
        <v>"party34":{ first_name:"Melamie",last_name:"Redolfi", email:"mredolfix@yellowpages.com", gender:"Female", address:"09 Boyd Pass", city:"Linton", country:"United Kingdom"},</v>
      </c>
    </row>
    <row r="36" spans="1:11" x14ac:dyDescent="0.2">
      <c r="A36">
        <v>35</v>
      </c>
      <c r="B36" t="s">
        <v>281</v>
      </c>
      <c r="C36" t="s">
        <v>173</v>
      </c>
      <c r="D36" t="s">
        <v>174</v>
      </c>
      <c r="E36" t="s">
        <v>175</v>
      </c>
      <c r="F36" t="s">
        <v>11</v>
      </c>
      <c r="G36" t="s">
        <v>176</v>
      </c>
      <c r="H36" t="s">
        <v>94</v>
      </c>
      <c r="I36" t="s">
        <v>14</v>
      </c>
      <c r="K36" t="str">
        <f t="shared" si="0"/>
        <v>"party35":{ first_name:"Chad",last_name:"Goldman", email:"cgoldmany@mediafire.com", gender:"Female", address:"62 Hoard Road", city:"Hatton", country:"United Kingdom"},</v>
      </c>
    </row>
    <row r="37" spans="1:11" x14ac:dyDescent="0.2">
      <c r="A37">
        <v>36</v>
      </c>
      <c r="B37" t="s">
        <v>282</v>
      </c>
      <c r="C37" t="s">
        <v>177</v>
      </c>
      <c r="D37" t="s">
        <v>178</v>
      </c>
      <c r="E37" t="s">
        <v>179</v>
      </c>
      <c r="F37" t="s">
        <v>11</v>
      </c>
      <c r="G37" t="s">
        <v>180</v>
      </c>
      <c r="H37" t="s">
        <v>44</v>
      </c>
      <c r="I37" t="s">
        <v>14</v>
      </c>
      <c r="K37" t="str">
        <f t="shared" si="0"/>
        <v>"party36":{ first_name:"Camellia",last_name:"Charrisson", email:"ccharrissonz@uol.com.br", gender:"Female", address:"58442 David Center", city:"Swindon", country:"United Kingdom"},</v>
      </c>
    </row>
    <row r="38" spans="1:11" x14ac:dyDescent="0.2">
      <c r="A38">
        <v>37</v>
      </c>
      <c r="B38" t="s">
        <v>283</v>
      </c>
      <c r="C38" t="s">
        <v>181</v>
      </c>
      <c r="D38" t="s">
        <v>182</v>
      </c>
      <c r="E38" t="s">
        <v>183</v>
      </c>
      <c r="F38" t="s">
        <v>11</v>
      </c>
      <c r="G38" t="s">
        <v>184</v>
      </c>
      <c r="H38" t="s">
        <v>185</v>
      </c>
      <c r="I38" t="s">
        <v>14</v>
      </c>
      <c r="K38" t="str">
        <f t="shared" si="0"/>
        <v>"party37":{ first_name:"Karly",last_name:"Almeida", email:"kalmeida10@etsy.com", gender:"Female", address:"86 Jenifer Center", city:"Pentre", country:"United Kingdom"},</v>
      </c>
    </row>
    <row r="39" spans="1:11" x14ac:dyDescent="0.2">
      <c r="A39">
        <v>38</v>
      </c>
      <c r="B39" t="s">
        <v>284</v>
      </c>
      <c r="C39" t="s">
        <v>186</v>
      </c>
      <c r="D39" t="s">
        <v>187</v>
      </c>
      <c r="E39" t="s">
        <v>188</v>
      </c>
      <c r="F39" t="s">
        <v>48</v>
      </c>
      <c r="G39" t="s">
        <v>189</v>
      </c>
      <c r="H39" t="s">
        <v>190</v>
      </c>
      <c r="I39" t="s">
        <v>14</v>
      </c>
      <c r="K39" t="str">
        <f t="shared" si="0"/>
        <v>"party38":{ first_name:"Rriocard",last_name:"Rossiter", email:"rrossiter11@webeden.co.uk", gender:"Male", address:"3782 Talisman Street", city:"Aberdeen", country:"United Kingdom"},</v>
      </c>
    </row>
    <row r="40" spans="1:11" x14ac:dyDescent="0.2">
      <c r="A40">
        <v>39</v>
      </c>
      <c r="B40" t="s">
        <v>285</v>
      </c>
      <c r="C40" t="s">
        <v>191</v>
      </c>
      <c r="D40" t="s">
        <v>192</v>
      </c>
      <c r="E40" t="s">
        <v>193</v>
      </c>
      <c r="F40" t="s">
        <v>48</v>
      </c>
      <c r="G40" t="s">
        <v>194</v>
      </c>
      <c r="H40" t="s">
        <v>99</v>
      </c>
      <c r="I40" t="s">
        <v>14</v>
      </c>
      <c r="K40" t="str">
        <f t="shared" si="0"/>
        <v>"party39":{ first_name:"Gallard",last_name:"Boggon", email:"gboggon12@lulu.com", gender:"Male", address:"127 Blue Bill Park Drive", city:"London", country:"United Kingdom"},</v>
      </c>
    </row>
    <row r="41" spans="1:11" x14ac:dyDescent="0.2">
      <c r="A41">
        <v>40</v>
      </c>
      <c r="B41" t="s">
        <v>286</v>
      </c>
      <c r="C41" t="s">
        <v>195</v>
      </c>
      <c r="D41" t="s">
        <v>196</v>
      </c>
      <c r="E41" t="s">
        <v>197</v>
      </c>
      <c r="F41" t="s">
        <v>11</v>
      </c>
      <c r="G41" t="s">
        <v>198</v>
      </c>
      <c r="H41" t="s">
        <v>199</v>
      </c>
      <c r="I41" t="s">
        <v>14</v>
      </c>
      <c r="K41" t="str">
        <f t="shared" si="0"/>
        <v>"party40":{ first_name:"Daryl",last_name:"Yendall", email:"dyendall13@moonfruit.com", gender:"Female", address:"77 Little Fleur Parkway", city:"Newbiggin", country:"United Kingdom"},</v>
      </c>
    </row>
    <row r="42" spans="1:11" x14ac:dyDescent="0.2">
      <c r="A42">
        <v>41</v>
      </c>
      <c r="B42" t="s">
        <v>287</v>
      </c>
      <c r="C42" t="s">
        <v>200</v>
      </c>
      <c r="D42" t="s">
        <v>201</v>
      </c>
      <c r="E42" t="s">
        <v>202</v>
      </c>
      <c r="F42" t="s">
        <v>11</v>
      </c>
      <c r="G42" t="s">
        <v>203</v>
      </c>
      <c r="H42" t="s">
        <v>99</v>
      </c>
      <c r="I42" t="s">
        <v>14</v>
      </c>
      <c r="K42" t="str">
        <f t="shared" si="0"/>
        <v>"party41":{ first_name:"Chloette",last_name:"Papez", email:"cpapez14@umn.edu", gender:"Female", address:"1 Oak Valley Plaza", city:"London", country:"United Kingdom"},</v>
      </c>
    </row>
    <row r="43" spans="1:11" x14ac:dyDescent="0.2">
      <c r="A43">
        <v>42</v>
      </c>
      <c r="B43" t="s">
        <v>288</v>
      </c>
      <c r="C43" t="s">
        <v>204</v>
      </c>
      <c r="D43" t="s">
        <v>205</v>
      </c>
      <c r="E43" t="s">
        <v>206</v>
      </c>
      <c r="F43" t="s">
        <v>11</v>
      </c>
      <c r="G43" t="s">
        <v>207</v>
      </c>
      <c r="H43" t="s">
        <v>99</v>
      </c>
      <c r="I43" t="s">
        <v>14</v>
      </c>
      <c r="K43" t="str">
        <f t="shared" si="0"/>
        <v>"party42":{ first_name:"Corina",last_name:"Jelley", email:"cjelley15@deviantart.com", gender:"Female", address:"8278 Stang Avenue", city:"London", country:"United Kingdom"},</v>
      </c>
    </row>
    <row r="44" spans="1:11" x14ac:dyDescent="0.2">
      <c r="A44">
        <v>43</v>
      </c>
      <c r="B44" t="s">
        <v>289</v>
      </c>
      <c r="C44" t="s">
        <v>208</v>
      </c>
      <c r="D44" t="s">
        <v>209</v>
      </c>
      <c r="E44" t="s">
        <v>210</v>
      </c>
      <c r="F44" t="s">
        <v>11</v>
      </c>
      <c r="G44" t="s">
        <v>211</v>
      </c>
      <c r="H44" t="s">
        <v>212</v>
      </c>
      <c r="I44" t="s">
        <v>14</v>
      </c>
      <c r="K44" t="str">
        <f t="shared" si="0"/>
        <v>"party43":{ first_name:"Fedora",last_name:"Avramchik", email:"favramchik16@constantcontact.com", gender:"Female", address:"8684 Oakridge Street", city:"Charlton", country:"United Kingdom"},</v>
      </c>
    </row>
    <row r="45" spans="1:11" x14ac:dyDescent="0.2">
      <c r="A45">
        <v>44</v>
      </c>
      <c r="B45" t="s">
        <v>290</v>
      </c>
      <c r="C45" t="s">
        <v>213</v>
      </c>
      <c r="D45" t="s">
        <v>214</v>
      </c>
      <c r="E45" t="s">
        <v>215</v>
      </c>
      <c r="F45" t="s">
        <v>48</v>
      </c>
      <c r="G45" t="s">
        <v>216</v>
      </c>
      <c r="H45" t="s">
        <v>113</v>
      </c>
      <c r="I45" t="s">
        <v>14</v>
      </c>
      <c r="K45" t="str">
        <f t="shared" si="0"/>
        <v>"party44":{ first_name:"Dunstan",last_name:"Fayerman", email:"dfayerman17@liveinternet.ru", gender:"Male", address:"9340 Cottonwood Center", city:"Newport", country:"United Kingdom"},</v>
      </c>
    </row>
    <row r="46" spans="1:11" x14ac:dyDescent="0.2">
      <c r="A46">
        <v>45</v>
      </c>
      <c r="B46" t="s">
        <v>291</v>
      </c>
      <c r="C46" t="s">
        <v>217</v>
      </c>
      <c r="D46" t="s">
        <v>218</v>
      </c>
      <c r="E46" t="s">
        <v>219</v>
      </c>
      <c r="F46" t="s">
        <v>48</v>
      </c>
      <c r="G46" t="s">
        <v>220</v>
      </c>
      <c r="H46" t="s">
        <v>221</v>
      </c>
      <c r="I46" t="s">
        <v>14</v>
      </c>
      <c r="K46" t="str">
        <f t="shared" si="0"/>
        <v>"party45":{ first_name:"Lauren",last_name:"Chapell", email:"lchapell18@washingtonpost.com", gender:"Male", address:"63123 Summer Ridge Terrace", city:"Merton", country:"United Kingdom"},</v>
      </c>
    </row>
    <row r="47" spans="1:11" x14ac:dyDescent="0.2">
      <c r="A47">
        <v>46</v>
      </c>
      <c r="B47" t="s">
        <v>292</v>
      </c>
      <c r="C47" t="s">
        <v>222</v>
      </c>
      <c r="D47" t="s">
        <v>223</v>
      </c>
      <c r="E47" t="s">
        <v>224</v>
      </c>
      <c r="F47" t="s">
        <v>48</v>
      </c>
      <c r="G47" t="s">
        <v>225</v>
      </c>
      <c r="H47" t="s">
        <v>226</v>
      </c>
      <c r="I47" t="s">
        <v>14</v>
      </c>
      <c r="K47" t="str">
        <f t="shared" si="0"/>
        <v>"party46":{ first_name:"Dalton",last_name:"Woollin", email:"dwoollin19@printfriendly.com", gender:"Male", address:"28 Holy Cross Way", city:"Bristol", country:"United Kingdom"},</v>
      </c>
    </row>
    <row r="48" spans="1:11" x14ac:dyDescent="0.2">
      <c r="A48">
        <v>47</v>
      </c>
      <c r="B48" t="s">
        <v>293</v>
      </c>
      <c r="C48" t="s">
        <v>227</v>
      </c>
      <c r="D48" t="s">
        <v>228</v>
      </c>
      <c r="E48" t="s">
        <v>229</v>
      </c>
      <c r="F48" t="s">
        <v>48</v>
      </c>
      <c r="G48" t="s">
        <v>230</v>
      </c>
      <c r="H48" t="s">
        <v>231</v>
      </c>
      <c r="I48" t="s">
        <v>14</v>
      </c>
      <c r="K48" t="str">
        <f t="shared" si="0"/>
        <v>"party47":{ first_name:"Barnabas",last_name:"Glaum", email:"bglaum1a@businessinsider.com", gender:"Male", address:"81 Cascade Circle", city:"Kirkton", country:"United Kingdom"},</v>
      </c>
    </row>
    <row r="49" spans="1:11" x14ac:dyDescent="0.2">
      <c r="A49">
        <v>48</v>
      </c>
      <c r="B49" t="s">
        <v>294</v>
      </c>
      <c r="C49" t="s">
        <v>232</v>
      </c>
      <c r="D49" t="s">
        <v>233</v>
      </c>
      <c r="E49" t="s">
        <v>234</v>
      </c>
      <c r="F49" t="s">
        <v>11</v>
      </c>
      <c r="G49" t="s">
        <v>235</v>
      </c>
      <c r="H49" t="s">
        <v>236</v>
      </c>
      <c r="I49" t="s">
        <v>14</v>
      </c>
      <c r="K49" t="str">
        <f t="shared" si="0"/>
        <v>"party48":{ first_name:"Christean",last_name:"Garrood", email:"cgarrood1b@xinhuanet.com", gender:"Female", address:"398 Ramsey Park", city:"Aston", country:"United Kingdom"},</v>
      </c>
    </row>
    <row r="50" spans="1:11" x14ac:dyDescent="0.2">
      <c r="A50">
        <v>49</v>
      </c>
      <c r="B50" t="s">
        <v>295</v>
      </c>
      <c r="C50" t="s">
        <v>237</v>
      </c>
      <c r="D50" t="s">
        <v>238</v>
      </c>
      <c r="E50" t="s">
        <v>239</v>
      </c>
      <c r="F50" t="s">
        <v>11</v>
      </c>
      <c r="G50" t="s">
        <v>240</v>
      </c>
      <c r="H50" t="s">
        <v>241</v>
      </c>
      <c r="I50" t="s">
        <v>14</v>
      </c>
      <c r="K50" t="str">
        <f t="shared" si="0"/>
        <v>"party49":{ first_name:"Ysabel",last_name:"Fishly", email:"yfishly1c@amazon.co.uk", gender:"Female", address:"1813 Talmadge Road", city:"Thorpe", country:"United Kingdom"},</v>
      </c>
    </row>
    <row r="51" spans="1:11" x14ac:dyDescent="0.2">
      <c r="A51">
        <v>50</v>
      </c>
      <c r="B51" t="s">
        <v>296</v>
      </c>
      <c r="C51" t="s">
        <v>242</v>
      </c>
      <c r="D51" t="s">
        <v>243</v>
      </c>
      <c r="E51" t="s">
        <v>244</v>
      </c>
      <c r="F51" t="s">
        <v>11</v>
      </c>
      <c r="G51" t="s">
        <v>245</v>
      </c>
      <c r="H51" t="s">
        <v>113</v>
      </c>
      <c r="I51" t="s">
        <v>14</v>
      </c>
      <c r="K51" t="str">
        <f t="shared" si="0"/>
        <v>"party50":{ first_name:"Reiko",last_name:"Allsobrook", email:"rallsobrook1d@quantcast.com", gender:"Female", address:"1 Welch Junction", city:"Newport", country:"United Kingdom"},</v>
      </c>
    </row>
  </sheetData>
  <phoneticPr fontId="18" type="noConversion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47C-A04D-F641-96D6-3C9345AAFA71}">
  <dimension ref="A1:P39"/>
  <sheetViews>
    <sheetView tabSelected="1" workbookViewId="0">
      <selection activeCell="O2" sqref="O2:O36"/>
    </sheetView>
  </sheetViews>
  <sheetFormatPr baseColWidth="10" defaultRowHeight="16" x14ac:dyDescent="0.2"/>
  <cols>
    <col min="1" max="1" width="23.1640625" customWidth="1"/>
    <col min="3" max="3" width="18.6640625" customWidth="1"/>
    <col min="4" max="4" width="24" customWidth="1"/>
    <col min="7" max="7" width="19.33203125" customWidth="1"/>
    <col min="8" max="8" width="23.5" customWidth="1"/>
    <col min="9" max="9" width="17" customWidth="1"/>
    <col min="10" max="10" width="13.6640625" customWidth="1"/>
    <col min="11" max="11" width="15" customWidth="1"/>
    <col min="13" max="13" width="29.83203125" bestFit="1" customWidth="1"/>
    <col min="14" max="14" width="28.83203125" bestFit="1" customWidth="1"/>
  </cols>
  <sheetData>
    <row r="1" spans="1:16" x14ac:dyDescent="0.2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</row>
    <row r="2" spans="1:16" x14ac:dyDescent="0.2">
      <c r="A2" t="str">
        <f ca="1">"BANK"&amp;RANDBETWEEN(10000000,20000000)</f>
        <v>BANK14343264</v>
      </c>
      <c r="B2" t="s">
        <v>309</v>
      </c>
      <c r="C2" t="s">
        <v>298</v>
      </c>
      <c r="D2" t="s">
        <v>299</v>
      </c>
      <c r="E2">
        <f ca="1">RANDBETWEEN(50000, 1000000)</f>
        <v>629677</v>
      </c>
      <c r="F2" t="s">
        <v>300</v>
      </c>
      <c r="G2" t="s">
        <v>310</v>
      </c>
      <c r="H2" t="s">
        <v>311</v>
      </c>
      <c r="I2" s="1">
        <v>45241</v>
      </c>
      <c r="J2" s="1">
        <v>44136</v>
      </c>
      <c r="K2" t="s">
        <v>324</v>
      </c>
      <c r="L2" t="s">
        <v>247</v>
      </c>
      <c r="M2" t="str">
        <f>"new Date("""&amp;TEXT(I2,"aaaa-mm-jj")&amp;"T00:00:00"")"</f>
        <v>new Date("2023-11-11T00:00:00")</v>
      </c>
      <c r="N2" t="str">
        <f>"new Date("""&amp;TEXT(J2,"aaaa-mm-jj")&amp;"T00:00:00"")"</f>
        <v>new Date("2020-11-01T00:00:00")</v>
      </c>
      <c r="O2" t="str">
        <f ca="1">_xlfn.CONCAT("{",$A$1,":""",A2,""",",$B$1,":""",B2,""",",$C$1,":""",C2,""",",$D$1,":""",D2,""",",$E$1,":",E2,",",$F$1,":""",F2,""",",$G$1,":",G2,",",$H$1,":""",H2,""",",$I$1,":",M2,",",$J$1,":",N2,",",$K$1,":""",K2,""",",$L$1,":""",L2,"""},")</f>
        <v>{contractref:"BANK14343264",currency:"GBP",interestperiodicity:"1d",amortizationType:"Bullet",balance:629677,basis:"Exact/360",clientratespread:2.20941597046824,interestrateindex:"GBP_LIBOR_Overnight",maturitydate:new Date("2023-11-11T00:00:00"),origindate:new Date("2020-11-01T00:00:00"),contractType:"Mortgage",partyref:"party1"},</v>
      </c>
    </row>
    <row r="3" spans="1:16" x14ac:dyDescent="0.2">
      <c r="A3" t="str">
        <f t="shared" ref="A3:A36" ca="1" si="0">"BANK"&amp;RANDBETWEEN(10000000,20000000)</f>
        <v>BANK19988905</v>
      </c>
      <c r="B3" t="s">
        <v>309</v>
      </c>
      <c r="C3" t="s">
        <v>301</v>
      </c>
      <c r="D3" t="s">
        <v>299</v>
      </c>
      <c r="E3">
        <f t="shared" ref="E3:E22" ca="1" si="1">RANDBETWEEN(50000, 1000000)</f>
        <v>891237</v>
      </c>
      <c r="F3" t="s">
        <v>300</v>
      </c>
      <c r="G3" t="s">
        <v>312</v>
      </c>
      <c r="H3" t="s">
        <v>313</v>
      </c>
      <c r="I3" s="1">
        <v>45300</v>
      </c>
      <c r="J3" s="1">
        <v>44153</v>
      </c>
      <c r="K3" t="s">
        <v>324</v>
      </c>
      <c r="L3" t="s">
        <v>248</v>
      </c>
      <c r="M3" t="str">
        <f t="shared" ref="M3:M36" si="2">"new Date("""&amp;TEXT(I3,"aaaa-mm-jj")&amp;"T00:00:00"")"</f>
        <v>new Date("2024-01-09T00:00:00")</v>
      </c>
      <c r="N3" t="str">
        <f t="shared" ref="N3:N36" si="3">"new Date("""&amp;TEXT(J3,"aaaa-mm-jj")&amp;"T00:00:00"")"</f>
        <v>new Date("2020-11-18T00:00:00")</v>
      </c>
      <c r="O3" t="str">
        <f t="shared" ref="O3:O36" ca="1" si="4">_xlfn.CONCAT("{",$A$1,":""",A3,""",",$B$1,":""",B3,""",",$C$1,":""",C3,""",",$D$1,":""",D3,""",",$E$1,":",E3,",",$F$1,":""",F3,""",",$G$1,":",G3,",",$H$1,":""",H3,""",",$I$1,":",M3,",",$J$1,":",N3,",",$K$1,":""",K3,""",",$L$1,":""",L3,"""},")</f>
        <v>{contractref:"BANK19988905",currency:"GBP",interestperiodicity:"1w",amortizationType:"Bullet",balance:891237,basis:"Exact/360",clientratespread:0.553981737005902,interestrateindex:"GBP_LIBOR_1W",maturitydate:new Date("2024-01-09T00:00:00"),origindate:new Date("2020-11-18T00:00:00"),contractType:"Mortgage",partyref:"party2"},</v>
      </c>
    </row>
    <row r="4" spans="1:16" x14ac:dyDescent="0.2">
      <c r="A4" t="str">
        <f t="shared" ca="1" si="0"/>
        <v>BANK16555484</v>
      </c>
      <c r="B4" t="s">
        <v>309</v>
      </c>
      <c r="C4" t="s">
        <v>302</v>
      </c>
      <c r="D4" t="s">
        <v>299</v>
      </c>
      <c r="E4">
        <f t="shared" ca="1" si="1"/>
        <v>659445</v>
      </c>
      <c r="F4" t="s">
        <v>300</v>
      </c>
      <c r="G4" t="s">
        <v>314</v>
      </c>
      <c r="H4" t="s">
        <v>315</v>
      </c>
      <c r="I4" s="1">
        <v>44958</v>
      </c>
      <c r="J4" s="1">
        <v>44084</v>
      </c>
      <c r="K4" t="s">
        <v>324</v>
      </c>
      <c r="L4" t="s">
        <v>249</v>
      </c>
      <c r="M4" t="str">
        <f t="shared" si="2"/>
        <v>new Date("2023-02-01T00:00:00")</v>
      </c>
      <c r="N4" t="str">
        <f t="shared" si="3"/>
        <v>new Date("2020-09-10T00:00:00")</v>
      </c>
      <c r="O4" t="str">
        <f t="shared" ca="1" si="4"/>
        <v>{contractref:"BANK16555484",currency:"GBP",interestperiodicity:"1m",amortizationType:"Bullet",balance:659445,basis:"Exact/360",clientratespread:1.3159463157439,interestrateindex:"GBP_LIBOR_1M",maturitydate:new Date("2023-02-01T00:00:00"),origindate:new Date("2020-09-10T00:00:00"),contractType:"Mortgage",partyref:"party3"},</v>
      </c>
    </row>
    <row r="5" spans="1:16" x14ac:dyDescent="0.2">
      <c r="A5" t="str">
        <f t="shared" ca="1" si="0"/>
        <v>BANK10081604</v>
      </c>
      <c r="B5" t="s">
        <v>309</v>
      </c>
      <c r="C5" t="s">
        <v>303</v>
      </c>
      <c r="D5" t="s">
        <v>304</v>
      </c>
      <c r="E5">
        <f t="shared" ca="1" si="1"/>
        <v>574661</v>
      </c>
      <c r="F5" t="s">
        <v>305</v>
      </c>
      <c r="G5" t="s">
        <v>316</v>
      </c>
      <c r="H5" t="s">
        <v>317</v>
      </c>
      <c r="I5" s="1">
        <v>44885</v>
      </c>
      <c r="J5" s="1">
        <v>44022</v>
      </c>
      <c r="K5" t="s">
        <v>324</v>
      </c>
      <c r="L5" t="s">
        <v>250</v>
      </c>
      <c r="M5" t="str">
        <f t="shared" si="2"/>
        <v>new Date("2022-11-20T00:00:00")</v>
      </c>
      <c r="N5" t="str">
        <f t="shared" si="3"/>
        <v>new Date("2020-07-10T00:00:00")</v>
      </c>
      <c r="O5" t="str">
        <f t="shared" ca="1" si="4"/>
        <v>{contractref:"BANK10081604",currency:"GBP",interestperiodicity:"3m",amortizationType:"ConstantPrincipalAnnuity",balance:574661,basis:"Exact/365",clientratespread:1.79101562376317,interestrateindex:"GBP_LIBOR_3M",maturitydate:new Date("2022-11-20T00:00:00"),origindate:new Date("2020-07-10T00:00:00"),contractType:"Mortgage",partyref:"party4"},</v>
      </c>
    </row>
    <row r="6" spans="1:16" x14ac:dyDescent="0.2">
      <c r="A6" t="str">
        <f t="shared" ca="1" si="0"/>
        <v>BANK18061552</v>
      </c>
      <c r="B6" t="s">
        <v>309</v>
      </c>
      <c r="C6" t="s">
        <v>306</v>
      </c>
      <c r="D6" t="s">
        <v>304</v>
      </c>
      <c r="E6">
        <f t="shared" ca="1" si="1"/>
        <v>341565</v>
      </c>
      <c r="F6" t="s">
        <v>305</v>
      </c>
      <c r="G6" t="s">
        <v>318</v>
      </c>
      <c r="H6" t="s">
        <v>319</v>
      </c>
      <c r="I6" s="1">
        <v>44724</v>
      </c>
      <c r="J6" s="1">
        <v>44160</v>
      </c>
      <c r="K6" t="s">
        <v>324</v>
      </c>
      <c r="L6" t="s">
        <v>251</v>
      </c>
      <c r="M6" t="str">
        <f t="shared" si="2"/>
        <v>new Date("2022-06-12T00:00:00")</v>
      </c>
      <c r="N6" t="str">
        <f t="shared" si="3"/>
        <v>new Date("2020-11-25T00:00:00")</v>
      </c>
      <c r="O6" t="str">
        <f t="shared" ca="1" si="4"/>
        <v>{contractref:"BANK18061552",currency:"GBP",interestperiodicity:"6m",amortizationType:"ConstantPrincipalAnnuity",balance:341565,basis:"Exact/365",clientratespread:0.0731211556311082,interestrateindex:"GBP_LIBOR_6M",maturitydate:new Date("2022-06-12T00:00:00"),origindate:new Date("2020-11-25T00:00:00"),contractType:"Mortgage",partyref:"party5"},</v>
      </c>
    </row>
    <row r="7" spans="1:16" x14ac:dyDescent="0.2">
      <c r="A7" t="str">
        <f t="shared" ca="1" si="0"/>
        <v>BANK11678886</v>
      </c>
      <c r="B7" t="s">
        <v>309</v>
      </c>
      <c r="C7" t="s">
        <v>307</v>
      </c>
      <c r="D7" t="s">
        <v>304</v>
      </c>
      <c r="E7">
        <f t="shared" ca="1" si="1"/>
        <v>901786</v>
      </c>
      <c r="F7" t="s">
        <v>305</v>
      </c>
      <c r="G7" t="s">
        <v>320</v>
      </c>
      <c r="H7" t="s">
        <v>321</v>
      </c>
      <c r="I7" s="1">
        <v>44686</v>
      </c>
      <c r="J7" s="1">
        <v>44057</v>
      </c>
      <c r="K7" t="s">
        <v>324</v>
      </c>
      <c r="L7" t="s">
        <v>252</v>
      </c>
      <c r="M7" t="str">
        <f t="shared" si="2"/>
        <v>new Date("2022-05-05T00:00:00")</v>
      </c>
      <c r="N7" t="str">
        <f t="shared" si="3"/>
        <v>new Date("2020-08-14T00:00:00")</v>
      </c>
      <c r="O7" t="str">
        <f t="shared" ca="1" si="4"/>
        <v>{contractref:"BANK11678886",currency:"GBP",interestperiodicity:"9m",amortizationType:"ConstantPrincipalAnnuity",balance:901786,basis:"Exact/365",clientratespread:1.1442732550204,interestrateindex:"GBP_LIBOR_9M",maturitydate:new Date("2022-05-05T00:00:00"),origindate:new Date("2020-08-14T00:00:00"),contractType:"Mortgage",partyref:"party6"},</v>
      </c>
    </row>
    <row r="8" spans="1:16" x14ac:dyDescent="0.2">
      <c r="A8" t="str">
        <f t="shared" ca="1" si="0"/>
        <v>BANK11896709</v>
      </c>
      <c r="B8" t="s">
        <v>309</v>
      </c>
      <c r="C8" t="s">
        <v>308</v>
      </c>
      <c r="D8" t="s">
        <v>304</v>
      </c>
      <c r="E8">
        <f t="shared" ca="1" si="1"/>
        <v>314497</v>
      </c>
      <c r="F8" t="s">
        <v>305</v>
      </c>
      <c r="G8" t="s">
        <v>322</v>
      </c>
      <c r="H8" t="s">
        <v>323</v>
      </c>
      <c r="I8" s="1">
        <v>44886</v>
      </c>
      <c r="J8" s="1">
        <v>44098</v>
      </c>
      <c r="K8" t="s">
        <v>324</v>
      </c>
      <c r="L8" t="s">
        <v>253</v>
      </c>
      <c r="M8" t="str">
        <f t="shared" si="2"/>
        <v>new Date("2022-11-21T00:00:00")</v>
      </c>
      <c r="N8" t="str">
        <f t="shared" si="3"/>
        <v>new Date("2020-09-24T00:00:00")</v>
      </c>
      <c r="O8" t="str">
        <f t="shared" ca="1" si="4"/>
        <v>{contractref:"BANK11896709",currency:"GBP",interestperiodicity:"12m",amortizationType:"ConstantPrincipalAnnuity",balance:314497,basis:"Exact/365",clientratespread:2.83664967579402,interestrateindex:"GBP_LIBOR_12M",maturitydate:new Date("2022-11-21T00:00:00"),origindate:new Date("2020-09-24T00:00:00"),contractType:"Mortgage",partyref:"party7"},</v>
      </c>
    </row>
    <row r="9" spans="1:16" x14ac:dyDescent="0.2">
      <c r="A9" t="str">
        <f t="shared" ca="1" si="0"/>
        <v>BANK19286655</v>
      </c>
      <c r="B9" t="s">
        <v>309</v>
      </c>
      <c r="C9" t="s">
        <v>298</v>
      </c>
      <c r="D9" t="s">
        <v>299</v>
      </c>
      <c r="E9">
        <f t="shared" ca="1" si="1"/>
        <v>784933</v>
      </c>
      <c r="F9" t="s">
        <v>300</v>
      </c>
      <c r="G9" t="s">
        <v>310</v>
      </c>
      <c r="H9" t="s">
        <v>311</v>
      </c>
      <c r="I9" s="1">
        <v>45241</v>
      </c>
      <c r="J9" s="1">
        <v>44136</v>
      </c>
      <c r="K9" t="s">
        <v>324</v>
      </c>
      <c r="L9" t="s">
        <v>254</v>
      </c>
      <c r="M9" t="str">
        <f t="shared" si="2"/>
        <v>new Date("2023-11-11T00:00:00")</v>
      </c>
      <c r="N9" t="str">
        <f t="shared" si="3"/>
        <v>new Date("2020-11-01T00:00:00")</v>
      </c>
      <c r="O9" t="str">
        <f t="shared" ca="1" si="4"/>
        <v>{contractref:"BANK19286655",currency:"GBP",interestperiodicity:"1d",amortizationType:"Bullet",balance:784933,basis:"Exact/360",clientratespread:2.20941597046824,interestrateindex:"GBP_LIBOR_Overnight",maturitydate:new Date("2023-11-11T00:00:00"),origindate:new Date("2020-11-01T00:00:00"),contractType:"Mortgage",partyref:"party8"},</v>
      </c>
    </row>
    <row r="10" spans="1:16" x14ac:dyDescent="0.2">
      <c r="A10" t="str">
        <f t="shared" ca="1" si="0"/>
        <v>BANK19998233</v>
      </c>
      <c r="B10" t="s">
        <v>309</v>
      </c>
      <c r="C10" t="s">
        <v>301</v>
      </c>
      <c r="D10" t="s">
        <v>299</v>
      </c>
      <c r="E10">
        <f t="shared" ca="1" si="1"/>
        <v>746120</v>
      </c>
      <c r="F10" t="s">
        <v>300</v>
      </c>
      <c r="G10" t="s">
        <v>312</v>
      </c>
      <c r="H10" t="s">
        <v>313</v>
      </c>
      <c r="I10" s="1">
        <v>45300</v>
      </c>
      <c r="J10" s="1">
        <v>44153</v>
      </c>
      <c r="K10" t="s">
        <v>325</v>
      </c>
      <c r="L10" t="s">
        <v>247</v>
      </c>
      <c r="M10" t="str">
        <f t="shared" si="2"/>
        <v>new Date("2024-01-09T00:00:00")</v>
      </c>
      <c r="N10" t="str">
        <f t="shared" si="3"/>
        <v>new Date("2020-11-18T00:00:00")</v>
      </c>
      <c r="O10" t="str">
        <f t="shared" ca="1" si="4"/>
        <v>{contractref:"BANK19998233",currency:"GBP",interestperiodicity:"1w",amortizationType:"Bullet",balance:746120,basis:"Exact/360",clientratespread:0.553981737005902,interestrateindex:"GBP_LIBOR_1W",maturitydate:new Date("2024-01-09T00:00:00"),origindate:new Date("2020-11-18T00:00:00"),contractType:"Car Loan",partyref:"party1"},</v>
      </c>
    </row>
    <row r="11" spans="1:16" x14ac:dyDescent="0.2">
      <c r="A11" t="str">
        <f t="shared" ca="1" si="0"/>
        <v>BANK12865082</v>
      </c>
      <c r="B11" t="s">
        <v>309</v>
      </c>
      <c r="C11" t="s">
        <v>302</v>
      </c>
      <c r="D11" t="s">
        <v>299</v>
      </c>
      <c r="E11">
        <f t="shared" ca="1" si="1"/>
        <v>759465</v>
      </c>
      <c r="F11" t="s">
        <v>300</v>
      </c>
      <c r="G11" t="s">
        <v>314</v>
      </c>
      <c r="H11" t="s">
        <v>315</v>
      </c>
      <c r="I11" s="1">
        <v>44958</v>
      </c>
      <c r="J11" s="1">
        <v>44084</v>
      </c>
      <c r="K11" t="s">
        <v>325</v>
      </c>
      <c r="L11" t="s">
        <v>254</v>
      </c>
      <c r="M11" t="str">
        <f t="shared" si="2"/>
        <v>new Date("2023-02-01T00:00:00")</v>
      </c>
      <c r="N11" t="str">
        <f t="shared" si="3"/>
        <v>new Date("2020-09-10T00:00:00")</v>
      </c>
      <c r="O11" t="str">
        <f t="shared" ca="1" si="4"/>
        <v>{contractref:"BANK12865082",currency:"GBP",interestperiodicity:"1m",amortizationType:"Bullet",balance:759465,basis:"Exact/360",clientratespread:1.3159463157439,interestrateindex:"GBP_LIBOR_1M",maturitydate:new Date("2023-02-01T00:00:00"),origindate:new Date("2020-09-10T00:00:00"),contractType:"Car Loan",partyref:"party8"},</v>
      </c>
    </row>
    <row r="12" spans="1:16" x14ac:dyDescent="0.2">
      <c r="A12" t="str">
        <f t="shared" ca="1" si="0"/>
        <v>BANK12988397</v>
      </c>
      <c r="B12" t="s">
        <v>309</v>
      </c>
      <c r="C12" t="s">
        <v>303</v>
      </c>
      <c r="D12" t="s">
        <v>304</v>
      </c>
      <c r="E12">
        <f t="shared" ca="1" si="1"/>
        <v>784856</v>
      </c>
      <c r="F12" t="s">
        <v>305</v>
      </c>
      <c r="G12" t="s">
        <v>316</v>
      </c>
      <c r="H12" t="s">
        <v>317</v>
      </c>
      <c r="I12" s="1">
        <v>44885</v>
      </c>
      <c r="J12" s="1">
        <v>44022</v>
      </c>
      <c r="K12" t="s">
        <v>325</v>
      </c>
      <c r="L12" t="s">
        <v>252</v>
      </c>
      <c r="M12" t="str">
        <f t="shared" si="2"/>
        <v>new Date("2022-11-20T00:00:00")</v>
      </c>
      <c r="N12" t="str">
        <f t="shared" si="3"/>
        <v>new Date("2020-07-10T00:00:00")</v>
      </c>
      <c r="O12" t="str">
        <f t="shared" ca="1" si="4"/>
        <v>{contractref:"BANK12988397",currency:"GBP",interestperiodicity:"3m",amortizationType:"ConstantPrincipalAnnuity",balance:784856,basis:"Exact/365",clientratespread:1.79101562376317,interestrateindex:"GBP_LIBOR_3M",maturitydate:new Date("2022-11-20T00:00:00"),origindate:new Date("2020-07-10T00:00:00"),contractType:"Car Loan",partyref:"party6"},</v>
      </c>
      <c r="P12" s="2"/>
    </row>
    <row r="13" spans="1:16" x14ac:dyDescent="0.2">
      <c r="A13" t="str">
        <f t="shared" ca="1" si="0"/>
        <v>BANK13745314</v>
      </c>
      <c r="B13" t="s">
        <v>309</v>
      </c>
      <c r="C13" t="s">
        <v>306</v>
      </c>
      <c r="D13" t="s">
        <v>304</v>
      </c>
      <c r="E13">
        <f t="shared" ca="1" si="1"/>
        <v>718389</v>
      </c>
      <c r="F13" t="s">
        <v>305</v>
      </c>
      <c r="G13" t="s">
        <v>318</v>
      </c>
      <c r="H13" t="s">
        <v>319</v>
      </c>
      <c r="I13" s="1">
        <v>44724</v>
      </c>
      <c r="J13" s="1">
        <v>44160</v>
      </c>
      <c r="K13" t="s">
        <v>325</v>
      </c>
      <c r="L13" t="s">
        <v>251</v>
      </c>
      <c r="M13" t="str">
        <f t="shared" si="2"/>
        <v>new Date("2022-06-12T00:00:00")</v>
      </c>
      <c r="N13" t="str">
        <f t="shared" si="3"/>
        <v>new Date("2020-11-25T00:00:00")</v>
      </c>
      <c r="O13" t="str">
        <f t="shared" ca="1" si="4"/>
        <v>{contractref:"BANK13745314",currency:"GBP",interestperiodicity:"6m",amortizationType:"ConstantPrincipalAnnuity",balance:718389,basis:"Exact/365",clientratespread:0.0731211556311082,interestrateindex:"GBP_LIBOR_6M",maturitydate:new Date("2022-06-12T00:00:00"),origindate:new Date("2020-11-25T00:00:00"),contractType:"Car Loan",partyref:"party5"},</v>
      </c>
      <c r="P13" s="2"/>
    </row>
    <row r="14" spans="1:16" x14ac:dyDescent="0.2">
      <c r="A14" t="str">
        <f t="shared" ca="1" si="0"/>
        <v>BANK19071732</v>
      </c>
      <c r="B14" t="s">
        <v>309</v>
      </c>
      <c r="C14" t="s">
        <v>307</v>
      </c>
      <c r="D14" t="s">
        <v>304</v>
      </c>
      <c r="E14">
        <f t="shared" ca="1" si="1"/>
        <v>52880</v>
      </c>
      <c r="F14" t="s">
        <v>305</v>
      </c>
      <c r="G14" t="s">
        <v>320</v>
      </c>
      <c r="H14" t="s">
        <v>321</v>
      </c>
      <c r="I14" s="1">
        <v>44686</v>
      </c>
      <c r="J14" s="1">
        <v>44057</v>
      </c>
      <c r="K14" t="s">
        <v>325</v>
      </c>
      <c r="L14" t="s">
        <v>255</v>
      </c>
      <c r="M14" t="str">
        <f t="shared" si="2"/>
        <v>new Date("2022-05-05T00:00:00")</v>
      </c>
      <c r="N14" t="str">
        <f t="shared" si="3"/>
        <v>new Date("2020-08-14T00:00:00")</v>
      </c>
      <c r="O14" t="str">
        <f t="shared" ca="1" si="4"/>
        <v>{contractref:"BANK19071732",currency:"GBP",interestperiodicity:"9m",amortizationType:"ConstantPrincipalAnnuity",balance:52880,basis:"Exact/365",clientratespread:1.1442732550204,interestrateindex:"GBP_LIBOR_9M",maturitydate:new Date("2022-05-05T00:00:00"),origindate:new Date("2020-08-14T00:00:00"),contractType:"Car Loan",partyref:"party9"},</v>
      </c>
      <c r="P14" s="2"/>
    </row>
    <row r="15" spans="1:16" x14ac:dyDescent="0.2">
      <c r="A15" t="str">
        <f t="shared" ca="1" si="0"/>
        <v>BANK13347094</v>
      </c>
      <c r="B15" t="s">
        <v>309</v>
      </c>
      <c r="C15" t="s">
        <v>308</v>
      </c>
      <c r="D15" t="s">
        <v>304</v>
      </c>
      <c r="E15">
        <f t="shared" ca="1" si="1"/>
        <v>559820</v>
      </c>
      <c r="F15" t="s">
        <v>305</v>
      </c>
      <c r="G15" t="s">
        <v>322</v>
      </c>
      <c r="H15" t="s">
        <v>323</v>
      </c>
      <c r="I15" s="1">
        <v>44886</v>
      </c>
      <c r="J15" s="1">
        <v>44098</v>
      </c>
      <c r="K15" t="s">
        <v>325</v>
      </c>
      <c r="L15" t="s">
        <v>255</v>
      </c>
      <c r="M15" t="str">
        <f t="shared" si="2"/>
        <v>new Date("2022-11-21T00:00:00")</v>
      </c>
      <c r="N15" t="str">
        <f t="shared" si="3"/>
        <v>new Date("2020-09-24T00:00:00")</v>
      </c>
      <c r="O15" t="str">
        <f t="shared" ca="1" si="4"/>
        <v>{contractref:"BANK13347094",currency:"GBP",interestperiodicity:"12m",amortizationType:"ConstantPrincipalAnnuity",balance:559820,basis:"Exact/365",clientratespread:2.83664967579402,interestrateindex:"GBP_LIBOR_12M",maturitydate:new Date("2022-11-21T00:00:00"),origindate:new Date("2020-09-24T00:00:00"),contractType:"Car Loan",partyref:"party9"},</v>
      </c>
      <c r="P15" s="2"/>
    </row>
    <row r="16" spans="1:16" x14ac:dyDescent="0.2">
      <c r="A16" t="str">
        <f t="shared" ca="1" si="0"/>
        <v>BANK13902230</v>
      </c>
      <c r="B16" t="s">
        <v>309</v>
      </c>
      <c r="C16" t="s">
        <v>298</v>
      </c>
      <c r="D16" t="s">
        <v>299</v>
      </c>
      <c r="E16">
        <f t="shared" ca="1" si="1"/>
        <v>725357</v>
      </c>
      <c r="F16" t="s">
        <v>300</v>
      </c>
      <c r="G16" t="s">
        <v>310</v>
      </c>
      <c r="H16" t="s">
        <v>311</v>
      </c>
      <c r="I16" s="1">
        <v>45241</v>
      </c>
      <c r="J16" s="1">
        <v>44136</v>
      </c>
      <c r="K16" t="s">
        <v>326</v>
      </c>
      <c r="L16" t="s">
        <v>247</v>
      </c>
      <c r="M16" t="str">
        <f t="shared" si="2"/>
        <v>new Date("2023-11-11T00:00:00")</v>
      </c>
      <c r="N16" t="str">
        <f t="shared" si="3"/>
        <v>new Date("2020-11-01T00:00:00")</v>
      </c>
      <c r="O16" t="str">
        <f t="shared" ca="1" si="4"/>
        <v>{contractref:"BANK13902230",currency:"GBP",interestperiodicity:"1d",amortizationType:"Bullet",balance:725357,basis:"Exact/360",clientratespread:2.20941597046824,interestrateindex:"GBP_LIBOR_Overnight",maturitydate:new Date("2023-11-11T00:00:00"),origindate:new Date("2020-11-01T00:00:00"),contractType:"Consumer Loan",partyref:"party1"},</v>
      </c>
      <c r="P16" s="2"/>
    </row>
    <row r="17" spans="1:16" x14ac:dyDescent="0.2">
      <c r="A17" t="str">
        <f t="shared" ca="1" si="0"/>
        <v>BANK13552783</v>
      </c>
      <c r="B17" t="s">
        <v>309</v>
      </c>
      <c r="C17" t="s">
        <v>301</v>
      </c>
      <c r="D17" t="s">
        <v>299</v>
      </c>
      <c r="E17">
        <f t="shared" ca="1" si="1"/>
        <v>765137</v>
      </c>
      <c r="F17" t="s">
        <v>300</v>
      </c>
      <c r="G17" t="s">
        <v>312</v>
      </c>
      <c r="H17" t="s">
        <v>313</v>
      </c>
      <c r="I17" s="1">
        <v>45300</v>
      </c>
      <c r="J17" s="1">
        <v>44153</v>
      </c>
      <c r="K17" t="s">
        <v>326</v>
      </c>
      <c r="L17" t="s">
        <v>248</v>
      </c>
      <c r="M17" t="str">
        <f t="shared" si="2"/>
        <v>new Date("2024-01-09T00:00:00")</v>
      </c>
      <c r="N17" t="str">
        <f t="shared" si="3"/>
        <v>new Date("2020-11-18T00:00:00")</v>
      </c>
      <c r="O17" t="str">
        <f t="shared" ca="1" si="4"/>
        <v>{contractref:"BANK13552783",currency:"GBP",interestperiodicity:"1w",amortizationType:"Bullet",balance:765137,basis:"Exact/360",clientratespread:0.553981737005902,interestrateindex:"GBP_LIBOR_1W",maturitydate:new Date("2024-01-09T00:00:00"),origindate:new Date("2020-11-18T00:00:00"),contractType:"Consumer Loan",partyref:"party2"},</v>
      </c>
      <c r="P17" s="2"/>
    </row>
    <row r="18" spans="1:16" x14ac:dyDescent="0.2">
      <c r="A18" t="str">
        <f t="shared" ca="1" si="0"/>
        <v>BANK10596409</v>
      </c>
      <c r="B18" t="s">
        <v>309</v>
      </c>
      <c r="C18" t="s">
        <v>302</v>
      </c>
      <c r="D18" t="s">
        <v>299</v>
      </c>
      <c r="E18">
        <f t="shared" ca="1" si="1"/>
        <v>156453</v>
      </c>
      <c r="F18" t="s">
        <v>300</v>
      </c>
      <c r="G18" t="s">
        <v>314</v>
      </c>
      <c r="H18" t="s">
        <v>315</v>
      </c>
      <c r="I18" s="1">
        <v>44958</v>
      </c>
      <c r="J18" s="1">
        <v>44084</v>
      </c>
      <c r="K18" t="s">
        <v>326</v>
      </c>
      <c r="L18" t="s">
        <v>250</v>
      </c>
      <c r="M18" t="str">
        <f t="shared" si="2"/>
        <v>new Date("2023-02-01T00:00:00")</v>
      </c>
      <c r="N18" t="str">
        <f t="shared" si="3"/>
        <v>new Date("2020-09-10T00:00:00")</v>
      </c>
      <c r="O18" t="str">
        <f t="shared" ca="1" si="4"/>
        <v>{contractref:"BANK10596409",currency:"GBP",interestperiodicity:"1m",amortizationType:"Bullet",balance:156453,basis:"Exact/360",clientratespread:1.3159463157439,interestrateindex:"GBP_LIBOR_1M",maturitydate:new Date("2023-02-01T00:00:00"),origindate:new Date("2020-09-10T00:00:00"),contractType:"Consumer Loan",partyref:"party4"},</v>
      </c>
      <c r="P18" s="2"/>
    </row>
    <row r="19" spans="1:16" x14ac:dyDescent="0.2">
      <c r="A19" t="str">
        <f t="shared" ca="1" si="0"/>
        <v>BANK19235325</v>
      </c>
      <c r="B19" t="s">
        <v>309</v>
      </c>
      <c r="C19" t="s">
        <v>303</v>
      </c>
      <c r="D19" t="s">
        <v>304</v>
      </c>
      <c r="E19">
        <f t="shared" ca="1" si="1"/>
        <v>94768</v>
      </c>
      <c r="F19" t="s">
        <v>305</v>
      </c>
      <c r="G19" t="s">
        <v>316</v>
      </c>
      <c r="H19" t="s">
        <v>317</v>
      </c>
      <c r="I19" s="1">
        <v>44885</v>
      </c>
      <c r="J19" s="1">
        <v>44022</v>
      </c>
      <c r="K19" t="s">
        <v>326</v>
      </c>
      <c r="L19" t="s">
        <v>251</v>
      </c>
      <c r="M19" t="str">
        <f t="shared" si="2"/>
        <v>new Date("2022-11-20T00:00:00")</v>
      </c>
      <c r="N19" t="str">
        <f t="shared" si="3"/>
        <v>new Date("2020-07-10T00:00:00")</v>
      </c>
      <c r="O19" t="str">
        <f t="shared" ca="1" si="4"/>
        <v>{contractref:"BANK19235325",currency:"GBP",interestperiodicity:"3m",amortizationType:"ConstantPrincipalAnnuity",balance:94768,basis:"Exact/365",clientratespread:1.79101562376317,interestrateindex:"GBP_LIBOR_3M",maturitydate:new Date("2022-11-20T00:00:00"),origindate:new Date("2020-07-10T00:00:00"),contractType:"Consumer Loan",partyref:"party5"},</v>
      </c>
      <c r="P19" s="2"/>
    </row>
    <row r="20" spans="1:16" x14ac:dyDescent="0.2">
      <c r="A20" t="str">
        <f t="shared" ca="1" si="0"/>
        <v>BANK12404611</v>
      </c>
      <c r="B20" t="s">
        <v>309</v>
      </c>
      <c r="C20" t="s">
        <v>306</v>
      </c>
      <c r="D20" t="s">
        <v>304</v>
      </c>
      <c r="E20">
        <f t="shared" ca="1" si="1"/>
        <v>111923</v>
      </c>
      <c r="F20" t="s">
        <v>305</v>
      </c>
      <c r="G20" t="s">
        <v>318</v>
      </c>
      <c r="H20" t="s">
        <v>319</v>
      </c>
      <c r="I20" s="1">
        <v>44724</v>
      </c>
      <c r="J20" s="1">
        <v>44160</v>
      </c>
      <c r="K20" t="s">
        <v>326</v>
      </c>
      <c r="L20" t="s">
        <v>253</v>
      </c>
      <c r="M20" t="str">
        <f t="shared" si="2"/>
        <v>new Date("2022-06-12T00:00:00")</v>
      </c>
      <c r="N20" t="str">
        <f t="shared" si="3"/>
        <v>new Date("2020-11-25T00:00:00")</v>
      </c>
      <c r="O20" t="str">
        <f t="shared" ca="1" si="4"/>
        <v>{contractref:"BANK12404611",currency:"GBP",interestperiodicity:"6m",amortizationType:"ConstantPrincipalAnnuity",balance:111923,basis:"Exact/365",clientratespread:0.0731211556311082,interestrateindex:"GBP_LIBOR_6M",maturitydate:new Date("2022-06-12T00:00:00"),origindate:new Date("2020-11-25T00:00:00"),contractType:"Consumer Loan",partyref:"party7"},</v>
      </c>
      <c r="P20" s="2"/>
    </row>
    <row r="21" spans="1:16" x14ac:dyDescent="0.2">
      <c r="A21" t="str">
        <f t="shared" ca="1" si="0"/>
        <v>BANK16145773</v>
      </c>
      <c r="B21" t="s">
        <v>309</v>
      </c>
      <c r="C21" t="s">
        <v>307</v>
      </c>
      <c r="D21" t="s">
        <v>304</v>
      </c>
      <c r="E21">
        <f t="shared" ca="1" si="1"/>
        <v>892846</v>
      </c>
      <c r="F21" t="s">
        <v>305</v>
      </c>
      <c r="G21" t="s">
        <v>320</v>
      </c>
      <c r="H21" t="s">
        <v>321</v>
      </c>
      <c r="I21" s="1">
        <v>44686</v>
      </c>
      <c r="J21" s="1">
        <v>44057</v>
      </c>
      <c r="K21" t="s">
        <v>326</v>
      </c>
      <c r="L21" t="s">
        <v>253</v>
      </c>
      <c r="M21" t="str">
        <f t="shared" si="2"/>
        <v>new Date("2022-05-05T00:00:00")</v>
      </c>
      <c r="N21" t="str">
        <f t="shared" si="3"/>
        <v>new Date("2020-08-14T00:00:00")</v>
      </c>
      <c r="O21" t="str">
        <f t="shared" ca="1" si="4"/>
        <v>{contractref:"BANK16145773",currency:"GBP",interestperiodicity:"9m",amortizationType:"ConstantPrincipalAnnuity",balance:892846,basis:"Exact/365",clientratespread:1.1442732550204,interestrateindex:"GBP_LIBOR_9M",maturitydate:new Date("2022-05-05T00:00:00"),origindate:new Date("2020-08-14T00:00:00"),contractType:"Consumer Loan",partyref:"party7"},</v>
      </c>
      <c r="P21" s="2"/>
    </row>
    <row r="22" spans="1:16" x14ac:dyDescent="0.2">
      <c r="A22" t="str">
        <f t="shared" ca="1" si="0"/>
        <v>BANK17813332</v>
      </c>
      <c r="B22" t="s">
        <v>309</v>
      </c>
      <c r="C22" t="s">
        <v>308</v>
      </c>
      <c r="D22" t="s">
        <v>304</v>
      </c>
      <c r="E22">
        <f t="shared" ca="1" si="1"/>
        <v>499429</v>
      </c>
      <c r="F22" t="s">
        <v>305</v>
      </c>
      <c r="G22" t="s">
        <v>322</v>
      </c>
      <c r="H22" t="s">
        <v>323</v>
      </c>
      <c r="I22" s="1">
        <v>44886</v>
      </c>
      <c r="J22" s="1">
        <v>44098</v>
      </c>
      <c r="K22" t="s">
        <v>326</v>
      </c>
      <c r="L22" t="s">
        <v>254</v>
      </c>
      <c r="M22" t="str">
        <f t="shared" si="2"/>
        <v>new Date("2022-11-21T00:00:00")</v>
      </c>
      <c r="N22" t="str">
        <f t="shared" si="3"/>
        <v>new Date("2020-09-24T00:00:00")</v>
      </c>
      <c r="O22" t="str">
        <f t="shared" ca="1" si="4"/>
        <v>{contractref:"BANK17813332",currency:"GBP",interestperiodicity:"12m",amortizationType:"ConstantPrincipalAnnuity",balance:499429,basis:"Exact/365",clientratespread:2.83664967579402,interestrateindex:"GBP_LIBOR_12M",maturitydate:new Date("2022-11-21T00:00:00"),origindate:new Date("2020-09-24T00:00:00"),contractType:"Consumer Loan",partyref:"party8"},</v>
      </c>
      <c r="P22" s="2"/>
    </row>
    <row r="23" spans="1:16" x14ac:dyDescent="0.2">
      <c r="A23" t="str">
        <f t="shared" ca="1" si="0"/>
        <v>BANK13330622</v>
      </c>
      <c r="B23" t="s">
        <v>309</v>
      </c>
      <c r="C23" t="s">
        <v>298</v>
      </c>
      <c r="D23" t="s">
        <v>299</v>
      </c>
      <c r="E23">
        <f ca="1">RANDBETWEEN(500000, 2000000)</f>
        <v>1778486</v>
      </c>
      <c r="F23" t="s">
        <v>300</v>
      </c>
      <c r="G23" t="s">
        <v>310</v>
      </c>
      <c r="H23" t="s">
        <v>311</v>
      </c>
      <c r="I23" s="1">
        <v>45241</v>
      </c>
      <c r="J23" s="1">
        <v>44136</v>
      </c>
      <c r="K23" t="s">
        <v>347</v>
      </c>
      <c r="L23" t="s">
        <v>256</v>
      </c>
      <c r="M23" t="str">
        <f t="shared" si="2"/>
        <v>new Date("2023-11-11T00:00:00")</v>
      </c>
      <c r="N23" t="str">
        <f t="shared" si="3"/>
        <v>new Date("2020-11-01T00:00:00")</v>
      </c>
      <c r="O23" t="str">
        <f t="shared" ca="1" si="4"/>
        <v>{contractref:"BANK13330622",currency:"GBP",interestperiodicity:"1d",amortizationType:"Bullet",balance:1778486,basis:"Exact/360",clientratespread:2.20941597046824,interestrateindex:"GBP_LIBOR_Overnight",maturitydate:new Date("2023-11-11T00:00:00"),origindate:new Date("2020-11-01T00:00:00"),contractType:"Corporate Loan",partyref:"party10"},</v>
      </c>
      <c r="P23" s="2"/>
    </row>
    <row r="24" spans="1:16" x14ac:dyDescent="0.2">
      <c r="A24" t="str">
        <f t="shared" ca="1" si="0"/>
        <v>BANK16573029</v>
      </c>
      <c r="B24" t="s">
        <v>309</v>
      </c>
      <c r="C24" t="s">
        <v>301</v>
      </c>
      <c r="D24" t="s">
        <v>299</v>
      </c>
      <c r="E24">
        <f t="shared" ref="E24:E36" ca="1" si="5">RANDBETWEEN(500000, 2000000)</f>
        <v>1327992</v>
      </c>
      <c r="F24" t="s">
        <v>300</v>
      </c>
      <c r="G24" t="s">
        <v>312</v>
      </c>
      <c r="H24" t="s">
        <v>313</v>
      </c>
      <c r="I24" s="1">
        <v>45300</v>
      </c>
      <c r="J24" s="1">
        <v>44153</v>
      </c>
      <c r="K24" t="s">
        <v>347</v>
      </c>
      <c r="L24" t="s">
        <v>257</v>
      </c>
      <c r="M24" t="str">
        <f t="shared" si="2"/>
        <v>new Date("2024-01-09T00:00:00")</v>
      </c>
      <c r="N24" t="str">
        <f t="shared" si="3"/>
        <v>new Date("2020-11-18T00:00:00")</v>
      </c>
      <c r="O24" t="str">
        <f t="shared" ca="1" si="4"/>
        <v>{contractref:"BANK16573029",currency:"GBP",interestperiodicity:"1w",amortizationType:"Bullet",balance:1327992,basis:"Exact/360",clientratespread:0.553981737005902,interestrateindex:"GBP_LIBOR_1W",maturitydate:new Date("2024-01-09T00:00:00"),origindate:new Date("2020-11-18T00:00:00"),contractType:"Corporate Loan",partyref:"party11"},</v>
      </c>
      <c r="P24" s="2"/>
    </row>
    <row r="25" spans="1:16" x14ac:dyDescent="0.2">
      <c r="A25" t="str">
        <f t="shared" ca="1" si="0"/>
        <v>BANK19300599</v>
      </c>
      <c r="B25" t="s">
        <v>309</v>
      </c>
      <c r="C25" t="s">
        <v>302</v>
      </c>
      <c r="D25" t="s">
        <v>299</v>
      </c>
      <c r="E25">
        <f t="shared" ca="1" si="5"/>
        <v>770879</v>
      </c>
      <c r="F25" t="s">
        <v>300</v>
      </c>
      <c r="G25" t="s">
        <v>314</v>
      </c>
      <c r="H25" t="s">
        <v>315</v>
      </c>
      <c r="I25" s="1">
        <v>44958</v>
      </c>
      <c r="J25" s="1">
        <v>44084</v>
      </c>
      <c r="K25" t="s">
        <v>347</v>
      </c>
      <c r="L25" t="s">
        <v>256</v>
      </c>
      <c r="M25" t="str">
        <f t="shared" si="2"/>
        <v>new Date("2023-02-01T00:00:00")</v>
      </c>
      <c r="N25" t="str">
        <f t="shared" si="3"/>
        <v>new Date("2020-09-10T00:00:00")</v>
      </c>
      <c r="O25" t="str">
        <f t="shared" ca="1" si="4"/>
        <v>{contractref:"BANK19300599",currency:"GBP",interestperiodicity:"1m",amortizationType:"Bullet",balance:770879,basis:"Exact/360",clientratespread:1.3159463157439,interestrateindex:"GBP_LIBOR_1M",maturitydate:new Date("2023-02-01T00:00:00"),origindate:new Date("2020-09-10T00:00:00"),contractType:"Corporate Loan",partyref:"party10"},</v>
      </c>
      <c r="P25" s="2"/>
    </row>
    <row r="26" spans="1:16" x14ac:dyDescent="0.2">
      <c r="A26" t="str">
        <f t="shared" ca="1" si="0"/>
        <v>BANK12887300</v>
      </c>
      <c r="B26" t="s">
        <v>309</v>
      </c>
      <c r="C26" t="s">
        <v>303</v>
      </c>
      <c r="D26" t="s">
        <v>304</v>
      </c>
      <c r="E26">
        <f t="shared" ca="1" si="5"/>
        <v>1432278</v>
      </c>
      <c r="F26" t="s">
        <v>305</v>
      </c>
      <c r="G26" t="s">
        <v>316</v>
      </c>
      <c r="H26" t="s">
        <v>317</v>
      </c>
      <c r="I26" s="1">
        <v>44885</v>
      </c>
      <c r="J26" s="1">
        <v>44022</v>
      </c>
      <c r="K26" t="s">
        <v>347</v>
      </c>
      <c r="L26" t="s">
        <v>257</v>
      </c>
      <c r="M26" t="str">
        <f t="shared" si="2"/>
        <v>new Date("2022-11-20T00:00:00")</v>
      </c>
      <c r="N26" t="str">
        <f t="shared" si="3"/>
        <v>new Date("2020-07-10T00:00:00")</v>
      </c>
      <c r="O26" t="str">
        <f t="shared" ca="1" si="4"/>
        <v>{contractref:"BANK12887300",currency:"GBP",interestperiodicity:"3m",amortizationType:"ConstantPrincipalAnnuity",balance:1432278,basis:"Exact/365",clientratespread:1.79101562376317,interestrateindex:"GBP_LIBOR_3M",maturitydate:new Date("2022-11-20T00:00:00"),origindate:new Date("2020-07-10T00:00:00"),contractType:"Corporate Loan",partyref:"party11"},</v>
      </c>
      <c r="P26" s="2"/>
    </row>
    <row r="27" spans="1:16" x14ac:dyDescent="0.2">
      <c r="A27" t="str">
        <f t="shared" ca="1" si="0"/>
        <v>BANK10763663</v>
      </c>
      <c r="B27" t="s">
        <v>309</v>
      </c>
      <c r="C27" t="s">
        <v>306</v>
      </c>
      <c r="D27" t="s">
        <v>304</v>
      </c>
      <c r="E27">
        <f t="shared" ca="1" si="5"/>
        <v>1840463</v>
      </c>
      <c r="F27" t="s">
        <v>305</v>
      </c>
      <c r="G27" t="s">
        <v>318</v>
      </c>
      <c r="H27" t="s">
        <v>319</v>
      </c>
      <c r="I27" s="1">
        <v>44724</v>
      </c>
      <c r="J27" s="1">
        <v>44160</v>
      </c>
      <c r="K27" t="s">
        <v>347</v>
      </c>
      <c r="L27" t="s">
        <v>256</v>
      </c>
      <c r="M27" t="str">
        <f t="shared" si="2"/>
        <v>new Date("2022-06-12T00:00:00")</v>
      </c>
      <c r="N27" t="str">
        <f t="shared" si="3"/>
        <v>new Date("2020-11-25T00:00:00")</v>
      </c>
      <c r="O27" t="str">
        <f t="shared" ca="1" si="4"/>
        <v>{contractref:"BANK10763663",currency:"GBP",interestperiodicity:"6m",amortizationType:"ConstantPrincipalAnnuity",balance:1840463,basis:"Exact/365",clientratespread:0.0731211556311082,interestrateindex:"GBP_LIBOR_6M",maturitydate:new Date("2022-06-12T00:00:00"),origindate:new Date("2020-11-25T00:00:00"),contractType:"Corporate Loan",partyref:"party10"},</v>
      </c>
      <c r="P27" s="2"/>
    </row>
    <row r="28" spans="1:16" x14ac:dyDescent="0.2">
      <c r="A28" t="str">
        <f t="shared" ca="1" si="0"/>
        <v>BANK13812843</v>
      </c>
      <c r="B28" t="s">
        <v>309</v>
      </c>
      <c r="C28" t="s">
        <v>307</v>
      </c>
      <c r="D28" t="s">
        <v>304</v>
      </c>
      <c r="E28">
        <f t="shared" ca="1" si="5"/>
        <v>1690458</v>
      </c>
      <c r="F28" t="s">
        <v>305</v>
      </c>
      <c r="G28" t="s">
        <v>320</v>
      </c>
      <c r="H28" t="s">
        <v>321</v>
      </c>
      <c r="I28" s="1">
        <v>44686</v>
      </c>
      <c r="J28" s="1">
        <v>44057</v>
      </c>
      <c r="K28" t="s">
        <v>347</v>
      </c>
      <c r="L28" t="s">
        <v>257</v>
      </c>
      <c r="M28" t="str">
        <f t="shared" si="2"/>
        <v>new Date("2022-05-05T00:00:00")</v>
      </c>
      <c r="N28" t="str">
        <f t="shared" si="3"/>
        <v>new Date("2020-08-14T00:00:00")</v>
      </c>
      <c r="O28" t="str">
        <f t="shared" ca="1" si="4"/>
        <v>{contractref:"BANK13812843",currency:"GBP",interestperiodicity:"9m",amortizationType:"ConstantPrincipalAnnuity",balance:1690458,basis:"Exact/365",clientratespread:1.1442732550204,interestrateindex:"GBP_LIBOR_9M",maturitydate:new Date("2022-05-05T00:00:00"),origindate:new Date("2020-08-14T00:00:00"),contractType:"Corporate Loan",partyref:"party11"},</v>
      </c>
      <c r="P28" s="2"/>
    </row>
    <row r="29" spans="1:16" x14ac:dyDescent="0.2">
      <c r="A29" t="str">
        <f t="shared" ca="1" si="0"/>
        <v>BANK14701067</v>
      </c>
      <c r="B29" t="s">
        <v>309</v>
      </c>
      <c r="C29" t="s">
        <v>308</v>
      </c>
      <c r="D29" t="s">
        <v>304</v>
      </c>
      <c r="E29">
        <f t="shared" ca="1" si="5"/>
        <v>1677772</v>
      </c>
      <c r="F29" t="s">
        <v>305</v>
      </c>
      <c r="G29" t="s">
        <v>322</v>
      </c>
      <c r="H29" t="s">
        <v>323</v>
      </c>
      <c r="I29" s="1">
        <v>44886</v>
      </c>
      <c r="J29" s="1">
        <v>44098</v>
      </c>
      <c r="K29" t="s">
        <v>347</v>
      </c>
      <c r="L29" t="s">
        <v>256</v>
      </c>
      <c r="M29" t="str">
        <f t="shared" si="2"/>
        <v>new Date("2022-11-21T00:00:00")</v>
      </c>
      <c r="N29" t="str">
        <f t="shared" si="3"/>
        <v>new Date("2020-09-24T00:00:00")</v>
      </c>
      <c r="O29" t="str">
        <f t="shared" ca="1" si="4"/>
        <v>{contractref:"BANK14701067",currency:"GBP",interestperiodicity:"12m",amortizationType:"ConstantPrincipalAnnuity",balance:1677772,basis:"Exact/365",clientratespread:2.83664967579402,interestrateindex:"GBP_LIBOR_12M",maturitydate:new Date("2022-11-21T00:00:00"),origindate:new Date("2020-09-24T00:00:00"),contractType:"Corporate Loan",partyref:"party10"},</v>
      </c>
    </row>
    <row r="30" spans="1:16" x14ac:dyDescent="0.2">
      <c r="A30" t="str">
        <f t="shared" ca="1" si="0"/>
        <v>BANK16851224</v>
      </c>
      <c r="B30" t="s">
        <v>309</v>
      </c>
      <c r="C30" t="s">
        <v>298</v>
      </c>
      <c r="D30" t="s">
        <v>299</v>
      </c>
      <c r="E30">
        <f t="shared" ca="1" si="5"/>
        <v>1800419</v>
      </c>
      <c r="F30" t="s">
        <v>300</v>
      </c>
      <c r="G30" t="s">
        <v>310</v>
      </c>
      <c r="H30" t="s">
        <v>311</v>
      </c>
      <c r="I30" s="1">
        <v>45241</v>
      </c>
      <c r="J30" s="1">
        <v>44136</v>
      </c>
      <c r="K30" t="s">
        <v>347</v>
      </c>
      <c r="L30" t="s">
        <v>257</v>
      </c>
      <c r="M30" t="str">
        <f t="shared" si="2"/>
        <v>new Date("2023-11-11T00:00:00")</v>
      </c>
      <c r="N30" t="str">
        <f t="shared" si="3"/>
        <v>new Date("2020-11-01T00:00:00")</v>
      </c>
      <c r="O30" t="str">
        <f t="shared" ca="1" si="4"/>
        <v>{contractref:"BANK16851224",currency:"GBP",interestperiodicity:"1d",amortizationType:"Bullet",balance:1800419,basis:"Exact/360",clientratespread:2.20941597046824,interestrateindex:"GBP_LIBOR_Overnight",maturitydate:new Date("2023-11-11T00:00:00"),origindate:new Date("2020-11-01T00:00:00"),contractType:"Corporate Loan",partyref:"party11"},</v>
      </c>
    </row>
    <row r="31" spans="1:16" x14ac:dyDescent="0.2">
      <c r="A31" t="str">
        <f t="shared" ca="1" si="0"/>
        <v>BANK16044401</v>
      </c>
      <c r="B31" t="s">
        <v>309</v>
      </c>
      <c r="C31" t="s">
        <v>301</v>
      </c>
      <c r="D31" t="s">
        <v>299</v>
      </c>
      <c r="E31">
        <f t="shared" ca="1" si="5"/>
        <v>1113744</v>
      </c>
      <c r="F31" t="s">
        <v>300</v>
      </c>
      <c r="G31" t="s">
        <v>312</v>
      </c>
      <c r="H31" t="s">
        <v>313</v>
      </c>
      <c r="I31" s="1">
        <v>45300</v>
      </c>
      <c r="J31" s="1">
        <v>44153</v>
      </c>
      <c r="K31" t="s">
        <v>347</v>
      </c>
      <c r="L31" t="s">
        <v>256</v>
      </c>
      <c r="M31" t="str">
        <f t="shared" si="2"/>
        <v>new Date("2024-01-09T00:00:00")</v>
      </c>
      <c r="N31" t="str">
        <f t="shared" si="3"/>
        <v>new Date("2020-11-18T00:00:00")</v>
      </c>
      <c r="O31" t="str">
        <f t="shared" ca="1" si="4"/>
        <v>{contractref:"BANK16044401",currency:"GBP",interestperiodicity:"1w",amortizationType:"Bullet",balance:1113744,basis:"Exact/360",clientratespread:0.553981737005902,interestrateindex:"GBP_LIBOR_1W",maturitydate:new Date("2024-01-09T00:00:00"),origindate:new Date("2020-11-18T00:00:00"),contractType:"Corporate Loan",partyref:"party10"},</v>
      </c>
    </row>
    <row r="32" spans="1:16" x14ac:dyDescent="0.2">
      <c r="A32" t="str">
        <f t="shared" ca="1" si="0"/>
        <v>BANK17838423</v>
      </c>
      <c r="B32" t="s">
        <v>309</v>
      </c>
      <c r="C32" t="s">
        <v>302</v>
      </c>
      <c r="D32" t="s">
        <v>299</v>
      </c>
      <c r="E32">
        <f t="shared" ca="1" si="5"/>
        <v>1501874</v>
      </c>
      <c r="F32" t="s">
        <v>300</v>
      </c>
      <c r="G32" t="s">
        <v>314</v>
      </c>
      <c r="H32" t="s">
        <v>315</v>
      </c>
      <c r="I32" s="1">
        <v>44958</v>
      </c>
      <c r="J32" s="1">
        <v>44084</v>
      </c>
      <c r="K32" t="s">
        <v>347</v>
      </c>
      <c r="L32" t="s">
        <v>257</v>
      </c>
      <c r="M32" t="str">
        <f t="shared" si="2"/>
        <v>new Date("2023-02-01T00:00:00")</v>
      </c>
      <c r="N32" t="str">
        <f t="shared" si="3"/>
        <v>new Date("2020-09-10T00:00:00")</v>
      </c>
      <c r="O32" t="str">
        <f t="shared" ca="1" si="4"/>
        <v>{contractref:"BANK17838423",currency:"GBP",interestperiodicity:"1m",amortizationType:"Bullet",balance:1501874,basis:"Exact/360",clientratespread:1.3159463157439,interestrateindex:"GBP_LIBOR_1M",maturitydate:new Date("2023-02-01T00:00:00"),origindate:new Date("2020-09-10T00:00:00"),contractType:"Corporate Loan",partyref:"party11"},</v>
      </c>
    </row>
    <row r="33" spans="1:15" x14ac:dyDescent="0.2">
      <c r="A33" t="str">
        <f t="shared" ca="1" si="0"/>
        <v>BANK12769887</v>
      </c>
      <c r="B33" t="s">
        <v>309</v>
      </c>
      <c r="C33" t="s">
        <v>303</v>
      </c>
      <c r="D33" t="s">
        <v>304</v>
      </c>
      <c r="E33">
        <f t="shared" ca="1" si="5"/>
        <v>1296150</v>
      </c>
      <c r="F33" t="s">
        <v>305</v>
      </c>
      <c r="G33" t="s">
        <v>316</v>
      </c>
      <c r="H33" t="s">
        <v>317</v>
      </c>
      <c r="I33" s="1">
        <v>44885</v>
      </c>
      <c r="J33" s="1">
        <v>44022</v>
      </c>
      <c r="K33" t="s">
        <v>347</v>
      </c>
      <c r="L33" t="s">
        <v>256</v>
      </c>
      <c r="M33" t="str">
        <f t="shared" si="2"/>
        <v>new Date("2022-11-20T00:00:00")</v>
      </c>
      <c r="N33" t="str">
        <f t="shared" si="3"/>
        <v>new Date("2020-07-10T00:00:00")</v>
      </c>
      <c r="O33" t="str">
        <f t="shared" ca="1" si="4"/>
        <v>{contractref:"BANK12769887",currency:"GBP",interestperiodicity:"3m",amortizationType:"ConstantPrincipalAnnuity",balance:1296150,basis:"Exact/365",clientratespread:1.79101562376317,interestrateindex:"GBP_LIBOR_3M",maturitydate:new Date("2022-11-20T00:00:00"),origindate:new Date("2020-07-10T00:00:00"),contractType:"Corporate Loan",partyref:"party10"},</v>
      </c>
    </row>
    <row r="34" spans="1:15" x14ac:dyDescent="0.2">
      <c r="A34" t="str">
        <f t="shared" ca="1" si="0"/>
        <v>BANK10306306</v>
      </c>
      <c r="B34" t="s">
        <v>309</v>
      </c>
      <c r="C34" t="s">
        <v>306</v>
      </c>
      <c r="D34" t="s">
        <v>304</v>
      </c>
      <c r="E34">
        <f t="shared" ca="1" si="5"/>
        <v>1854334</v>
      </c>
      <c r="F34" t="s">
        <v>305</v>
      </c>
      <c r="G34" t="s">
        <v>318</v>
      </c>
      <c r="H34" t="s">
        <v>319</v>
      </c>
      <c r="I34" s="1">
        <v>44724</v>
      </c>
      <c r="J34" s="1">
        <v>44160</v>
      </c>
      <c r="K34" t="s">
        <v>347</v>
      </c>
      <c r="L34" t="s">
        <v>257</v>
      </c>
      <c r="M34" t="str">
        <f t="shared" si="2"/>
        <v>new Date("2022-06-12T00:00:00")</v>
      </c>
      <c r="N34" t="str">
        <f t="shared" si="3"/>
        <v>new Date("2020-11-25T00:00:00")</v>
      </c>
      <c r="O34" t="str">
        <f t="shared" ca="1" si="4"/>
        <v>{contractref:"BANK10306306",currency:"GBP",interestperiodicity:"6m",amortizationType:"ConstantPrincipalAnnuity",balance:1854334,basis:"Exact/365",clientratespread:0.0731211556311082,interestrateindex:"GBP_LIBOR_6M",maturitydate:new Date("2022-06-12T00:00:00"),origindate:new Date("2020-11-25T00:00:00"),contractType:"Corporate Loan",partyref:"party11"},</v>
      </c>
    </row>
    <row r="35" spans="1:15" x14ac:dyDescent="0.2">
      <c r="A35" t="str">
        <f t="shared" ca="1" si="0"/>
        <v>BANK18099518</v>
      </c>
      <c r="B35" t="s">
        <v>309</v>
      </c>
      <c r="C35" t="s">
        <v>307</v>
      </c>
      <c r="D35" t="s">
        <v>304</v>
      </c>
      <c r="E35">
        <f t="shared" ca="1" si="5"/>
        <v>1260177</v>
      </c>
      <c r="F35" t="s">
        <v>305</v>
      </c>
      <c r="G35" t="s">
        <v>320</v>
      </c>
      <c r="H35" t="s">
        <v>321</v>
      </c>
      <c r="I35" s="1">
        <v>44686</v>
      </c>
      <c r="J35" s="1">
        <v>44057</v>
      </c>
      <c r="K35" t="s">
        <v>347</v>
      </c>
      <c r="L35" t="s">
        <v>256</v>
      </c>
      <c r="M35" t="str">
        <f t="shared" si="2"/>
        <v>new Date("2022-05-05T00:00:00")</v>
      </c>
      <c r="N35" t="str">
        <f t="shared" si="3"/>
        <v>new Date("2020-08-14T00:00:00")</v>
      </c>
      <c r="O35" t="str">
        <f t="shared" ca="1" si="4"/>
        <v>{contractref:"BANK18099518",currency:"GBP",interestperiodicity:"9m",amortizationType:"ConstantPrincipalAnnuity",balance:1260177,basis:"Exact/365",clientratespread:1.1442732550204,interestrateindex:"GBP_LIBOR_9M",maturitydate:new Date("2022-05-05T00:00:00"),origindate:new Date("2020-08-14T00:00:00"),contractType:"Corporate Loan",partyref:"party10"},</v>
      </c>
    </row>
    <row r="36" spans="1:15" x14ac:dyDescent="0.2">
      <c r="A36" t="str">
        <f t="shared" ca="1" si="0"/>
        <v>BANK19886245</v>
      </c>
      <c r="B36" t="s">
        <v>309</v>
      </c>
      <c r="C36" t="s">
        <v>308</v>
      </c>
      <c r="D36" t="s">
        <v>304</v>
      </c>
      <c r="E36">
        <f t="shared" ca="1" si="5"/>
        <v>1527572</v>
      </c>
      <c r="F36" t="s">
        <v>305</v>
      </c>
      <c r="G36" t="s">
        <v>322</v>
      </c>
      <c r="H36" t="s">
        <v>323</v>
      </c>
      <c r="I36" s="1">
        <v>44886</v>
      </c>
      <c r="J36" s="1">
        <v>44098</v>
      </c>
      <c r="K36" t="s">
        <v>347</v>
      </c>
      <c r="L36" t="s">
        <v>257</v>
      </c>
      <c r="M36" t="str">
        <f t="shared" si="2"/>
        <v>new Date("2022-11-21T00:00:00")</v>
      </c>
      <c r="N36" t="str">
        <f t="shared" si="3"/>
        <v>new Date("2020-09-24T00:00:00")</v>
      </c>
      <c r="O36" t="str">
        <f t="shared" ca="1" si="4"/>
        <v>{contractref:"BANK19886245",currency:"GBP",interestperiodicity:"12m",amortizationType:"ConstantPrincipalAnnuity",balance:1527572,basis:"Exact/365",clientratespread:2.83664967579402,interestrateindex:"GBP_LIBOR_12M",maturitydate:new Date("2022-11-21T00:00:00"),origindate:new Date("2020-09-24T00:00:00"),contractType:"Corporate Loan",partyref:"party11"},</v>
      </c>
    </row>
    <row r="38" spans="1:15" x14ac:dyDescent="0.2">
      <c r="I38" t="str">
        <f>"new Date("""&amp;TEXT(I2,"aaaa-mm-jj")&amp;"T00:00:00"")"</f>
        <v>new Date("2023-11-11T00:00:00")</v>
      </c>
    </row>
    <row r="39" spans="1:15" x14ac:dyDescent="0.2">
      <c r="I39" t="str">
        <f>TEXT(I3,"aaaa-mm-jj")</f>
        <v>2024-01-09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7A78-2C7D-FE48-A141-29D01EE0D55C}">
  <dimension ref="B1:I2"/>
  <sheetViews>
    <sheetView workbookViewId="0">
      <selection activeCell="H2" sqref="H2"/>
    </sheetView>
  </sheetViews>
  <sheetFormatPr baseColWidth="10" defaultRowHeight="16" x14ac:dyDescent="0.2"/>
  <cols>
    <col min="5" max="5" width="19" customWidth="1"/>
    <col min="8" max="8" width="13.5" customWidth="1"/>
  </cols>
  <sheetData>
    <row r="1" spans="2:9" x14ac:dyDescent="0.2">
      <c r="B1" t="s">
        <v>330</v>
      </c>
      <c r="C1" t="s">
        <v>327</v>
      </c>
      <c r="D1" t="s">
        <v>297</v>
      </c>
      <c r="E1" t="s">
        <v>331</v>
      </c>
      <c r="F1" t="s">
        <v>333</v>
      </c>
      <c r="G1" t="s">
        <v>332</v>
      </c>
      <c r="H1" t="s">
        <v>334</v>
      </c>
      <c r="I1" t="s">
        <v>328</v>
      </c>
    </row>
    <row r="2" spans="2:9" x14ac:dyDescent="0.2">
      <c r="I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customer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2020-12-15T12:52:43Z</dcterms:created>
  <dcterms:modified xsi:type="dcterms:W3CDTF">2020-12-15T17:01:24Z</dcterms:modified>
</cp:coreProperties>
</file>