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645" documentId="8_{10702854-9EE2-4D67-90CE-85FDD07A66EE}" xr6:coauthVersionLast="47" xr6:coauthVersionMax="47" xr10:uidLastSave="{711C39C6-B380-4E26-9F69-4126CAF905F1}"/>
  <bookViews>
    <workbookView xWindow="-98" yWindow="-98" windowWidth="26116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2" i="1"/>
  <c r="AK11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2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2" i="1"/>
  <c r="AL12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1" i="1"/>
  <c r="J11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1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2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1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<sst xmlns="http://schemas.openxmlformats.org/spreadsheetml/2006/main" count="4294962941" uniqueCount="386">
  <si>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</si>
  <si>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</si>
  <si>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</si>
  <si>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</si>
  <si>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</si>
  <si>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</si>
  <si>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</si>
  <si>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</si>
  <si>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</si>
  <si>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</si>
  <si>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</si>
  <si>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</si>
  <si>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</si>
  <si>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</si>
  <si>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</si>
  <si>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</si>
  <si>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</si>
  <si>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</si>
  <si>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</si>
  <si>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</si>
  <si>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</si>
  <si>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</si>
  <si>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</si>
  <si>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</si>
  <si>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</si>
  <si>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</si>
  <si>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</si>
  <si>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</si>
  <si>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</si>
  <si>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</si>
  <si>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</si>
  <si>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</si>
  <si>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</si>
  <si>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</si>
  <si>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</si>
  <si>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</si>
  <si>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</si>
  <si>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</si>
  <si>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</si>
  <si>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</si>
  <si>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</si>
  <si>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</si>
  <si>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</si>
  <si>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</si>
  <si>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</si>
  <si>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</si>
  <si>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</si>
  <si>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</si>
  <si>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</si>
  <si>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</si>
  <si>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</si>
  <si>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</si>
  <si>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</si>
  <si>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</si>
  <si>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</si>
  <si>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</si>
  <si>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</si>
  <si>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</si>
  <si>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</si>
  <si>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</si>
  <si>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</si>
  <si>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</si>
  <si>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</si>
  <si>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</si>
  <si>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</si>
  <si>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</si>
  <si>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</si>
  <si>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</si>
  <si>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</si>
  <si>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</si>
  <si>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</si>
  <si>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</si>
  <si>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</si>
  <si>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</si>
  <si>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</si>
  <si>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</si>
  <si>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</si>
  <si>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</si>
  <si>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</si>
  <si>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</si>
  <si>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</si>
  <si>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</si>
  <si>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</si>
  <si>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</si>
  <si>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</si>
  <si>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</si>
  <si>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</si>
  <si>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</si>
  <si>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</si>
  <si>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</si>
  <si>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</si>
  <si>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</si>
  <si>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</si>
  <si>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</si>
  <si>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</si>
  <si>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</si>
  <si>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</si>
  <si>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</si>
  <si>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</si>
  <si>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</si>
  <si>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</si>
  <si>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</si>
  <si>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</si>
  <si>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</si>
  <si>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</si>
  <si>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</si>
  <si>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</si>
  <si>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</si>
  <si>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</si>
  <si>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</si>
  <si>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</si>
  <si>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</si>
  <si>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</si>
  <si>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</si>
  <si>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</si>
  <si>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</si>
  <si>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</si>
  <si>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</si>
  <si>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</si>
  <si>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</si>
  <si>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</si>
  <si>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</si>
  <si>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</si>
  <si>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</si>
  <si>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</si>
  <si>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</si>
  <si>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</si>
  <si>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</si>
  <si>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</si>
  <si>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</si>
  <si>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</si>
  <si>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</si>
  <si>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</si>
  <si>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</si>
  <si>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</si>
  <si>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</si>
  <si>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</si>
  <si>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</si>
  <si>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</si>
  <si>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</si>
  <si>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</si>
  <si>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</si>
  <si>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</si>
  <si>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</si>
  <si>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</si>
  <si>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</si>
  <si>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</si>
  <si>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</si>
  <si>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</si>
  <si>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</si>
  <si>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</si>
  <si>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</si>
  <si>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</si>
  <si>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</si>
  <si>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</si>
  <si>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</si>
  <si>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</si>
  <si>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</si>
  <si>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</si>
  <si>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</si>
  <si>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</si>
  <si>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</si>
  <si>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</si>
  <si>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</si>
  <si>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</si>
  <si>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</si>
  <si>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</si>
  <si>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</si>
  <si>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</si>
  <si>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</si>
  <si>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</si>
  <si>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</si>
  <si>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</si>
  <si>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</si>
  <si>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</si>
  <si>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</si>
  <si>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</si>
  <si>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</si>
  <si>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</si>
  <si>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</si>
  <si>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</si>
  <si>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</si>
  <si>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</si>
  <si>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</si>
  <si>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</si>
  <si>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</si>
  <si>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</si>
  <si>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</si>
  <si>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</si>
  <si>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</si>
  <si>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</si>
  <si>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</si>
  <si>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</si>
  <si>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</si>
  <si>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</si>
  <si>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</si>
  <si>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</si>
  <si>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</si>
  <si>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</si>
  <si>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</si>
  <si>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</si>
  <si>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</si>
  <si>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</si>
  <si>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</si>
  <si>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</si>
  <si>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</si>
  <si>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</si>
  <si>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</si>
  <si>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</si>
  <si>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</si>
  <si>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</si>
  <si>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</si>
  <si>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</si>
  <si>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</si>
  <si>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</si>
  <si>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</si>
  <si>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</si>
  <si>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</si>
  <si>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</si>
  <si>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</si>
  <si>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</si>
  <si>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</si>
  <si>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</si>
  <si>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</si>
  <si>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</si>
  <si>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</si>
  <si>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</si>
  <si>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</si>
  <si>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</si>
  <si>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</si>
  <si>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</si>
  <si>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</si>
  <si>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</si>
  <si>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</si>
  <si>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</si>
  <si>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</si>
  <si>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</si>
  <si>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</si>
  <si>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</si>
  <si>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</si>
  <si>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</si>
  <si>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</si>
  <si>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</si>
  <si>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</si>
  <si>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</si>
  <si>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</si>
  <si>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</si>
  <si>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</si>
  <si>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</si>
  <si>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</si>
  <si>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</si>
  <si>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</si>
  <si>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</si>
  <si>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</si>
  <si>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</si>
  <si>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</si>
  <si>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</si>
  <si>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</si>
  <si>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</si>
  <si>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</si>
  <si>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</si>
  <si>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</si>
  <si>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</si>
  <si>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</si>
  <si>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</si>
  <si>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</si>
  <si>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</si>
  <si>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</si>
  <si>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</si>
  <si>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</si>
  <si>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</si>
  <si>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</si>
  <si>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</si>
  <si>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</si>
  <si>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</si>
  <si>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</si>
  <si>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</si>
  <si>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</si>
  <si>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</si>
  <si>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</si>
  <si>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</si>
  <si>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</si>
  <si>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</si>
  <si>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</si>
  <si>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</si>
  <si>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</si>
  <si>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</si>
  <si>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</si>
  <si>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</si>
  <si>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</si>
  <si>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</si>
  <si>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</si>
  <si>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</si>
  <si>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</si>
  <si>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</si>
  <si>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</si>
  <si>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</si>
  <si>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</si>
  <si>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</si>
  <si>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</si>
  <si>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</si>
  <si>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</si>
  <si>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</si>
  <si>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</si>
  <si>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</si>
  <si>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</si>
  <si>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</si>
  <si>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</si>
  <si>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</si>
  <si>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</si>
  <si>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</si>
  <si>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</si>
  <si>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</si>
  <si>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</si>
  <si>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</si>
  <si>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</si>
  <si>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</si>
  <si>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</si>
  <si>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</si>
  <si>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</si>
  <si>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</si>
  <si>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</si>
  <si>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</si>
  <si>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</si>
  <si>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</si>
  <si>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</si>
  <si>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</si>
  <si>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</si>
  <si>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</si>
  <si>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</si>
  <si>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</si>
  <si>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</si>
  <si>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</si>
  <si>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</si>
  <si>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</si>
  <si>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</si>
  <si>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</si>
  <si>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</si>
  <si>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Portfolio (P)</t>
  </si>
  <si>
    <t>Synoptic Refl. (P)</t>
  </si>
  <si>
    <t>Peer assess. (P)</t>
  </si>
  <si>
    <t>Pres (week TBC) (*)</t>
  </si>
  <si>
    <t>Group Video</t>
  </si>
  <si>
    <t>Group Project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</si>
  <si>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</si>
  <si>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</si>
  <si>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</si>
  <si>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</si>
  <si>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</si>
  <si>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</si>
  <si>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</si>
  <si>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</si>
  <si>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</si>
  <si>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</si>
  <si>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</si>
  <si>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</si>
  <si>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</si>
  <si>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</si>
  <si>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</si>
  <si>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Tests Portfolio</t>
  </si>
  <si>
    <t xml:space="preserve"> </t>
  </si>
  <si>
    <t>Tests Portfolio 1</t>
  </si>
  <si>
    <t>Tests Portfolio 2</t>
  </si>
  <si>
    <t>Test Portfolio 1</t>
  </si>
  <si>
    <t>Test Portfolio 2</t>
  </si>
  <si>
    <t>Quiz Deadline</t>
  </si>
  <si>
    <t>Final Report</t>
  </si>
  <si>
    <t>Weekly Quiz (P)</t>
  </si>
  <si>
    <t>Formative Quiz</t>
  </si>
  <si>
    <t>CA1 (*)</t>
  </si>
  <si>
    <t>Weekly Tests (P)</t>
  </si>
  <si>
    <t>Weekly tests (P)</t>
  </si>
  <si>
    <t>Python exercise (*)</t>
  </si>
  <si>
    <t>Wiley Quiz (6 of 9)</t>
  </si>
  <si>
    <t>Quiz (best 6)</t>
  </si>
  <si>
    <t>Lab Engagement</t>
  </si>
  <si>
    <t>Wiley Test (8 of 10)</t>
  </si>
  <si>
    <t>Quiz (6 of 10)</t>
  </si>
  <si>
    <t>Weekly task (6 of 9)</t>
  </si>
  <si>
    <t>Quiz (3 of 5)</t>
  </si>
  <si>
    <t>Quiz (5 of 10)</t>
  </si>
  <si>
    <t>Weekly Quiz (7 of 10)</t>
  </si>
  <si>
    <t>Weekly task (6 of 8)</t>
  </si>
  <si>
    <t>Quiz (*) (5 of 10)</t>
  </si>
  <si>
    <t>Weekly Test 1 (3 of 5)</t>
  </si>
  <si>
    <t>Weekly Test 2 (3 of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</si>
</sst>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tabSelected="1" workbookViewId="0">
      <pane xSplit="2" ySplit="1" topLeftCell="C126" activePane="bottomRight" state="frozen"/>
      <selection pane="topRight" activeCell="C1" sqref="C1"/>
      <selection pane="bottomLeft" activeCell="A2" sqref="A2"/>
      <selection pane="bottomRight" activeCell="I143" sqref="I143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21.7109375" style="10" bestFit="1" customWidth="1"/>
    <col min="7" max="8" width="21.7109375" style="10" customWidth="1"/>
    <col min="9" max="9" width="10.7109375" style="10" bestFit="1" customWidth="1"/>
    <col min="10" max="11" width="10.7109375" style="10" customWidth="1"/>
    <col min="12" max="23" width="9.140625" style="14" customWidth="1"/>
    <col min="24" max="36" width="9.140625" style="16"/>
  </cols>
  <sheetData>
    <row r="1" spans="1:38" s="44" customFormat="1" ht="30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368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373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375</v>
      </c>
      <c r="G10" s="11" t="s">
        <v>222</v>
      </c>
      <c r="H10" s="11" t="s">
        <v>321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273</v>
      </c>
      <c r="G11" s="11" t="s">
        <v>231</v>
      </c>
      <c r="H11" s="11" t="s">
        <v>321</v>
      </c>
      <c r="I11" s="11">
        <v>2</v>
      </c>
      <c r="J11" s="11">
        <f>AVERAGE(Table1[[#This Row],[Autumn Week 1]:[Spring Exams]])*4*Table1[[#This Row],[Credits]]</f>
        <v>7.1999999999999984</v>
      </c>
      <c r="K11" s="11">
        <v>6</v>
      </c>
      <c r="L11" s="18"/>
      <c r="M11" s="18"/>
      <c r="N11" s="18"/>
      <c r="O11" s="19"/>
      <c r="P11" s="18">
        <v>0.09</v>
      </c>
      <c r="Q11" s="18"/>
      <c r="R11" s="18">
        <v>0.09</v>
      </c>
      <c r="S11" s="19"/>
      <c r="T11" s="18">
        <v>0.09</v>
      </c>
      <c r="U11" s="18"/>
      <c r="V11" s="18"/>
      <c r="W11" s="19"/>
      <c r="X11" s="21"/>
      <c r="Y11" s="21"/>
      <c r="Z11" s="20">
        <v>0.09</v>
      </c>
      <c r="AA11" s="21"/>
      <c r="AB11" s="20">
        <v>0.09</v>
      </c>
      <c r="AC11" s="21"/>
      <c r="AD11" s="20">
        <v>0.09</v>
      </c>
      <c r="AE11" s="21"/>
      <c r="AF11" s="20"/>
      <c r="AG11" s="21"/>
      <c r="AH11" s="21"/>
      <c r="AI11" s="20"/>
      <c r="AJ11" s="20"/>
      <c r="AK11" s="27">
        <f>IF(Table1[[#This Row],[Summative]]="Y",SUMIF(Table1[[#This Row],[Autumn Week 1]:[Spring Exams]],"&gt;0",Table1[[#This Row],[Autumn Week 1]:[Spring Exams]]),0)</f>
        <v>0.53999999999999992</v>
      </c>
      <c r="AL11" s="27">
        <f>IF(Table1[[#This Row],[Hours]]&gt;0,Table1[[#This Row],[Hours]],Table1[[#This Row],[Nominal Hours]])*COUNTIF(Table1[[#This Row],[Autumn Week 1]:[Spring Week 12]],"&gt;0")</f>
        <v>36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372</v>
      </c>
      <c r="G12" s="11" t="s">
        <v>231</v>
      </c>
      <c r="H12" s="11" t="s">
        <v>321</v>
      </c>
      <c r="I12" s="11">
        <v>1</v>
      </c>
      <c r="J12" s="11">
        <f>AVERAGE(Table1[[#This Row],[Autumn Week 1]:[Spring Exams]])*4*Table1[[#This Row],[Credits]]</f>
        <v>7.1999999999999993</v>
      </c>
      <c r="K12" s="11">
        <v>3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0"/>
      <c r="AE12" s="20"/>
      <c r="AF12" s="20">
        <v>0.09</v>
      </c>
      <c r="AG12" s="20"/>
      <c r="AH12" s="20"/>
      <c r="AI12" s="20"/>
      <c r="AJ12" s="20"/>
      <c r="AK12" s="27">
        <f>IF(Table1[[#This Row],[Summative]]="Y",SUMIF(Table1[[#This Row],[Autumn Week 1]:[Spring Exams]],"&gt;0",Table1[[#This Row],[Autumn Week 1]:[Spring Exams]]),0)</f>
        <v>0.09</v>
      </c>
      <c r="AL12" s="27">
        <f>IF(Table1[[#This Row],[Hours]]&gt;0,Table1[[#This Row],[Hours]],Table1[[#This Row],[Nominal Hours]])*COUNTIF(Table1[[#This Row],[Autumn Week 1]:[Spring Week 12]],"&gt;0")</f>
        <v>3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376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330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312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311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377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317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326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314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313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313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315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325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340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316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339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324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375</v>
      </c>
      <c r="G42" s="11" t="s">
        <v>222</v>
      </c>
      <c r="H42" s="11" t="s">
        <v>313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313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313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319</v>
      </c>
      <c r="G45" s="11" t="s">
        <v>231</v>
      </c>
      <c r="H45" s="11" t="s">
        <v>313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375</v>
      </c>
      <c r="G48" s="11" t="s">
        <v>222</v>
      </c>
      <c r="H48" s="11" t="s">
        <v>318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318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318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366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377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374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341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320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370</v>
      </c>
      <c r="G67" s="11" t="s">
        <v>222</v>
      </c>
      <c r="H67" s="11" t="s">
        <v>360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359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378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371</v>
      </c>
      <c r="G71" s="11" t="s">
        <v>222</v>
      </c>
      <c r="H71" s="11" t="s">
        <v>360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361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362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370</v>
      </c>
      <c r="G80" s="11" t="s">
        <v>222</v>
      </c>
      <c r="H80" s="11" t="s">
        <v>360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363</v>
      </c>
      <c r="G81" s="11" t="s">
        <v>231</v>
      </c>
      <c r="H81" s="11" t="s">
        <v>299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364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379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380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322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323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338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 ht="28.5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 ht="28.5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381</v>
      </c>
      <c r="G94" s="11" t="s">
        <v>222</v>
      </c>
      <c r="H94" s="11" t="s">
        <v>360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365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327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342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343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323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328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329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377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323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382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367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365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369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383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380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384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385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380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377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344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3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346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345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331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347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332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333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357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358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348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349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350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343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351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352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353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354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352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355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356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334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334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335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336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337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D38" activePane="bottomRight" state="frozen"/>
      <selection pane="topRight" activeCell="C1" sqref="C1"/>
      <selection pane="bottomLeft" activeCell="A2" sqref="A2"/>
      <selection pane="bottomRight" activeCell="G62" sqref="G62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10.7109375" style="10" customWidth="1"/>
    <col min="7" max="15" width="16.28515625" style="14" bestFit="1" customWidth="1"/>
    <col min="16" max="18" width="17.28515625" style="14" bestFit="1" customWidth="1"/>
    <col min="19" max="30" width="8.710937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 ht="28.5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12.5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19" workbookViewId="0">
      <selection activeCell="A55" sqref="A55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26" style="5" bestFit="1" customWidth="1"/>
    <col min="4" max="4" width="7.85546875" style="5" customWidth="1"/>
    <col min="5" max="5" width="10.7109375" style="5" bestFit="1" customWidth="1"/>
    <col min="6" max="6" width="7.285156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 ht="28.5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5"/>
  <cols>
    <col min="1" max="1" width="12.42578125" bestFit="1" customWidth="1"/>
    <col min="2" max="2" width="9.140625" bestFit="1" customWidth="1"/>
    <col min="3" max="4" width="19.5703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12.5</v>
      </c>
      <c r="E67">
        <f t="shared" si="0"/>
        <v>513.90000000000009</v>
      </c>
      <c r="F67">
        <f t="shared" si="1"/>
        <v>8.5650000000000013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2025-09-21T21:28:28Z</dcterms:modified>
</cp:coreProperties>
</file>