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360" yWindow="0" windowWidth="24380" windowHeight="17180" tabRatio="500"/>
  </bookViews>
  <sheets>
    <sheet name="TOTAL" sheetId="1" r:id="rId1"/>
    <sheet name="SEPARATE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1" l="1"/>
  <c r="E42" i="1"/>
  <c r="F42" i="1"/>
  <c r="G42" i="1"/>
  <c r="H42" i="1"/>
  <c r="I42" i="1"/>
  <c r="C42" i="1"/>
  <c r="D41" i="1"/>
  <c r="E41" i="1"/>
  <c r="F41" i="1"/>
  <c r="G41" i="1"/>
  <c r="H41" i="1"/>
  <c r="I41" i="1"/>
  <c r="C41" i="1"/>
  <c r="D32" i="1"/>
  <c r="E32" i="1"/>
  <c r="F32" i="1"/>
  <c r="G32" i="1"/>
  <c r="H32" i="1"/>
  <c r="I32" i="1"/>
  <c r="C32" i="1"/>
  <c r="D31" i="1"/>
  <c r="E31" i="1"/>
  <c r="F31" i="1"/>
  <c r="G31" i="1"/>
  <c r="H31" i="1"/>
  <c r="I31" i="1"/>
  <c r="C31" i="1"/>
  <c r="D22" i="1"/>
  <c r="E22" i="1"/>
  <c r="F22" i="1"/>
  <c r="G22" i="1"/>
  <c r="H22" i="1"/>
  <c r="I22" i="1"/>
  <c r="C22" i="1"/>
  <c r="D21" i="1"/>
  <c r="E21" i="1"/>
  <c r="F21" i="1"/>
  <c r="G21" i="1"/>
  <c r="H21" i="1"/>
  <c r="I21" i="1"/>
  <c r="C21" i="1"/>
  <c r="D12" i="1"/>
  <c r="E12" i="1"/>
  <c r="F12" i="1"/>
  <c r="G12" i="1"/>
  <c r="H12" i="1"/>
  <c r="I12" i="1"/>
  <c r="C12" i="1"/>
  <c r="D11" i="1"/>
  <c r="E11" i="1"/>
  <c r="F11" i="1"/>
  <c r="G11" i="1"/>
  <c r="H11" i="1"/>
  <c r="I11" i="1"/>
  <c r="C11" i="1"/>
  <c r="D40" i="1"/>
  <c r="E40" i="1"/>
  <c r="F40" i="1"/>
  <c r="G40" i="1"/>
  <c r="H40" i="1"/>
  <c r="I40" i="1"/>
  <c r="C40" i="1"/>
  <c r="D39" i="1"/>
  <c r="E39" i="1"/>
  <c r="F39" i="1"/>
  <c r="G39" i="1"/>
  <c r="H39" i="1"/>
  <c r="I39" i="1"/>
  <c r="C39" i="1"/>
  <c r="D30" i="1"/>
  <c r="E30" i="1"/>
  <c r="F30" i="1"/>
  <c r="G30" i="1"/>
  <c r="H30" i="1"/>
  <c r="I30" i="1"/>
  <c r="C30" i="1"/>
  <c r="D29" i="1"/>
  <c r="E29" i="1"/>
  <c r="F29" i="1"/>
  <c r="G29" i="1"/>
  <c r="H29" i="1"/>
  <c r="I29" i="1"/>
  <c r="C29" i="1"/>
  <c r="D20" i="1"/>
  <c r="E20" i="1"/>
  <c r="F20" i="1"/>
  <c r="G20" i="1"/>
  <c r="H20" i="1"/>
  <c r="I20" i="1"/>
  <c r="C20" i="1"/>
  <c r="D19" i="1"/>
  <c r="E19" i="1"/>
  <c r="F19" i="1"/>
  <c r="G19" i="1"/>
  <c r="H19" i="1"/>
  <c r="I19" i="1"/>
  <c r="C19" i="1"/>
  <c r="D10" i="1"/>
  <c r="E10" i="1"/>
  <c r="F10" i="1"/>
  <c r="G10" i="1"/>
  <c r="H10" i="1"/>
  <c r="I10" i="1"/>
  <c r="C10" i="1"/>
  <c r="I5" i="1"/>
  <c r="I6" i="1"/>
  <c r="I7" i="1"/>
  <c r="I8" i="1"/>
  <c r="I9" i="1"/>
  <c r="I14" i="1"/>
  <c r="I15" i="1"/>
  <c r="I16" i="1"/>
  <c r="I17" i="1"/>
  <c r="I18" i="1"/>
  <c r="I24" i="1"/>
  <c r="I25" i="1"/>
  <c r="I26" i="1"/>
  <c r="I27" i="1"/>
  <c r="I28" i="1"/>
  <c r="I34" i="1"/>
  <c r="I35" i="1"/>
  <c r="I36" i="1"/>
  <c r="I37" i="1"/>
  <c r="I38" i="1"/>
  <c r="I4" i="1"/>
  <c r="D9" i="1"/>
  <c r="E9" i="1"/>
  <c r="F9" i="1"/>
  <c r="G9" i="1"/>
  <c r="H9" i="1"/>
  <c r="C9" i="1"/>
  <c r="N42" i="2"/>
  <c r="O42" i="2"/>
  <c r="P42" i="2"/>
  <c r="Q42" i="2"/>
  <c r="R42" i="2"/>
  <c r="S42" i="2"/>
  <c r="M42" i="2"/>
  <c r="N41" i="2"/>
  <c r="O41" i="2"/>
  <c r="P41" i="2"/>
  <c r="Q41" i="2"/>
  <c r="R41" i="2"/>
  <c r="S41" i="2"/>
  <c r="M41" i="2"/>
  <c r="N32" i="2"/>
  <c r="O32" i="2"/>
  <c r="P32" i="2"/>
  <c r="Q32" i="2"/>
  <c r="R32" i="2"/>
  <c r="S32" i="2"/>
  <c r="M32" i="2"/>
  <c r="N31" i="2"/>
  <c r="O31" i="2"/>
  <c r="P31" i="2"/>
  <c r="Q31" i="2"/>
  <c r="R31" i="2"/>
  <c r="S31" i="2"/>
  <c r="M31" i="2"/>
  <c r="N22" i="2"/>
  <c r="O22" i="2"/>
  <c r="P22" i="2"/>
  <c r="Q22" i="2"/>
  <c r="R22" i="2"/>
  <c r="S22" i="2"/>
  <c r="M22" i="2"/>
  <c r="N21" i="2"/>
  <c r="O21" i="2"/>
  <c r="P21" i="2"/>
  <c r="Q21" i="2"/>
  <c r="R21" i="2"/>
  <c r="S21" i="2"/>
  <c r="M21" i="2"/>
  <c r="N12" i="2"/>
  <c r="O12" i="2"/>
  <c r="P12" i="2"/>
  <c r="Q12" i="2"/>
  <c r="R12" i="2"/>
  <c r="S12" i="2"/>
  <c r="M12" i="2"/>
  <c r="N11" i="2"/>
  <c r="O11" i="2"/>
  <c r="P11" i="2"/>
  <c r="Q11" i="2"/>
  <c r="R11" i="2"/>
  <c r="S11" i="2"/>
  <c r="M11" i="2"/>
  <c r="D42" i="2"/>
  <c r="E42" i="2"/>
  <c r="F42" i="2"/>
  <c r="G42" i="2"/>
  <c r="H42" i="2"/>
  <c r="I42" i="2"/>
  <c r="C42" i="2"/>
  <c r="D41" i="2"/>
  <c r="E41" i="2"/>
  <c r="F41" i="2"/>
  <c r="G41" i="2"/>
  <c r="H41" i="2"/>
  <c r="I41" i="2"/>
  <c r="C41" i="2"/>
  <c r="D32" i="2"/>
  <c r="E32" i="2"/>
  <c r="F32" i="2"/>
  <c r="G32" i="2"/>
  <c r="H32" i="2"/>
  <c r="I32" i="2"/>
  <c r="C32" i="2"/>
  <c r="D31" i="2"/>
  <c r="E31" i="2"/>
  <c r="F31" i="2"/>
  <c r="G31" i="2"/>
  <c r="H31" i="2"/>
  <c r="I31" i="2"/>
  <c r="C31" i="2"/>
  <c r="D22" i="2"/>
  <c r="E22" i="2"/>
  <c r="F22" i="2"/>
  <c r="G22" i="2"/>
  <c r="H22" i="2"/>
  <c r="I22" i="2"/>
  <c r="C22" i="2"/>
  <c r="D21" i="2"/>
  <c r="E21" i="2"/>
  <c r="F21" i="2"/>
  <c r="G21" i="2"/>
  <c r="H21" i="2"/>
  <c r="I21" i="2"/>
  <c r="C21" i="2"/>
  <c r="D12" i="2"/>
  <c r="E12" i="2"/>
  <c r="F12" i="2"/>
  <c r="G12" i="2"/>
  <c r="H12" i="2"/>
  <c r="I12" i="2"/>
  <c r="C12" i="2"/>
  <c r="D11" i="2"/>
  <c r="E11" i="2"/>
  <c r="F11" i="2"/>
  <c r="G11" i="2"/>
  <c r="H11" i="2"/>
  <c r="I11" i="2"/>
  <c r="C11" i="2"/>
  <c r="D40" i="2"/>
  <c r="E40" i="2"/>
  <c r="F40" i="2"/>
  <c r="G40" i="2"/>
  <c r="H40" i="2"/>
  <c r="I34" i="2"/>
  <c r="I35" i="2"/>
  <c r="I36" i="2"/>
  <c r="I37" i="2"/>
  <c r="I38" i="2"/>
  <c r="I40" i="2"/>
  <c r="C40" i="2"/>
  <c r="D39" i="2"/>
  <c r="E39" i="2"/>
  <c r="F39" i="2"/>
  <c r="G39" i="2"/>
  <c r="H39" i="2"/>
  <c r="I39" i="2"/>
  <c r="C39" i="2"/>
  <c r="D30" i="2"/>
  <c r="E30" i="2"/>
  <c r="F30" i="2"/>
  <c r="G30" i="2"/>
  <c r="H30" i="2"/>
  <c r="I24" i="2"/>
  <c r="I25" i="2"/>
  <c r="I26" i="2"/>
  <c r="I27" i="2"/>
  <c r="I28" i="2"/>
  <c r="I30" i="2"/>
  <c r="C30" i="2"/>
  <c r="D29" i="2"/>
  <c r="E29" i="2"/>
  <c r="F29" i="2"/>
  <c r="G29" i="2"/>
  <c r="H29" i="2"/>
  <c r="I29" i="2"/>
  <c r="C29" i="2"/>
  <c r="D20" i="2"/>
  <c r="E20" i="2"/>
  <c r="F20" i="2"/>
  <c r="G20" i="2"/>
  <c r="H20" i="2"/>
  <c r="I14" i="2"/>
  <c r="I15" i="2"/>
  <c r="I16" i="2"/>
  <c r="I17" i="2"/>
  <c r="I18" i="2"/>
  <c r="I20" i="2"/>
  <c r="C20" i="2"/>
  <c r="D19" i="2"/>
  <c r="E19" i="2"/>
  <c r="F19" i="2"/>
  <c r="G19" i="2"/>
  <c r="H19" i="2"/>
  <c r="I19" i="2"/>
  <c r="C19" i="2"/>
  <c r="D10" i="2"/>
  <c r="E10" i="2"/>
  <c r="F10" i="2"/>
  <c r="G10" i="2"/>
  <c r="H10" i="2"/>
  <c r="I4" i="2"/>
  <c r="I5" i="2"/>
  <c r="I6" i="2"/>
  <c r="I7" i="2"/>
  <c r="I8" i="2"/>
  <c r="I10" i="2"/>
  <c r="C10" i="2"/>
  <c r="D9" i="2"/>
  <c r="E9" i="2"/>
  <c r="F9" i="2"/>
  <c r="G9" i="2"/>
  <c r="H9" i="2"/>
  <c r="I9" i="2"/>
  <c r="C9" i="2"/>
  <c r="N40" i="2"/>
  <c r="O40" i="2"/>
  <c r="P40" i="2"/>
  <c r="Q40" i="2"/>
  <c r="R40" i="2"/>
  <c r="S34" i="2"/>
  <c r="S35" i="2"/>
  <c r="S36" i="2"/>
  <c r="S37" i="2"/>
  <c r="S38" i="2"/>
  <c r="S40" i="2"/>
  <c r="M40" i="2"/>
  <c r="N39" i="2"/>
  <c r="O39" i="2"/>
  <c r="P39" i="2"/>
  <c r="Q39" i="2"/>
  <c r="R39" i="2"/>
  <c r="S39" i="2"/>
  <c r="M39" i="2"/>
  <c r="N30" i="2"/>
  <c r="O30" i="2"/>
  <c r="P30" i="2"/>
  <c r="Q30" i="2"/>
  <c r="R30" i="2"/>
  <c r="S24" i="2"/>
  <c r="S25" i="2"/>
  <c r="S26" i="2"/>
  <c r="S27" i="2"/>
  <c r="S28" i="2"/>
  <c r="S30" i="2"/>
  <c r="M30" i="2"/>
  <c r="N29" i="2"/>
  <c r="O29" i="2"/>
  <c r="P29" i="2"/>
  <c r="Q29" i="2"/>
  <c r="R29" i="2"/>
  <c r="S29" i="2"/>
  <c r="M29" i="2"/>
  <c r="N20" i="2"/>
  <c r="O20" i="2"/>
  <c r="P20" i="2"/>
  <c r="Q20" i="2"/>
  <c r="R20" i="2"/>
  <c r="S14" i="2"/>
  <c r="S15" i="2"/>
  <c r="S16" i="2"/>
  <c r="S17" i="2"/>
  <c r="S18" i="2"/>
  <c r="S20" i="2"/>
  <c r="M20" i="2"/>
  <c r="N19" i="2"/>
  <c r="O19" i="2"/>
  <c r="P19" i="2"/>
  <c r="Q19" i="2"/>
  <c r="R19" i="2"/>
  <c r="S19" i="2"/>
  <c r="M19" i="2"/>
  <c r="N10" i="2"/>
  <c r="O10" i="2"/>
  <c r="P10" i="2"/>
  <c r="Q10" i="2"/>
  <c r="R10" i="2"/>
  <c r="S4" i="2"/>
  <c r="S5" i="2"/>
  <c r="S6" i="2"/>
  <c r="S7" i="2"/>
  <c r="S8" i="2"/>
  <c r="S10" i="2"/>
  <c r="M10" i="2"/>
  <c r="N9" i="2"/>
  <c r="O9" i="2"/>
  <c r="P9" i="2"/>
  <c r="Q9" i="2"/>
  <c r="R9" i="2"/>
  <c r="S9" i="2"/>
  <c r="M9" i="2"/>
</calcChain>
</file>

<file path=xl/sharedStrings.xml><?xml version="1.0" encoding="utf-8"?>
<sst xmlns="http://schemas.openxmlformats.org/spreadsheetml/2006/main" count="121" uniqueCount="26">
  <si>
    <t>n=3 k=2</t>
  </si>
  <si>
    <t># tested C</t>
  </si>
  <si>
    <t># tested P</t>
  </si>
  <si>
    <t>iter 1</t>
  </si>
  <si>
    <t>iter 2</t>
  </si>
  <si>
    <t>iter 3</t>
  </si>
  <si>
    <t>iter 4</t>
  </si>
  <si>
    <t>iter 5</t>
  </si>
  <si>
    <t>iter 6</t>
  </si>
  <si>
    <t>n=3 k=3</t>
  </si>
  <si>
    <t>TOTAL</t>
  </si>
  <si>
    <t>MEAN</t>
  </si>
  <si>
    <t>STDEV</t>
  </si>
  <si>
    <t>% MEAN</t>
  </si>
  <si>
    <t>% STDEV</t>
  </si>
  <si>
    <t>Total models = 937</t>
  </si>
  <si>
    <t>Residue 242 was the mutation that worked first round</t>
  </si>
  <si>
    <t>480 total docking models</t>
  </si>
  <si>
    <t>(C, P) # tested</t>
  </si>
  <si>
    <t>(2, 3)</t>
  </si>
  <si>
    <t>(3, 5)</t>
  </si>
  <si>
    <t>(4, 7)</t>
  </si>
  <si>
    <t>(6, 10)</t>
  </si>
  <si>
    <t>Total (n=3, k=3)</t>
  </si>
  <si>
    <t>Separate (n=3, k=2)</t>
  </si>
  <si>
    <t>Separate (n=3, k=3)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</si>
</sst>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(3, 5)</c:v>
          </c:tx>
          <c:spPr>
            <a:ln w="38100"/>
          </c:spPr>
          <c:xVal>
            <c:strRef>
              <c:f>TOTAL!$L$7:$Q$7</c:f>
              <c:strCache>
                <c:ptCount val="6"/>
                <c:pt idx="0">
                  <c:v>iter 1</c:v>
                </c:pt>
                <c:pt idx="1">
                  <c:v>iter 2</c:v>
                </c:pt>
                <c:pt idx="2">
                  <c:v>iter 3</c:v>
                </c:pt>
                <c:pt idx="3">
                  <c:v>iter 4</c:v>
                </c:pt>
                <c:pt idx="4">
                  <c:v>iter 5</c:v>
                </c:pt>
                <c:pt idx="5">
                  <c:v>iter 6</c:v>
                </c:pt>
              </c:strCache>
            </c:strRef>
          </c:xVal>
          <c:yVal>
            <c:numRef>
              <c:f>TOTAL!$L$9:$Q$9</c:f>
              <c:numCache>
                <c:formatCode>General</c:formatCode>
                <c:ptCount val="6"/>
                <c:pt idx="0">
                  <c:v>0.316666666666667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0.0208333333333333</c:v>
                </c:pt>
                <c:pt idx="5">
                  <c:v>0.0679166666666667</c:v>
                </c:pt>
              </c:numCache>
            </c:numRef>
          </c:yVal>
          <c:smooth val="0"/>
        </c:ser>
        <c:ser>
          <c:idx val="2"/>
          <c:order val="1"/>
          <c:tx>
            <c:v>(4, 7)</c:v>
          </c:tx>
          <c:spPr>
            <a:ln w="38100"/>
          </c:spPr>
          <c:xVal>
            <c:strRef>
              <c:f>TOTAL!$L$7:$Q$7</c:f>
              <c:strCache>
                <c:ptCount val="6"/>
                <c:pt idx="0">
                  <c:v>iter 1</c:v>
                </c:pt>
                <c:pt idx="1">
                  <c:v>iter 2</c:v>
                </c:pt>
                <c:pt idx="2">
                  <c:v>iter 3</c:v>
                </c:pt>
                <c:pt idx="3">
                  <c:v>iter 4</c:v>
                </c:pt>
                <c:pt idx="4">
                  <c:v>iter 5</c:v>
                </c:pt>
                <c:pt idx="5">
                  <c:v>iter 6</c:v>
                </c:pt>
              </c:strCache>
            </c:strRef>
          </c:xVal>
          <c:yVal>
            <c:numRef>
              <c:f>TOTAL!$L$10:$Q$10</c:f>
              <c:numCache>
                <c:formatCode>General</c:formatCode>
                <c:ptCount val="6"/>
                <c:pt idx="0">
                  <c:v>0.332916666666667</c:v>
                </c:pt>
                <c:pt idx="1">
                  <c:v>0.0354166666666667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0.0391666666666667</c:v>
                </c:pt>
              </c:numCache>
            </c:numRef>
          </c:yVal>
          <c:smooth val="0"/>
        </c:ser>
        <c:ser>
          <c:idx val="0"/>
          <c:order val="2"/>
          <c:tx>
            <c:v>(2, 3)</c:v>
          </c:tx>
          <c:spPr>
            <a:ln w="38100"/>
          </c:spPr>
          <c:xVal>
            <c:strRef>
              <c:f>TOTAL!$L$7:$Q$7</c:f>
              <c:strCache>
                <c:ptCount val="6"/>
                <c:pt idx="0">
                  <c:v>iter 1</c:v>
                </c:pt>
                <c:pt idx="1">
                  <c:v>iter 2</c:v>
                </c:pt>
                <c:pt idx="2">
                  <c:v>iter 3</c:v>
                </c:pt>
                <c:pt idx="3">
                  <c:v>iter 4</c:v>
                </c:pt>
                <c:pt idx="4">
                  <c:v>iter 5</c:v>
                </c:pt>
                <c:pt idx="5">
                  <c:v>iter 6</c:v>
                </c:pt>
              </c:strCache>
            </c:strRef>
          </c:xVal>
          <c:yVal>
            <c:numRef>
              <c:f>TOTAL!$L$8:$Q$8</c:f>
              <c:numCache>
                <c:formatCode>General</c:formatCode>
                <c:ptCount val="6"/>
                <c:pt idx="0">
                  <c:v>0.325833333333333</c:v>
                </c:pt>
                <c:pt idx="1">
                  <c:v>0.0220833333333333</c:v>
                </c:pt>
                <c:pt idx="2">
                  <c:v>0.02625</c:v>
                </c:pt>
                <c:pt idx="3">
                  <c:v>0.0</c:v>
                </c:pt>
                <c:pt idx="4">
                  <c:v>0.0</c:v>
                </c:pt>
                <c:pt idx="5">
                  <c:v>0.0329166666666667</c:v>
                </c:pt>
              </c:numCache>
            </c:numRef>
          </c:yVal>
          <c:smooth val="0"/>
        </c:ser>
        <c:ser>
          <c:idx val="3"/>
          <c:order val="3"/>
          <c:tx>
            <c:v>(6, 10)</c:v>
          </c:tx>
          <c:spPr>
            <a:ln w="38100"/>
          </c:spPr>
          <c:xVal>
            <c:strRef>
              <c:f>TOTAL!$L$7:$Q$7</c:f>
              <c:strCache>
                <c:ptCount val="6"/>
                <c:pt idx="0">
                  <c:v>iter 1</c:v>
                </c:pt>
                <c:pt idx="1">
                  <c:v>iter 2</c:v>
                </c:pt>
                <c:pt idx="2">
                  <c:v>iter 3</c:v>
                </c:pt>
                <c:pt idx="3">
                  <c:v>iter 4</c:v>
                </c:pt>
                <c:pt idx="4">
                  <c:v>iter 5</c:v>
                </c:pt>
                <c:pt idx="5">
                  <c:v>iter 6</c:v>
                </c:pt>
              </c:strCache>
            </c:strRef>
          </c:xVal>
          <c:yVal>
            <c:numRef>
              <c:f>TOTAL!$L$11:$Q$11</c:f>
              <c:numCache>
                <c:formatCode>General</c:formatCode>
                <c:ptCount val="6"/>
                <c:pt idx="0">
                  <c:v>0.316666666666667</c:v>
                </c:pt>
                <c:pt idx="1">
                  <c:v>0.0</c:v>
                </c:pt>
                <c:pt idx="2">
                  <c:v>0.0525</c:v>
                </c:pt>
                <c:pt idx="3">
                  <c:v>0.03125</c:v>
                </c:pt>
                <c:pt idx="4">
                  <c:v>0.0470833333333333</c:v>
                </c:pt>
                <c:pt idx="5">
                  <c:v>0.07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873768"/>
        <c:axId val="2139807912"/>
      </c:scatterChart>
      <c:valAx>
        <c:axId val="213987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9807912"/>
        <c:crosses val="autoZero"/>
        <c:crossBetween val="midCat"/>
      </c:valAx>
      <c:valAx>
        <c:axId val="2139807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models eliminated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873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(2, 3)</c:v>
          </c:tx>
          <c:spPr>
            <a:ln w="38100"/>
          </c:spPr>
          <c:xVal>
            <c:strRef>
              <c:f>SEPARATE!$C$48:$H$48</c:f>
              <c:strCache>
                <c:ptCount val="6"/>
                <c:pt idx="0">
                  <c:v>iter 1</c:v>
                </c:pt>
                <c:pt idx="1">
                  <c:v>iter 2</c:v>
                </c:pt>
                <c:pt idx="2">
                  <c:v>iter 3</c:v>
                </c:pt>
                <c:pt idx="3">
                  <c:v>iter 4</c:v>
                </c:pt>
                <c:pt idx="4">
                  <c:v>iter 5</c:v>
                </c:pt>
                <c:pt idx="5">
                  <c:v>iter 6</c:v>
                </c:pt>
              </c:strCache>
            </c:strRef>
          </c:xVal>
          <c:yVal>
            <c:numRef>
              <c:f>SEPARATE!$C$49:$H$49</c:f>
              <c:numCache>
                <c:formatCode>General</c:formatCode>
                <c:ptCount val="6"/>
                <c:pt idx="0">
                  <c:v>0.249092849519744</c:v>
                </c:pt>
                <c:pt idx="1">
                  <c:v>0.0849519743863394</c:v>
                </c:pt>
                <c:pt idx="2">
                  <c:v>0.152401280683031</c:v>
                </c:pt>
                <c:pt idx="3">
                  <c:v>0.0296691568836713</c:v>
                </c:pt>
                <c:pt idx="4">
                  <c:v>0.0</c:v>
                </c:pt>
                <c:pt idx="5">
                  <c:v>0.170757737459979</c:v>
                </c:pt>
              </c:numCache>
            </c:numRef>
          </c:yVal>
          <c:smooth val="0"/>
        </c:ser>
        <c:ser>
          <c:idx val="1"/>
          <c:order val="1"/>
          <c:tx>
            <c:v>(3, 5)</c:v>
          </c:tx>
          <c:spPr>
            <a:ln w="38100"/>
          </c:spPr>
          <c:xVal>
            <c:strRef>
              <c:f>SEPARATE!$C$48:$H$48</c:f>
              <c:strCache>
                <c:ptCount val="6"/>
                <c:pt idx="0">
                  <c:v>iter 1</c:v>
                </c:pt>
                <c:pt idx="1">
                  <c:v>iter 2</c:v>
                </c:pt>
                <c:pt idx="2">
                  <c:v>iter 3</c:v>
                </c:pt>
                <c:pt idx="3">
                  <c:v>iter 4</c:v>
                </c:pt>
                <c:pt idx="4">
                  <c:v>iter 5</c:v>
                </c:pt>
                <c:pt idx="5">
                  <c:v>iter 6</c:v>
                </c:pt>
              </c:strCache>
            </c:strRef>
          </c:xVal>
          <c:yVal>
            <c:numRef>
              <c:f>SEPARATE!$C$50:$H$50</c:f>
              <c:numCache>
                <c:formatCode>General</c:formatCode>
                <c:ptCount val="6"/>
                <c:pt idx="0">
                  <c:v>0.288153681963714</c:v>
                </c:pt>
                <c:pt idx="1">
                  <c:v>0.115901814300961</c:v>
                </c:pt>
                <c:pt idx="2">
                  <c:v>0.228815368196371</c:v>
                </c:pt>
                <c:pt idx="3">
                  <c:v>0.0783351120597652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(4, 7)</c:v>
          </c:tx>
          <c:spPr>
            <a:ln w="38100"/>
          </c:spPr>
          <c:xVal>
            <c:strRef>
              <c:f>SEPARATE!$C$48:$H$48</c:f>
              <c:strCache>
                <c:ptCount val="6"/>
                <c:pt idx="0">
                  <c:v>iter 1</c:v>
                </c:pt>
                <c:pt idx="1">
                  <c:v>iter 2</c:v>
                </c:pt>
                <c:pt idx="2">
                  <c:v>iter 3</c:v>
                </c:pt>
                <c:pt idx="3">
                  <c:v>iter 4</c:v>
                </c:pt>
                <c:pt idx="4">
                  <c:v>iter 5</c:v>
                </c:pt>
                <c:pt idx="5">
                  <c:v>iter 6</c:v>
                </c:pt>
              </c:strCache>
            </c:strRef>
          </c:xVal>
          <c:yVal>
            <c:numRef>
              <c:f>SEPARATE!$C$51:$H$51</c:f>
              <c:numCache>
                <c:formatCode>General</c:formatCode>
                <c:ptCount val="6"/>
                <c:pt idx="0">
                  <c:v>0.288580576307364</c:v>
                </c:pt>
                <c:pt idx="1">
                  <c:v>0.188260405549626</c:v>
                </c:pt>
                <c:pt idx="2">
                  <c:v>0.16307363927428</c:v>
                </c:pt>
                <c:pt idx="3">
                  <c:v>0.0847385272145144</c:v>
                </c:pt>
                <c:pt idx="4">
                  <c:v>0.0</c:v>
                </c:pt>
                <c:pt idx="5">
                  <c:v>0.0213447171824973</c:v>
                </c:pt>
              </c:numCache>
            </c:numRef>
          </c:yVal>
          <c:smooth val="0"/>
        </c:ser>
        <c:ser>
          <c:idx val="3"/>
          <c:order val="3"/>
          <c:tx>
            <c:v>(6, 10)</c:v>
          </c:tx>
          <c:spPr>
            <a:ln w="38100"/>
          </c:spPr>
          <c:xVal>
            <c:strRef>
              <c:f>SEPARATE!$C$48:$H$48</c:f>
              <c:strCache>
                <c:ptCount val="6"/>
                <c:pt idx="0">
                  <c:v>iter 1</c:v>
                </c:pt>
                <c:pt idx="1">
                  <c:v>iter 2</c:v>
                </c:pt>
                <c:pt idx="2">
                  <c:v>iter 3</c:v>
                </c:pt>
                <c:pt idx="3">
                  <c:v>iter 4</c:v>
                </c:pt>
                <c:pt idx="4">
                  <c:v>iter 5</c:v>
                </c:pt>
                <c:pt idx="5">
                  <c:v>iter 6</c:v>
                </c:pt>
              </c:strCache>
            </c:strRef>
          </c:xVal>
          <c:yVal>
            <c:numRef>
              <c:f>SEPARATE!$C$52:$H$52</c:f>
              <c:numCache>
                <c:formatCode>General</c:formatCode>
                <c:ptCount val="6"/>
                <c:pt idx="0">
                  <c:v>0.369690501600854</c:v>
                </c:pt>
                <c:pt idx="1">
                  <c:v>0.266595517609392</c:v>
                </c:pt>
                <c:pt idx="2">
                  <c:v>0.0531483457844183</c:v>
                </c:pt>
                <c:pt idx="3">
                  <c:v>0.0215581643543223</c:v>
                </c:pt>
                <c:pt idx="4">
                  <c:v>0.0779082177161153</c:v>
                </c:pt>
                <c:pt idx="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480296"/>
        <c:axId val="2143038456"/>
      </c:scatterChart>
      <c:valAx>
        <c:axId val="213048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3038456"/>
        <c:crosses val="autoZero"/>
        <c:crossBetween val="midCat"/>
      </c:valAx>
      <c:valAx>
        <c:axId val="2143038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models eliminated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480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(2, 3)</c:v>
          </c:tx>
          <c:spPr>
            <a:ln w="38100"/>
          </c:spPr>
          <c:xVal>
            <c:strRef>
              <c:f>SEPARATE!$M$48:$R$48</c:f>
              <c:strCache>
                <c:ptCount val="6"/>
                <c:pt idx="0">
                  <c:v>iter 1</c:v>
                </c:pt>
                <c:pt idx="1">
                  <c:v>iter 2</c:v>
                </c:pt>
                <c:pt idx="2">
                  <c:v>iter 3</c:v>
                </c:pt>
                <c:pt idx="3">
                  <c:v>iter 4</c:v>
                </c:pt>
                <c:pt idx="4">
                  <c:v>iter 5</c:v>
                </c:pt>
                <c:pt idx="5">
                  <c:v>iter 6</c:v>
                </c:pt>
              </c:strCache>
            </c:strRef>
          </c:xVal>
          <c:yVal>
            <c:numRef>
              <c:f>SEPARATE!$M$49:$R$49</c:f>
              <c:numCache>
                <c:formatCode>General</c:formatCode>
                <c:ptCount val="6"/>
                <c:pt idx="0">
                  <c:v>0.420490928495197</c:v>
                </c:pt>
                <c:pt idx="1">
                  <c:v>0.214514407684098</c:v>
                </c:pt>
                <c:pt idx="2">
                  <c:v>0.0836712913553895</c:v>
                </c:pt>
                <c:pt idx="3">
                  <c:v>0.0153681963713981</c:v>
                </c:pt>
                <c:pt idx="4">
                  <c:v>0.0251867662753468</c:v>
                </c:pt>
                <c:pt idx="5">
                  <c:v>0.00149413020277481</c:v>
                </c:pt>
              </c:numCache>
            </c:numRef>
          </c:yVal>
          <c:smooth val="0"/>
        </c:ser>
        <c:ser>
          <c:idx val="1"/>
          <c:order val="1"/>
          <c:tx>
            <c:v>(3, 5)</c:v>
          </c:tx>
          <c:spPr>
            <a:ln w="38100"/>
          </c:spPr>
          <c:xVal>
            <c:strRef>
              <c:f>SEPARATE!$M$48:$R$48</c:f>
              <c:strCache>
                <c:ptCount val="6"/>
                <c:pt idx="0">
                  <c:v>iter 1</c:v>
                </c:pt>
                <c:pt idx="1">
                  <c:v>iter 2</c:v>
                </c:pt>
                <c:pt idx="2">
                  <c:v>iter 3</c:v>
                </c:pt>
                <c:pt idx="3">
                  <c:v>iter 4</c:v>
                </c:pt>
                <c:pt idx="4">
                  <c:v>iter 5</c:v>
                </c:pt>
                <c:pt idx="5">
                  <c:v>iter 6</c:v>
                </c:pt>
              </c:strCache>
            </c:strRef>
          </c:xVal>
          <c:yVal>
            <c:numRef>
              <c:f>SEPARATE!$M$50:$R$50</c:f>
              <c:numCache>
                <c:formatCode>General</c:formatCode>
                <c:ptCount val="6"/>
                <c:pt idx="0">
                  <c:v>0.462326574172892</c:v>
                </c:pt>
                <c:pt idx="1">
                  <c:v>0.110565635005336</c:v>
                </c:pt>
                <c:pt idx="2">
                  <c:v>0.124226254002134</c:v>
                </c:pt>
                <c:pt idx="3">
                  <c:v>0.00661686232657417</c:v>
                </c:pt>
                <c:pt idx="4">
                  <c:v>0.0305229455709712</c:v>
                </c:pt>
                <c:pt idx="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(4, 7)</c:v>
          </c:tx>
          <c:spPr>
            <a:ln w="38100"/>
          </c:spPr>
          <c:xVal>
            <c:strRef>
              <c:f>SEPARATE!$M$48:$R$48</c:f>
              <c:strCache>
                <c:ptCount val="6"/>
                <c:pt idx="0">
                  <c:v>iter 1</c:v>
                </c:pt>
                <c:pt idx="1">
                  <c:v>iter 2</c:v>
                </c:pt>
                <c:pt idx="2">
                  <c:v>iter 3</c:v>
                </c:pt>
                <c:pt idx="3">
                  <c:v>iter 4</c:v>
                </c:pt>
                <c:pt idx="4">
                  <c:v>iter 5</c:v>
                </c:pt>
                <c:pt idx="5">
                  <c:v>iter 6</c:v>
                </c:pt>
              </c:strCache>
            </c:strRef>
          </c:xVal>
          <c:yVal>
            <c:numRef>
              <c:f>SEPARATE!$M$51:$R$51</c:f>
              <c:numCache>
                <c:formatCode>General</c:formatCode>
                <c:ptCount val="6"/>
                <c:pt idx="0">
                  <c:v>0.480469583778015</c:v>
                </c:pt>
                <c:pt idx="1">
                  <c:v>0.273212379935966</c:v>
                </c:pt>
                <c:pt idx="2">
                  <c:v>0.0595517609391675</c:v>
                </c:pt>
                <c:pt idx="3">
                  <c:v>0.0</c:v>
                </c:pt>
                <c:pt idx="4">
                  <c:v>0.00362860192102455</c:v>
                </c:pt>
                <c:pt idx="5">
                  <c:v>0.0392742796157951</c:v>
                </c:pt>
              </c:numCache>
            </c:numRef>
          </c:yVal>
          <c:smooth val="0"/>
        </c:ser>
        <c:ser>
          <c:idx val="3"/>
          <c:order val="3"/>
          <c:tx>
            <c:v>(6, 10)</c:v>
          </c:tx>
          <c:spPr>
            <a:ln w="38100"/>
          </c:spPr>
          <c:xVal>
            <c:strRef>
              <c:f>SEPARATE!$M$48:$R$48</c:f>
              <c:strCache>
                <c:ptCount val="6"/>
                <c:pt idx="0">
                  <c:v>iter 1</c:v>
                </c:pt>
                <c:pt idx="1">
                  <c:v>iter 2</c:v>
                </c:pt>
                <c:pt idx="2">
                  <c:v>iter 3</c:v>
                </c:pt>
                <c:pt idx="3">
                  <c:v>iter 4</c:v>
                </c:pt>
                <c:pt idx="4">
                  <c:v>iter 5</c:v>
                </c:pt>
                <c:pt idx="5">
                  <c:v>iter 6</c:v>
                </c:pt>
              </c:strCache>
            </c:strRef>
          </c:xVal>
          <c:yVal>
            <c:numRef>
              <c:f>SEPARATE!$M$52:$R$52</c:f>
              <c:numCache>
                <c:formatCode>General</c:formatCode>
                <c:ptCount val="6"/>
                <c:pt idx="0">
                  <c:v>0.472358591248666</c:v>
                </c:pt>
                <c:pt idx="1">
                  <c:v>0.232657417289221</c:v>
                </c:pt>
                <c:pt idx="2">
                  <c:v>0.0591248665955176</c:v>
                </c:pt>
                <c:pt idx="3">
                  <c:v>0.0337246531483458</c:v>
                </c:pt>
                <c:pt idx="4">
                  <c:v>0.0364994663820704</c:v>
                </c:pt>
                <c:pt idx="5">
                  <c:v>0.0200640341515475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58072"/>
        <c:axId val="2147096984"/>
      </c:scatterChart>
      <c:valAx>
        <c:axId val="214715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7096984"/>
        <c:crosses val="autoZero"/>
        <c:crossBetween val="midCat"/>
      </c:valAx>
      <c:valAx>
        <c:axId val="2147096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models eliminated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7158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14</xdr:row>
      <xdr:rowOff>50800</xdr:rowOff>
    </xdr:from>
    <xdr:to>
      <xdr:col>15</xdr:col>
      <xdr:colOff>787400</xdr:colOff>
      <xdr:row>28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54</xdr:row>
      <xdr:rowOff>139700</xdr:rowOff>
    </xdr:from>
    <xdr:to>
      <xdr:col>6</xdr:col>
      <xdr:colOff>774700</xdr:colOff>
      <xdr:row>69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54</xdr:row>
      <xdr:rowOff>25400</xdr:rowOff>
    </xdr:from>
    <xdr:to>
      <xdr:col>17</xdr:col>
      <xdr:colOff>381000</xdr:colOff>
      <xdr:row>68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13" workbookViewId="0">
      <selection activeCell="I41" sqref="I41"/>
    </sheetView>
  </sheetViews>
  <sheetFormatPr baseColWidth="10" defaultRowHeight="15" x14ac:dyDescent="0"/>
  <sheetData>
    <row r="1" spans="1:17">
      <c r="A1" t="s">
        <v>9</v>
      </c>
      <c r="J1" t="s">
        <v>16</v>
      </c>
    </row>
    <row r="2" spans="1:17">
      <c r="J2" t="s">
        <v>17</v>
      </c>
    </row>
    <row r="3" spans="1:17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10</v>
      </c>
    </row>
    <row r="4" spans="1:17">
      <c r="A4">
        <v>2</v>
      </c>
      <c r="B4">
        <v>3</v>
      </c>
      <c r="C4">
        <v>152</v>
      </c>
      <c r="D4">
        <v>0</v>
      </c>
      <c r="E4">
        <v>0</v>
      </c>
      <c r="F4">
        <v>0</v>
      </c>
      <c r="G4">
        <v>0</v>
      </c>
      <c r="H4">
        <v>0</v>
      </c>
      <c r="I4">
        <f>SUM(C4:H4)</f>
        <v>152</v>
      </c>
    </row>
    <row r="5" spans="1:17">
      <c r="C5">
        <v>170</v>
      </c>
      <c r="D5">
        <v>0</v>
      </c>
      <c r="E5">
        <v>0</v>
      </c>
      <c r="F5">
        <v>0</v>
      </c>
      <c r="G5">
        <v>0</v>
      </c>
      <c r="H5">
        <v>79</v>
      </c>
      <c r="I5">
        <f t="shared" ref="I5:I38" si="0">SUM(C5:H5)</f>
        <v>249</v>
      </c>
    </row>
    <row r="6" spans="1:17">
      <c r="C6">
        <v>156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156</v>
      </c>
    </row>
    <row r="7" spans="1:17">
      <c r="C7">
        <v>152</v>
      </c>
      <c r="D7">
        <v>0</v>
      </c>
      <c r="E7">
        <v>63</v>
      </c>
      <c r="F7">
        <v>0</v>
      </c>
      <c r="G7">
        <v>0</v>
      </c>
      <c r="H7">
        <v>0</v>
      </c>
      <c r="I7">
        <f t="shared" si="0"/>
        <v>215</v>
      </c>
      <c r="K7" t="s">
        <v>18</v>
      </c>
      <c r="L7" t="s">
        <v>3</v>
      </c>
      <c r="M7" t="s">
        <v>4</v>
      </c>
      <c r="N7" t="s">
        <v>5</v>
      </c>
      <c r="O7" t="s">
        <v>6</v>
      </c>
      <c r="P7" t="s">
        <v>7</v>
      </c>
      <c r="Q7" t="s">
        <v>8</v>
      </c>
    </row>
    <row r="8" spans="1:17">
      <c r="C8">
        <v>152</v>
      </c>
      <c r="D8">
        <v>53</v>
      </c>
      <c r="E8">
        <v>0</v>
      </c>
      <c r="F8">
        <v>0</v>
      </c>
      <c r="G8">
        <v>0</v>
      </c>
      <c r="H8">
        <v>0</v>
      </c>
      <c r="I8">
        <f t="shared" si="0"/>
        <v>205</v>
      </c>
      <c r="K8" t="s">
        <v>19</v>
      </c>
      <c r="L8">
        <v>0.32583333333333336</v>
      </c>
      <c r="M8">
        <v>2.2083333333333333E-2</v>
      </c>
      <c r="N8">
        <v>2.6249999999999999E-2</v>
      </c>
      <c r="O8">
        <v>0</v>
      </c>
      <c r="P8">
        <v>0</v>
      </c>
      <c r="Q8">
        <v>3.291666666666667E-2</v>
      </c>
    </row>
    <row r="9" spans="1:17">
      <c r="B9" t="s">
        <v>11</v>
      </c>
      <c r="C9" s="1">
        <f>AVERAGE(C4:C8)</f>
        <v>156.4</v>
      </c>
      <c r="D9" s="1">
        <f t="shared" ref="D9:H9" si="1">AVERAGE(D4:D8)</f>
        <v>10.6</v>
      </c>
      <c r="E9" s="1">
        <f t="shared" si="1"/>
        <v>12.6</v>
      </c>
      <c r="F9" s="1">
        <f t="shared" si="1"/>
        <v>0</v>
      </c>
      <c r="G9" s="1">
        <f t="shared" si="1"/>
        <v>0</v>
      </c>
      <c r="H9" s="1">
        <f t="shared" si="1"/>
        <v>15.8</v>
      </c>
      <c r="I9">
        <f t="shared" si="0"/>
        <v>195.4</v>
      </c>
      <c r="K9" t="s">
        <v>20</v>
      </c>
      <c r="L9">
        <v>0.31666666666666665</v>
      </c>
      <c r="M9">
        <v>0</v>
      </c>
      <c r="N9">
        <v>0</v>
      </c>
      <c r="O9">
        <v>0</v>
      </c>
      <c r="P9">
        <v>2.0833333333333332E-2</v>
      </c>
      <c r="Q9">
        <v>6.7916666666666667E-2</v>
      </c>
    </row>
    <row r="10" spans="1:17">
      <c r="B10" t="s">
        <v>12</v>
      </c>
      <c r="C10">
        <f>STDEV(C4:C8)</f>
        <v>7.7974354758471707</v>
      </c>
      <c r="D10">
        <f t="shared" ref="D10:I10" si="2">STDEV(D4:D8)</f>
        <v>23.702320561497771</v>
      </c>
      <c r="E10">
        <f t="shared" si="2"/>
        <v>28.174456516497351</v>
      </c>
      <c r="F10">
        <f t="shared" si="2"/>
        <v>0</v>
      </c>
      <c r="G10">
        <f t="shared" si="2"/>
        <v>0</v>
      </c>
      <c r="H10">
        <f t="shared" si="2"/>
        <v>35.329874044496677</v>
      </c>
      <c r="I10">
        <f t="shared" si="2"/>
        <v>41.186162724876461</v>
      </c>
      <c r="K10" t="s">
        <v>21</v>
      </c>
      <c r="L10">
        <v>0.33291666666666669</v>
      </c>
      <c r="M10">
        <v>3.5416666666666666E-2</v>
      </c>
      <c r="N10">
        <v>0</v>
      </c>
      <c r="O10">
        <v>0</v>
      </c>
      <c r="P10">
        <v>0</v>
      </c>
      <c r="Q10">
        <v>3.9166666666666669E-2</v>
      </c>
    </row>
    <row r="11" spans="1:17">
      <c r="B11" t="s">
        <v>13</v>
      </c>
      <c r="C11">
        <f>C9/480</f>
        <v>0.32583333333333336</v>
      </c>
      <c r="D11">
        <f t="shared" ref="D11:I11" si="3">D9/480</f>
        <v>2.2083333333333333E-2</v>
      </c>
      <c r="E11">
        <f t="shared" si="3"/>
        <v>2.6249999999999999E-2</v>
      </c>
      <c r="F11">
        <f t="shared" si="3"/>
        <v>0</v>
      </c>
      <c r="G11">
        <f t="shared" si="3"/>
        <v>0</v>
      </c>
      <c r="H11">
        <f t="shared" si="3"/>
        <v>3.291666666666667E-2</v>
      </c>
      <c r="I11">
        <f t="shared" si="3"/>
        <v>0.40708333333333335</v>
      </c>
      <c r="K11" t="s">
        <v>22</v>
      </c>
      <c r="L11">
        <v>0.31666666666666665</v>
      </c>
      <c r="M11">
        <v>0</v>
      </c>
      <c r="N11">
        <v>5.2499999999999998E-2</v>
      </c>
      <c r="O11">
        <v>3.125E-2</v>
      </c>
      <c r="P11">
        <v>4.7083333333333338E-2</v>
      </c>
      <c r="Q11">
        <v>7.0000000000000007E-2</v>
      </c>
    </row>
    <row r="12" spans="1:17">
      <c r="B12" t="s">
        <v>14</v>
      </c>
      <c r="C12">
        <f>C10/480</f>
        <v>1.6244657241348274E-2</v>
      </c>
      <c r="D12">
        <f t="shared" ref="D12:I12" si="4">D10/480</f>
        <v>4.9379834503120355E-2</v>
      </c>
      <c r="E12">
        <f t="shared" si="4"/>
        <v>5.8696784409369478E-2</v>
      </c>
      <c r="F12">
        <f t="shared" si="4"/>
        <v>0</v>
      </c>
      <c r="G12">
        <f t="shared" si="4"/>
        <v>0</v>
      </c>
      <c r="H12">
        <f t="shared" si="4"/>
        <v>7.360390425936808E-2</v>
      </c>
      <c r="I12">
        <f t="shared" si="4"/>
        <v>8.580450567682596E-2</v>
      </c>
    </row>
    <row r="14" spans="1:17">
      <c r="A14">
        <v>3</v>
      </c>
      <c r="B14">
        <v>5</v>
      </c>
      <c r="C14">
        <v>152</v>
      </c>
      <c r="D14">
        <v>0</v>
      </c>
      <c r="E14">
        <v>0</v>
      </c>
      <c r="F14">
        <v>0</v>
      </c>
      <c r="G14">
        <v>50</v>
      </c>
      <c r="H14">
        <v>0</v>
      </c>
      <c r="I14">
        <f t="shared" si="0"/>
        <v>202</v>
      </c>
    </row>
    <row r="15" spans="1:17">
      <c r="C15">
        <v>152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152</v>
      </c>
    </row>
    <row r="16" spans="1:17">
      <c r="C16">
        <v>152</v>
      </c>
      <c r="D16">
        <v>0</v>
      </c>
      <c r="E16">
        <v>0</v>
      </c>
      <c r="F16">
        <v>0</v>
      </c>
      <c r="G16">
        <v>0</v>
      </c>
      <c r="H16">
        <v>95</v>
      </c>
      <c r="I16">
        <f t="shared" si="0"/>
        <v>247</v>
      </c>
    </row>
    <row r="17" spans="1:9">
      <c r="C17">
        <v>152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152</v>
      </c>
    </row>
    <row r="18" spans="1:9">
      <c r="C18">
        <v>152</v>
      </c>
      <c r="D18">
        <v>0</v>
      </c>
      <c r="E18">
        <v>0</v>
      </c>
      <c r="F18">
        <v>0</v>
      </c>
      <c r="G18">
        <v>0</v>
      </c>
      <c r="H18">
        <v>68</v>
      </c>
      <c r="I18">
        <f t="shared" si="0"/>
        <v>220</v>
      </c>
    </row>
    <row r="19" spans="1:9">
      <c r="B19" t="s">
        <v>11</v>
      </c>
      <c r="C19">
        <f>AVERAGE(C14:C18)</f>
        <v>152</v>
      </c>
      <c r="D19">
        <f t="shared" ref="D19:I19" si="5">AVERAGE(D14:D18)</f>
        <v>0</v>
      </c>
      <c r="E19">
        <f t="shared" si="5"/>
        <v>0</v>
      </c>
      <c r="F19">
        <f t="shared" si="5"/>
        <v>0</v>
      </c>
      <c r="G19">
        <f t="shared" si="5"/>
        <v>10</v>
      </c>
      <c r="H19">
        <f t="shared" si="5"/>
        <v>32.6</v>
      </c>
      <c r="I19">
        <f t="shared" si="5"/>
        <v>194.6</v>
      </c>
    </row>
    <row r="20" spans="1:9">
      <c r="B20" t="s">
        <v>12</v>
      </c>
      <c r="C20">
        <f>STDEV(C14:C19)</f>
        <v>0</v>
      </c>
      <c r="D20">
        <f t="shared" ref="D20:I20" si="6">STDEV(D14:D19)</f>
        <v>0</v>
      </c>
      <c r="E20">
        <f t="shared" si="6"/>
        <v>0</v>
      </c>
      <c r="F20">
        <f t="shared" si="6"/>
        <v>0</v>
      </c>
      <c r="G20">
        <f t="shared" si="6"/>
        <v>20</v>
      </c>
      <c r="H20">
        <f t="shared" si="6"/>
        <v>40.829401171214847</v>
      </c>
      <c r="I20">
        <f t="shared" si="6"/>
        <v>37.617017425628099</v>
      </c>
    </row>
    <row r="21" spans="1:9">
      <c r="B21" t="s">
        <v>13</v>
      </c>
      <c r="C21">
        <f>C19/480</f>
        <v>0.31666666666666665</v>
      </c>
      <c r="D21">
        <f t="shared" ref="D21:I21" si="7">D19/480</f>
        <v>0</v>
      </c>
      <c r="E21">
        <f t="shared" si="7"/>
        <v>0</v>
      </c>
      <c r="F21">
        <f t="shared" si="7"/>
        <v>0</v>
      </c>
      <c r="G21">
        <f t="shared" si="7"/>
        <v>2.0833333333333332E-2</v>
      </c>
      <c r="H21">
        <f t="shared" si="7"/>
        <v>6.7916666666666667E-2</v>
      </c>
      <c r="I21">
        <f t="shared" si="7"/>
        <v>0.40541666666666665</v>
      </c>
    </row>
    <row r="22" spans="1:9">
      <c r="B22" t="s">
        <v>14</v>
      </c>
      <c r="C22">
        <f>C20/480</f>
        <v>0</v>
      </c>
      <c r="D22">
        <f t="shared" ref="D22:I22" si="8">D20/480</f>
        <v>0</v>
      </c>
      <c r="E22">
        <f t="shared" si="8"/>
        <v>0</v>
      </c>
      <c r="F22">
        <f t="shared" si="8"/>
        <v>0</v>
      </c>
      <c r="G22">
        <f t="shared" si="8"/>
        <v>4.1666666666666664E-2</v>
      </c>
      <c r="H22">
        <f t="shared" si="8"/>
        <v>8.5061252440030932E-2</v>
      </c>
      <c r="I22">
        <f t="shared" si="8"/>
        <v>7.8368786303391877E-2</v>
      </c>
    </row>
    <row r="24" spans="1:9">
      <c r="A24">
        <v>4</v>
      </c>
      <c r="B24">
        <v>7</v>
      </c>
      <c r="C24">
        <v>152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152</v>
      </c>
    </row>
    <row r="25" spans="1:9">
      <c r="C25">
        <v>152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152</v>
      </c>
    </row>
    <row r="26" spans="1:9">
      <c r="C26">
        <v>191</v>
      </c>
      <c r="D26">
        <v>0</v>
      </c>
      <c r="E26">
        <v>0</v>
      </c>
      <c r="F26">
        <v>0</v>
      </c>
      <c r="G26">
        <v>0</v>
      </c>
      <c r="H26">
        <v>94</v>
      </c>
      <c r="I26">
        <f t="shared" si="0"/>
        <v>285</v>
      </c>
    </row>
    <row r="27" spans="1:9">
      <c r="C27">
        <v>152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0"/>
        <v>152</v>
      </c>
    </row>
    <row r="28" spans="1:9">
      <c r="C28">
        <v>152</v>
      </c>
      <c r="D28">
        <v>85</v>
      </c>
      <c r="E28">
        <v>0</v>
      </c>
      <c r="F28">
        <v>0</v>
      </c>
      <c r="G28">
        <v>0</v>
      </c>
      <c r="H28">
        <v>0</v>
      </c>
      <c r="I28">
        <f t="shared" si="0"/>
        <v>237</v>
      </c>
    </row>
    <row r="29" spans="1:9">
      <c r="B29" t="s">
        <v>11</v>
      </c>
      <c r="C29">
        <f>AVERAGE(C24:C28)</f>
        <v>159.80000000000001</v>
      </c>
      <c r="D29">
        <f t="shared" ref="D29:I29" si="9">AVERAGE(D24:D28)</f>
        <v>17</v>
      </c>
      <c r="E29">
        <f t="shared" si="9"/>
        <v>0</v>
      </c>
      <c r="F29">
        <f t="shared" si="9"/>
        <v>0</v>
      </c>
      <c r="G29">
        <f t="shared" si="9"/>
        <v>0</v>
      </c>
      <c r="H29">
        <f t="shared" si="9"/>
        <v>18.8</v>
      </c>
      <c r="I29">
        <f t="shared" si="9"/>
        <v>195.6</v>
      </c>
    </row>
    <row r="30" spans="1:9">
      <c r="B30" t="s">
        <v>12</v>
      </c>
      <c r="C30">
        <f>STDEV(C24:C28)</f>
        <v>17.441330224498358</v>
      </c>
      <c r="D30">
        <f t="shared" ref="D30:I30" si="10">STDEV(D24:D28)</f>
        <v>38.013155617496423</v>
      </c>
      <c r="E30">
        <f t="shared" si="10"/>
        <v>0</v>
      </c>
      <c r="F30">
        <f t="shared" si="10"/>
        <v>0</v>
      </c>
      <c r="G30">
        <f t="shared" si="10"/>
        <v>0</v>
      </c>
      <c r="H30">
        <f t="shared" si="10"/>
        <v>42.03807797699605</v>
      </c>
      <c r="I30">
        <f t="shared" si="10"/>
        <v>62.066899390899195</v>
      </c>
    </row>
    <row r="31" spans="1:9">
      <c r="B31" t="s">
        <v>13</v>
      </c>
      <c r="C31">
        <f>C29/480</f>
        <v>0.33291666666666669</v>
      </c>
      <c r="D31">
        <f t="shared" ref="D31:I31" si="11">D29/480</f>
        <v>3.5416666666666666E-2</v>
      </c>
      <c r="E31">
        <f t="shared" si="11"/>
        <v>0</v>
      </c>
      <c r="F31">
        <f t="shared" si="11"/>
        <v>0</v>
      </c>
      <c r="G31">
        <f t="shared" si="11"/>
        <v>0</v>
      </c>
      <c r="H31">
        <f t="shared" si="11"/>
        <v>3.9166666666666669E-2</v>
      </c>
      <c r="I31">
        <f t="shared" si="11"/>
        <v>0.40749999999999997</v>
      </c>
    </row>
    <row r="32" spans="1:9">
      <c r="B32" t="s">
        <v>14</v>
      </c>
      <c r="C32">
        <f>C30/480</f>
        <v>3.6336104634371577E-2</v>
      </c>
      <c r="D32">
        <f t="shared" ref="D32:I32" si="12">D30/480</f>
        <v>7.9194074203117554E-2</v>
      </c>
      <c r="E32">
        <f t="shared" si="12"/>
        <v>0</v>
      </c>
      <c r="F32">
        <f t="shared" si="12"/>
        <v>0</v>
      </c>
      <c r="G32">
        <f t="shared" si="12"/>
        <v>0</v>
      </c>
      <c r="H32">
        <f t="shared" si="12"/>
        <v>8.7579329118741764E-2</v>
      </c>
      <c r="I32">
        <f t="shared" si="12"/>
        <v>0.12930604039770666</v>
      </c>
    </row>
    <row r="34" spans="1:9">
      <c r="A34">
        <v>6</v>
      </c>
      <c r="B34">
        <v>10</v>
      </c>
      <c r="C34">
        <v>152</v>
      </c>
      <c r="D34">
        <v>0</v>
      </c>
      <c r="E34">
        <v>0</v>
      </c>
      <c r="F34">
        <v>0</v>
      </c>
      <c r="G34">
        <v>0</v>
      </c>
      <c r="H34">
        <v>116</v>
      </c>
      <c r="I34">
        <f t="shared" si="0"/>
        <v>268</v>
      </c>
    </row>
    <row r="35" spans="1:9">
      <c r="C35">
        <v>152</v>
      </c>
      <c r="D35">
        <v>0</v>
      </c>
      <c r="E35">
        <v>0</v>
      </c>
      <c r="F35">
        <v>0</v>
      </c>
      <c r="G35">
        <v>113</v>
      </c>
      <c r="H35">
        <v>0</v>
      </c>
      <c r="I35">
        <f t="shared" si="0"/>
        <v>265</v>
      </c>
    </row>
    <row r="36" spans="1:9">
      <c r="C36">
        <v>152</v>
      </c>
      <c r="D36">
        <v>0</v>
      </c>
      <c r="E36">
        <v>126</v>
      </c>
      <c r="F36">
        <v>0</v>
      </c>
      <c r="G36">
        <v>0</v>
      </c>
      <c r="H36">
        <v>52</v>
      </c>
      <c r="I36">
        <f t="shared" si="0"/>
        <v>330</v>
      </c>
    </row>
    <row r="37" spans="1:9">
      <c r="C37">
        <v>152</v>
      </c>
      <c r="D37">
        <v>0</v>
      </c>
      <c r="E37">
        <v>0</v>
      </c>
      <c r="F37">
        <v>75</v>
      </c>
      <c r="G37">
        <v>0</v>
      </c>
      <c r="H37">
        <v>0</v>
      </c>
      <c r="I37">
        <f t="shared" si="0"/>
        <v>227</v>
      </c>
    </row>
    <row r="38" spans="1:9">
      <c r="C38">
        <v>152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0"/>
        <v>152</v>
      </c>
    </row>
    <row r="39" spans="1:9">
      <c r="B39" t="s">
        <v>11</v>
      </c>
      <c r="C39">
        <f>AVERAGE(C34:C38)</f>
        <v>152</v>
      </c>
      <c r="D39">
        <f t="shared" ref="D39:I39" si="13">AVERAGE(D34:D38)</f>
        <v>0</v>
      </c>
      <c r="E39">
        <f t="shared" si="13"/>
        <v>25.2</v>
      </c>
      <c r="F39">
        <f t="shared" si="13"/>
        <v>15</v>
      </c>
      <c r="G39">
        <f t="shared" si="13"/>
        <v>22.6</v>
      </c>
      <c r="H39">
        <f t="shared" si="13"/>
        <v>33.6</v>
      </c>
      <c r="I39">
        <f t="shared" si="13"/>
        <v>248.4</v>
      </c>
    </row>
    <row r="40" spans="1:9">
      <c r="B40" t="s">
        <v>12</v>
      </c>
      <c r="C40">
        <f>STDEV(C34:C38)</f>
        <v>0</v>
      </c>
      <c r="D40">
        <f t="shared" ref="D40:I40" si="14">STDEV(D34:D38)</f>
        <v>0</v>
      </c>
      <c r="E40">
        <f t="shared" si="14"/>
        <v>56.348913032994702</v>
      </c>
      <c r="F40">
        <f t="shared" si="14"/>
        <v>33.541019662496844</v>
      </c>
      <c r="G40">
        <f t="shared" si="14"/>
        <v>50.535136291495249</v>
      </c>
      <c r="H40">
        <f t="shared" si="14"/>
        <v>51.271824621325891</v>
      </c>
      <c r="I40">
        <f t="shared" si="14"/>
        <v>65.324574242776379</v>
      </c>
    </row>
    <row r="41" spans="1:9">
      <c r="B41" t="s">
        <v>13</v>
      </c>
      <c r="C41">
        <f>C39/480</f>
        <v>0.31666666666666665</v>
      </c>
      <c r="D41">
        <f t="shared" ref="D41:I41" si="15">D39/480</f>
        <v>0</v>
      </c>
      <c r="E41">
        <f t="shared" si="15"/>
        <v>5.2499999999999998E-2</v>
      </c>
      <c r="F41">
        <f t="shared" si="15"/>
        <v>3.125E-2</v>
      </c>
      <c r="G41">
        <f t="shared" si="15"/>
        <v>4.7083333333333338E-2</v>
      </c>
      <c r="H41">
        <f t="shared" si="15"/>
        <v>7.0000000000000007E-2</v>
      </c>
      <c r="I41">
        <f t="shared" si="15"/>
        <v>0.51749999999999996</v>
      </c>
    </row>
    <row r="42" spans="1:9">
      <c r="B42" t="s">
        <v>14</v>
      </c>
      <c r="C42">
        <f>C40/480</f>
        <v>0</v>
      </c>
      <c r="D42">
        <f t="shared" ref="D42:I42" si="16">D40/480</f>
        <v>0</v>
      </c>
      <c r="E42">
        <f t="shared" si="16"/>
        <v>0.11739356881873896</v>
      </c>
      <c r="F42">
        <f t="shared" si="16"/>
        <v>6.9877124296868418E-2</v>
      </c>
      <c r="G42">
        <f t="shared" si="16"/>
        <v>0.1052815339406151</v>
      </c>
      <c r="H42">
        <f t="shared" si="16"/>
        <v>0.10681630129442894</v>
      </c>
      <c r="I42">
        <f t="shared" si="16"/>
        <v>0.13609286300578413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G2" workbookViewId="0">
      <selection activeCell="S41" sqref="S41"/>
    </sheetView>
  </sheetViews>
  <sheetFormatPr baseColWidth="10" defaultRowHeight="15" x14ac:dyDescent="0"/>
  <sheetData>
    <row r="1" spans="1:21">
      <c r="A1" t="s">
        <v>0</v>
      </c>
      <c r="K1" t="s">
        <v>9</v>
      </c>
      <c r="U1" t="s">
        <v>15</v>
      </c>
    </row>
    <row r="3" spans="1:21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10</v>
      </c>
    </row>
    <row r="4" spans="1:21">
      <c r="A4">
        <v>2</v>
      </c>
      <c r="B4">
        <v>3</v>
      </c>
      <c r="C4">
        <v>383</v>
      </c>
      <c r="D4">
        <v>276</v>
      </c>
      <c r="E4">
        <v>86</v>
      </c>
      <c r="F4">
        <v>0</v>
      </c>
      <c r="G4">
        <v>0</v>
      </c>
      <c r="H4">
        <v>0</v>
      </c>
      <c r="I4">
        <f>SUM(C4:H4)</f>
        <v>745</v>
      </c>
      <c r="K4">
        <v>2</v>
      </c>
      <c r="L4">
        <v>3</v>
      </c>
      <c r="M4">
        <v>258</v>
      </c>
      <c r="N4">
        <v>323</v>
      </c>
      <c r="O4">
        <v>95</v>
      </c>
      <c r="P4">
        <v>0</v>
      </c>
      <c r="Q4">
        <v>0</v>
      </c>
      <c r="R4">
        <v>0</v>
      </c>
      <c r="S4">
        <f>SUM(M4:R4)</f>
        <v>676</v>
      </c>
    </row>
    <row r="5" spans="1:21">
      <c r="C5">
        <v>196</v>
      </c>
      <c r="D5">
        <v>122</v>
      </c>
      <c r="E5">
        <v>0</v>
      </c>
      <c r="F5">
        <v>0</v>
      </c>
      <c r="G5">
        <v>0</v>
      </c>
      <c r="H5">
        <v>238</v>
      </c>
      <c r="I5">
        <f t="shared" ref="I5:I8" si="0">SUM(C5:H5)</f>
        <v>556</v>
      </c>
      <c r="M5">
        <v>251</v>
      </c>
      <c r="N5">
        <v>129</v>
      </c>
      <c r="O5">
        <v>254</v>
      </c>
      <c r="P5">
        <v>47</v>
      </c>
      <c r="Q5">
        <v>0</v>
      </c>
      <c r="R5">
        <v>0</v>
      </c>
      <c r="S5">
        <f t="shared" ref="S5:S8" si="1">SUM(M5:R5)</f>
        <v>681</v>
      </c>
    </row>
    <row r="6" spans="1:21">
      <c r="C6">
        <v>196</v>
      </c>
      <c r="D6">
        <v>0</v>
      </c>
      <c r="E6">
        <v>152</v>
      </c>
      <c r="F6">
        <v>0</v>
      </c>
      <c r="G6">
        <v>0</v>
      </c>
      <c r="H6">
        <v>262</v>
      </c>
      <c r="I6">
        <f t="shared" si="0"/>
        <v>610</v>
      </c>
      <c r="M6">
        <v>325</v>
      </c>
      <c r="N6">
        <v>320</v>
      </c>
      <c r="O6">
        <v>0</v>
      </c>
      <c r="P6">
        <v>0</v>
      </c>
      <c r="Q6">
        <v>51</v>
      </c>
      <c r="R6">
        <v>0</v>
      </c>
      <c r="S6">
        <f t="shared" si="1"/>
        <v>696</v>
      </c>
    </row>
    <row r="7" spans="1:21">
      <c r="C7">
        <v>196</v>
      </c>
      <c r="D7">
        <v>0</v>
      </c>
      <c r="E7">
        <v>152</v>
      </c>
      <c r="F7">
        <v>0</v>
      </c>
      <c r="G7">
        <v>0</v>
      </c>
      <c r="H7">
        <v>300</v>
      </c>
      <c r="I7">
        <f t="shared" si="0"/>
        <v>648</v>
      </c>
      <c r="M7">
        <v>441</v>
      </c>
      <c r="N7">
        <v>233</v>
      </c>
      <c r="O7">
        <v>0</v>
      </c>
      <c r="P7">
        <v>0</v>
      </c>
      <c r="Q7">
        <v>0</v>
      </c>
      <c r="R7">
        <v>0</v>
      </c>
      <c r="S7">
        <f t="shared" si="1"/>
        <v>674</v>
      </c>
    </row>
    <row r="8" spans="1:21">
      <c r="C8">
        <v>196</v>
      </c>
      <c r="D8">
        <v>0</v>
      </c>
      <c r="E8">
        <v>324</v>
      </c>
      <c r="F8">
        <v>139</v>
      </c>
      <c r="G8">
        <v>0</v>
      </c>
      <c r="H8">
        <v>0</v>
      </c>
      <c r="I8">
        <f t="shared" si="0"/>
        <v>659</v>
      </c>
      <c r="M8">
        <v>695</v>
      </c>
      <c r="N8">
        <v>0</v>
      </c>
      <c r="O8">
        <v>43</v>
      </c>
      <c r="P8">
        <v>25</v>
      </c>
      <c r="Q8">
        <v>67</v>
      </c>
      <c r="R8">
        <v>7</v>
      </c>
      <c r="S8">
        <f t="shared" si="1"/>
        <v>837</v>
      </c>
    </row>
    <row r="9" spans="1:21">
      <c r="B9" t="s">
        <v>11</v>
      </c>
      <c r="C9">
        <f>AVERAGE(C4:C8)</f>
        <v>233.4</v>
      </c>
      <c r="D9">
        <f t="shared" ref="D9:I9" si="2">AVERAGE(D4:D8)</f>
        <v>79.599999999999994</v>
      </c>
      <c r="E9">
        <f t="shared" si="2"/>
        <v>142.80000000000001</v>
      </c>
      <c r="F9">
        <f t="shared" si="2"/>
        <v>27.8</v>
      </c>
      <c r="G9">
        <f t="shared" si="2"/>
        <v>0</v>
      </c>
      <c r="H9">
        <f t="shared" si="2"/>
        <v>160</v>
      </c>
      <c r="I9">
        <f t="shared" si="2"/>
        <v>643.6</v>
      </c>
      <c r="L9" t="s">
        <v>11</v>
      </c>
      <c r="M9">
        <f>AVERAGE(M4:M8)</f>
        <v>394</v>
      </c>
      <c r="N9">
        <f t="shared" ref="N9:S9" si="3">AVERAGE(N4:N8)</f>
        <v>201</v>
      </c>
      <c r="O9">
        <f t="shared" si="3"/>
        <v>78.400000000000006</v>
      </c>
      <c r="P9">
        <f t="shared" si="3"/>
        <v>14.4</v>
      </c>
      <c r="Q9">
        <f t="shared" si="3"/>
        <v>23.6</v>
      </c>
      <c r="R9">
        <f t="shared" si="3"/>
        <v>1.4</v>
      </c>
      <c r="S9">
        <f t="shared" si="3"/>
        <v>712.8</v>
      </c>
    </row>
    <row r="10" spans="1:21">
      <c r="B10" t="s">
        <v>12</v>
      </c>
      <c r="C10">
        <f>STDEV(C4:C8)</f>
        <v>83.628942358492154</v>
      </c>
      <c r="D10">
        <f t="shared" ref="D10:I10" si="4">STDEV(D4:D8)</f>
        <v>121.83923834299031</v>
      </c>
      <c r="E10">
        <f t="shared" si="4"/>
        <v>118.97562775627621</v>
      </c>
      <c r="F10">
        <f t="shared" si="4"/>
        <v>62.162689774494154</v>
      </c>
      <c r="G10">
        <f t="shared" si="4"/>
        <v>0</v>
      </c>
      <c r="H10">
        <f t="shared" si="4"/>
        <v>147.72271321635003</v>
      </c>
      <c r="I10">
        <f t="shared" si="4"/>
        <v>69.536321444263933</v>
      </c>
      <c r="L10" t="s">
        <v>12</v>
      </c>
      <c r="M10">
        <f>STDEV(M4:M8)</f>
        <v>184.74035834110532</v>
      </c>
      <c r="N10">
        <f t="shared" ref="N10:S10" si="5">STDEV(N4:N8)</f>
        <v>137.52636110942512</v>
      </c>
      <c r="O10">
        <f t="shared" si="5"/>
        <v>105.66125117563202</v>
      </c>
      <c r="P10">
        <f t="shared" si="5"/>
        <v>21.196697856034085</v>
      </c>
      <c r="Q10">
        <f t="shared" si="5"/>
        <v>32.807011445726047</v>
      </c>
      <c r="R10">
        <f t="shared" si="5"/>
        <v>3.1304951684997055</v>
      </c>
      <c r="S10">
        <f t="shared" si="5"/>
        <v>69.962132614722378</v>
      </c>
    </row>
    <row r="11" spans="1:21">
      <c r="B11" t="s">
        <v>13</v>
      </c>
      <c r="C11">
        <f>C9/937</f>
        <v>0.24909284951974386</v>
      </c>
      <c r="D11">
        <f t="shared" ref="D11:I11" si="6">D9/937</f>
        <v>8.4951974386339377E-2</v>
      </c>
      <c r="E11">
        <f t="shared" si="6"/>
        <v>0.15240128068303097</v>
      </c>
      <c r="F11">
        <f t="shared" si="6"/>
        <v>2.9669156883671291E-2</v>
      </c>
      <c r="G11">
        <f t="shared" si="6"/>
        <v>0</v>
      </c>
      <c r="H11">
        <f t="shared" si="6"/>
        <v>0.17075773745997866</v>
      </c>
      <c r="I11">
        <f t="shared" si="6"/>
        <v>0.68687299893276421</v>
      </c>
      <c r="L11" t="s">
        <v>13</v>
      </c>
      <c r="M11">
        <f>M9/937</f>
        <v>0.42049092849519742</v>
      </c>
      <c r="N11">
        <f t="shared" ref="N11:S11" si="7">N9/937</f>
        <v>0.21451440768409819</v>
      </c>
      <c r="O11">
        <f t="shared" si="7"/>
        <v>8.3671291355389546E-2</v>
      </c>
      <c r="P11">
        <f t="shared" si="7"/>
        <v>1.536819637139808E-2</v>
      </c>
      <c r="Q11">
        <f t="shared" si="7"/>
        <v>2.5186766275346852E-2</v>
      </c>
      <c r="R11">
        <f t="shared" si="7"/>
        <v>1.4941302027748132E-3</v>
      </c>
      <c r="S11">
        <f t="shared" si="7"/>
        <v>0.76072572038420483</v>
      </c>
    </row>
    <row r="12" spans="1:21">
      <c r="B12" t="s">
        <v>14</v>
      </c>
      <c r="C12">
        <f>C10/937</f>
        <v>8.9251806145669327E-2</v>
      </c>
      <c r="D12">
        <f t="shared" ref="D12:I12" si="8">D10/937</f>
        <v>0.13003120420810066</v>
      </c>
      <c r="E12">
        <f t="shared" si="8"/>
        <v>0.12697505630338976</v>
      </c>
      <c r="F12">
        <f t="shared" si="8"/>
        <v>6.6342251626994822E-2</v>
      </c>
      <c r="G12">
        <f t="shared" si="8"/>
        <v>0</v>
      </c>
      <c r="H12">
        <f t="shared" si="8"/>
        <v>0.15765497675170762</v>
      </c>
      <c r="I12">
        <f t="shared" si="8"/>
        <v>7.4211655756951905E-2</v>
      </c>
      <c r="L12" t="s">
        <v>14</v>
      </c>
      <c r="M12">
        <f>M10/937</f>
        <v>0.19716153504920525</v>
      </c>
      <c r="N12">
        <f t="shared" ref="N12:S12" si="9">N10/937</f>
        <v>0.14677306415093397</v>
      </c>
      <c r="O12">
        <f t="shared" si="9"/>
        <v>0.11276547617463396</v>
      </c>
      <c r="P12">
        <f t="shared" si="9"/>
        <v>2.2621876046994754E-2</v>
      </c>
      <c r="Q12">
        <f t="shared" si="9"/>
        <v>3.5012819045598768E-2</v>
      </c>
      <c r="R12">
        <f t="shared" si="9"/>
        <v>3.3409767006400272E-3</v>
      </c>
      <c r="S12">
        <f t="shared" si="9"/>
        <v>7.4666096707281082E-2</v>
      </c>
    </row>
    <row r="14" spans="1:21">
      <c r="A14">
        <v>3</v>
      </c>
      <c r="B14">
        <v>5</v>
      </c>
      <c r="C14">
        <v>196</v>
      </c>
      <c r="D14">
        <v>0</v>
      </c>
      <c r="E14">
        <v>285</v>
      </c>
      <c r="F14">
        <v>113</v>
      </c>
      <c r="G14">
        <v>0</v>
      </c>
      <c r="H14">
        <v>0</v>
      </c>
      <c r="I14">
        <f>SUM(C14:H14)</f>
        <v>594</v>
      </c>
      <c r="K14">
        <v>3</v>
      </c>
      <c r="L14">
        <v>5</v>
      </c>
      <c r="M14">
        <v>560</v>
      </c>
      <c r="N14">
        <v>79</v>
      </c>
      <c r="O14">
        <v>33</v>
      </c>
      <c r="P14">
        <v>31</v>
      </c>
      <c r="Q14">
        <v>0</v>
      </c>
      <c r="R14">
        <v>0</v>
      </c>
      <c r="S14">
        <f>SUM(M14:R14)</f>
        <v>703</v>
      </c>
    </row>
    <row r="15" spans="1:21">
      <c r="C15">
        <v>196</v>
      </c>
      <c r="D15">
        <v>0</v>
      </c>
      <c r="E15">
        <v>329</v>
      </c>
      <c r="F15">
        <v>98</v>
      </c>
      <c r="G15">
        <v>0</v>
      </c>
      <c r="H15">
        <v>0</v>
      </c>
      <c r="I15">
        <f>SUM(C15:H15)</f>
        <v>623</v>
      </c>
      <c r="M15">
        <v>251</v>
      </c>
      <c r="N15">
        <v>129</v>
      </c>
      <c r="O15">
        <v>254</v>
      </c>
      <c r="P15">
        <v>0</v>
      </c>
      <c r="Q15">
        <v>68</v>
      </c>
      <c r="R15">
        <v>0</v>
      </c>
      <c r="S15">
        <f>SUM(M15:R15)</f>
        <v>702</v>
      </c>
    </row>
    <row r="16" spans="1:21">
      <c r="C16">
        <v>196</v>
      </c>
      <c r="D16">
        <v>0</v>
      </c>
      <c r="E16">
        <v>339</v>
      </c>
      <c r="F16">
        <v>156</v>
      </c>
      <c r="G16">
        <v>0</v>
      </c>
      <c r="H16">
        <v>0</v>
      </c>
      <c r="I16">
        <f>SUM(C16:H16)</f>
        <v>691</v>
      </c>
      <c r="M16">
        <v>641</v>
      </c>
      <c r="N16">
        <v>110</v>
      </c>
      <c r="O16">
        <v>0</v>
      </c>
      <c r="P16">
        <v>0</v>
      </c>
      <c r="Q16">
        <v>12</v>
      </c>
      <c r="R16">
        <v>0</v>
      </c>
      <c r="S16">
        <f>SUM(M16:R16)</f>
        <v>763</v>
      </c>
    </row>
    <row r="17" spans="1:19">
      <c r="C17">
        <v>381</v>
      </c>
      <c r="D17">
        <v>274</v>
      </c>
      <c r="E17">
        <v>60</v>
      </c>
      <c r="F17">
        <v>0</v>
      </c>
      <c r="G17">
        <v>0</v>
      </c>
      <c r="H17">
        <v>0</v>
      </c>
      <c r="I17">
        <f>SUM(C17:H17)</f>
        <v>715</v>
      </c>
      <c r="M17">
        <v>518</v>
      </c>
      <c r="N17">
        <v>107</v>
      </c>
      <c r="O17">
        <v>0</v>
      </c>
      <c r="P17">
        <v>0</v>
      </c>
      <c r="Q17">
        <v>63</v>
      </c>
      <c r="R17">
        <v>0</v>
      </c>
      <c r="S17">
        <f>SUM(M17:R17)</f>
        <v>688</v>
      </c>
    </row>
    <row r="18" spans="1:19">
      <c r="C18">
        <v>381</v>
      </c>
      <c r="D18">
        <v>269</v>
      </c>
      <c r="E18">
        <v>59</v>
      </c>
      <c r="F18">
        <v>0</v>
      </c>
      <c r="G18">
        <v>0</v>
      </c>
      <c r="H18">
        <v>0</v>
      </c>
      <c r="I18">
        <f>SUM(C18:H18)</f>
        <v>709</v>
      </c>
      <c r="M18">
        <v>196</v>
      </c>
      <c r="N18">
        <v>93</v>
      </c>
      <c r="O18">
        <v>295</v>
      </c>
      <c r="P18">
        <v>0</v>
      </c>
      <c r="Q18">
        <v>0</v>
      </c>
      <c r="R18">
        <v>0</v>
      </c>
      <c r="S18">
        <f>SUM(M18:R18)</f>
        <v>584</v>
      </c>
    </row>
    <row r="19" spans="1:19">
      <c r="B19" t="s">
        <v>11</v>
      </c>
      <c r="C19">
        <f>AVERAGE(C14:C18)</f>
        <v>270</v>
      </c>
      <c r="D19">
        <f t="shared" ref="D19:I19" si="10">AVERAGE(D14:D18)</f>
        <v>108.6</v>
      </c>
      <c r="E19">
        <f t="shared" si="10"/>
        <v>214.4</v>
      </c>
      <c r="F19">
        <f t="shared" si="10"/>
        <v>73.400000000000006</v>
      </c>
      <c r="G19">
        <f t="shared" si="10"/>
        <v>0</v>
      </c>
      <c r="H19">
        <f t="shared" si="10"/>
        <v>0</v>
      </c>
      <c r="I19">
        <f t="shared" si="10"/>
        <v>666.4</v>
      </c>
      <c r="L19" t="s">
        <v>11</v>
      </c>
      <c r="M19">
        <f>AVERAGE(M14:M18)</f>
        <v>433.2</v>
      </c>
      <c r="N19">
        <f t="shared" ref="N19:S19" si="11">AVERAGE(N14:N18)</f>
        <v>103.6</v>
      </c>
      <c r="O19">
        <f t="shared" si="11"/>
        <v>116.4</v>
      </c>
      <c r="P19">
        <f t="shared" si="11"/>
        <v>6.2</v>
      </c>
      <c r="Q19">
        <f t="shared" si="11"/>
        <v>28.6</v>
      </c>
      <c r="R19">
        <f t="shared" si="11"/>
        <v>0</v>
      </c>
      <c r="S19">
        <f t="shared" si="11"/>
        <v>688</v>
      </c>
    </row>
    <row r="20" spans="1:19">
      <c r="B20" t="s">
        <v>12</v>
      </c>
      <c r="C20">
        <f>STDEV(C14:C18)</f>
        <v>101.32867313845573</v>
      </c>
      <c r="D20">
        <f t="shared" ref="D20:I20" si="12">STDEV(D14:D18)</f>
        <v>148.71718125354582</v>
      </c>
      <c r="E20">
        <f t="shared" si="12"/>
        <v>142.85587142291354</v>
      </c>
      <c r="F20">
        <f t="shared" si="12"/>
        <v>70.305049605273737</v>
      </c>
      <c r="G20">
        <f t="shared" si="12"/>
        <v>0</v>
      </c>
      <c r="H20">
        <f t="shared" si="12"/>
        <v>0</v>
      </c>
      <c r="I20">
        <f t="shared" si="12"/>
        <v>54.560058650994868</v>
      </c>
      <c r="L20" t="s">
        <v>12</v>
      </c>
      <c r="M20">
        <f>STDEV(M14:M18)</f>
        <v>197.42770828837581</v>
      </c>
      <c r="N20">
        <f t="shared" ref="N20:S20" si="13">STDEV(N14:N18)</f>
        <v>18.80957203128235</v>
      </c>
      <c r="O20">
        <f t="shared" si="13"/>
        <v>145.67532392275638</v>
      </c>
      <c r="P20">
        <f t="shared" si="13"/>
        <v>13.863621460498695</v>
      </c>
      <c r="Q20">
        <f t="shared" si="13"/>
        <v>34.085187398634027</v>
      </c>
      <c r="R20">
        <f t="shared" si="13"/>
        <v>0</v>
      </c>
      <c r="S20">
        <f t="shared" si="13"/>
        <v>64.926881951931122</v>
      </c>
    </row>
    <row r="21" spans="1:19">
      <c r="B21" t="s">
        <v>13</v>
      </c>
      <c r="C21">
        <f>C19/937</f>
        <v>0.28815368196371399</v>
      </c>
      <c r="D21">
        <f t="shared" ref="D21:I21" si="14">D19/937</f>
        <v>0.11590181430096051</v>
      </c>
      <c r="E21">
        <f t="shared" si="14"/>
        <v>0.22881536819637141</v>
      </c>
      <c r="F21">
        <f t="shared" si="14"/>
        <v>7.8335112059765219E-2</v>
      </c>
      <c r="G21">
        <f t="shared" si="14"/>
        <v>0</v>
      </c>
      <c r="H21">
        <f t="shared" si="14"/>
        <v>0</v>
      </c>
      <c r="I21">
        <f t="shared" si="14"/>
        <v>0.71120597652081108</v>
      </c>
      <c r="L21" t="s">
        <v>13</v>
      </c>
      <c r="M21">
        <f>M19/937</f>
        <v>0.46232657417289219</v>
      </c>
      <c r="N21">
        <f t="shared" ref="N21:S21" si="15">N19/937</f>
        <v>0.11056563500533617</v>
      </c>
      <c r="O21">
        <f t="shared" si="15"/>
        <v>0.12422625400213448</v>
      </c>
      <c r="P21">
        <f t="shared" si="15"/>
        <v>6.6168623265741734E-3</v>
      </c>
      <c r="Q21">
        <f t="shared" si="15"/>
        <v>3.0522945570971186E-2</v>
      </c>
      <c r="R21">
        <f t="shared" si="15"/>
        <v>0</v>
      </c>
      <c r="S21">
        <f t="shared" si="15"/>
        <v>0.7342582710779082</v>
      </c>
    </row>
    <row r="22" spans="1:19">
      <c r="B22" t="s">
        <v>14</v>
      </c>
      <c r="C22">
        <f>C20/937</f>
        <v>0.10814159353090259</v>
      </c>
      <c r="D22">
        <f t="shared" ref="D22:I22" si="16">D20/937</f>
        <v>0.15871630870175649</v>
      </c>
      <c r="E22">
        <f t="shared" si="16"/>
        <v>0.15246090866906462</v>
      </c>
      <c r="F22">
        <f t="shared" si="16"/>
        <v>7.5032070016300675E-2</v>
      </c>
      <c r="G22">
        <f t="shared" si="16"/>
        <v>0</v>
      </c>
      <c r="H22">
        <f t="shared" si="16"/>
        <v>0</v>
      </c>
      <c r="I22">
        <f t="shared" si="16"/>
        <v>5.8228451068297618E-2</v>
      </c>
      <c r="L22" t="s">
        <v>14</v>
      </c>
      <c r="M22">
        <f>M20/937</f>
        <v>0.21070192987019831</v>
      </c>
      <c r="N22">
        <f t="shared" ref="N22:S22" si="17">N20/937</f>
        <v>2.0074249766576679E-2</v>
      </c>
      <c r="O22">
        <f t="shared" si="17"/>
        <v>0.15546992947999613</v>
      </c>
      <c r="P22">
        <f t="shared" si="17"/>
        <v>1.4795753959977263E-2</v>
      </c>
      <c r="Q22">
        <f t="shared" si="17"/>
        <v>3.6376934256813265E-2</v>
      </c>
      <c r="R22">
        <f t="shared" si="17"/>
        <v>0</v>
      </c>
      <c r="S22">
        <f t="shared" si="17"/>
        <v>6.9292296640268009E-2</v>
      </c>
    </row>
    <row r="24" spans="1:19">
      <c r="A24">
        <v>4</v>
      </c>
      <c r="B24">
        <v>7</v>
      </c>
      <c r="C24">
        <v>196</v>
      </c>
      <c r="D24">
        <v>320</v>
      </c>
      <c r="E24">
        <v>0</v>
      </c>
      <c r="F24">
        <v>148</v>
      </c>
      <c r="G24">
        <v>0</v>
      </c>
      <c r="H24">
        <v>0</v>
      </c>
      <c r="I24">
        <f>SUM(C24:H24)</f>
        <v>664</v>
      </c>
      <c r="K24">
        <v>4</v>
      </c>
      <c r="L24">
        <v>7</v>
      </c>
      <c r="M24">
        <v>389</v>
      </c>
      <c r="N24">
        <v>279</v>
      </c>
      <c r="O24">
        <v>110</v>
      </c>
      <c r="P24">
        <v>0</v>
      </c>
      <c r="Q24">
        <v>0</v>
      </c>
      <c r="R24">
        <v>35</v>
      </c>
      <c r="S24">
        <f>SUM(M24:R24)</f>
        <v>813</v>
      </c>
    </row>
    <row r="25" spans="1:19">
      <c r="C25">
        <v>196</v>
      </c>
      <c r="D25">
        <v>0</v>
      </c>
      <c r="E25">
        <v>334</v>
      </c>
      <c r="F25">
        <v>128</v>
      </c>
      <c r="G25">
        <v>0</v>
      </c>
      <c r="H25">
        <v>0</v>
      </c>
      <c r="I25">
        <f>SUM(C25:H25)</f>
        <v>658</v>
      </c>
      <c r="M25">
        <v>383</v>
      </c>
      <c r="N25">
        <v>317</v>
      </c>
      <c r="O25">
        <v>0</v>
      </c>
      <c r="P25">
        <v>0</v>
      </c>
      <c r="Q25">
        <v>0</v>
      </c>
      <c r="R25">
        <v>75</v>
      </c>
      <c r="S25">
        <f>SUM(M25:R25)</f>
        <v>775</v>
      </c>
    </row>
    <row r="26" spans="1:19">
      <c r="C26">
        <v>196</v>
      </c>
      <c r="D26">
        <v>0</v>
      </c>
      <c r="E26">
        <v>302</v>
      </c>
      <c r="F26">
        <v>121</v>
      </c>
      <c r="G26">
        <v>0</v>
      </c>
      <c r="H26">
        <v>100</v>
      </c>
      <c r="I26">
        <f>SUM(C26:H26)</f>
        <v>719</v>
      </c>
      <c r="M26">
        <v>701</v>
      </c>
      <c r="N26">
        <v>88</v>
      </c>
      <c r="O26">
        <v>0</v>
      </c>
      <c r="P26">
        <v>0</v>
      </c>
      <c r="Q26">
        <v>17</v>
      </c>
      <c r="R26">
        <v>8</v>
      </c>
      <c r="S26">
        <f t="shared" ref="S26:S35" si="18">SUM(M26:R26)</f>
        <v>814</v>
      </c>
    </row>
    <row r="27" spans="1:19">
      <c r="C27">
        <v>383</v>
      </c>
      <c r="D27">
        <v>286</v>
      </c>
      <c r="E27">
        <v>67</v>
      </c>
      <c r="F27">
        <v>0</v>
      </c>
      <c r="G27">
        <v>0</v>
      </c>
      <c r="H27">
        <v>0</v>
      </c>
      <c r="I27">
        <f>SUM(C27:H27)</f>
        <v>736</v>
      </c>
      <c r="M27">
        <v>389</v>
      </c>
      <c r="N27">
        <v>279</v>
      </c>
      <c r="O27">
        <v>110</v>
      </c>
      <c r="P27">
        <v>0</v>
      </c>
      <c r="Q27">
        <v>0</v>
      </c>
      <c r="R27">
        <v>35</v>
      </c>
      <c r="S27">
        <f t="shared" si="18"/>
        <v>813</v>
      </c>
    </row>
    <row r="28" spans="1:19">
      <c r="C28">
        <v>381</v>
      </c>
      <c r="D28">
        <v>276</v>
      </c>
      <c r="E28">
        <v>61</v>
      </c>
      <c r="F28">
        <v>0</v>
      </c>
      <c r="G28">
        <v>0</v>
      </c>
      <c r="H28">
        <v>0</v>
      </c>
      <c r="I28">
        <f>SUM(C28:H28)</f>
        <v>718</v>
      </c>
      <c r="M28">
        <v>389</v>
      </c>
      <c r="N28">
        <v>317</v>
      </c>
      <c r="O28">
        <v>59</v>
      </c>
      <c r="P28">
        <v>0</v>
      </c>
      <c r="Q28">
        <v>0</v>
      </c>
      <c r="R28">
        <v>31</v>
      </c>
      <c r="S28">
        <f t="shared" si="18"/>
        <v>796</v>
      </c>
    </row>
    <row r="29" spans="1:19">
      <c r="B29" t="s">
        <v>11</v>
      </c>
      <c r="C29">
        <f>AVERAGE(C24:C28)</f>
        <v>270.39999999999998</v>
      </c>
      <c r="D29">
        <f t="shared" ref="D29:I29" si="19">AVERAGE(D24:D28)</f>
        <v>176.4</v>
      </c>
      <c r="E29">
        <f t="shared" si="19"/>
        <v>152.80000000000001</v>
      </c>
      <c r="F29">
        <f t="shared" si="19"/>
        <v>79.400000000000006</v>
      </c>
      <c r="G29">
        <f t="shared" si="19"/>
        <v>0</v>
      </c>
      <c r="H29">
        <f t="shared" si="19"/>
        <v>20</v>
      </c>
      <c r="I29">
        <f t="shared" si="19"/>
        <v>699</v>
      </c>
      <c r="L29" t="s">
        <v>11</v>
      </c>
      <c r="M29">
        <f>AVERAGE(M24:M28)</f>
        <v>450.2</v>
      </c>
      <c r="N29">
        <f t="shared" ref="N29:S29" si="20">AVERAGE(N24:N28)</f>
        <v>256</v>
      </c>
      <c r="O29">
        <f t="shared" si="20"/>
        <v>55.8</v>
      </c>
      <c r="P29">
        <f t="shared" si="20"/>
        <v>0</v>
      </c>
      <c r="Q29">
        <f t="shared" si="20"/>
        <v>3.4</v>
      </c>
      <c r="R29">
        <f t="shared" si="20"/>
        <v>36.799999999999997</v>
      </c>
      <c r="S29">
        <f t="shared" si="20"/>
        <v>802.2</v>
      </c>
    </row>
    <row r="30" spans="1:19">
      <c r="B30" t="s">
        <v>12</v>
      </c>
      <c r="C30">
        <f>STDEV(C24:C28)</f>
        <v>101.87884962051743</v>
      </c>
      <c r="D30">
        <f t="shared" ref="D30:I30" si="21">STDEV(D24:D28)</f>
        <v>161.85425542752964</v>
      </c>
      <c r="E30">
        <f t="shared" si="21"/>
        <v>153.48517843752862</v>
      </c>
      <c r="F30">
        <f t="shared" si="21"/>
        <v>73.155997703537608</v>
      </c>
      <c r="G30">
        <f t="shared" si="21"/>
        <v>0</v>
      </c>
      <c r="H30">
        <f t="shared" si="21"/>
        <v>44.721359549995796</v>
      </c>
      <c r="I30">
        <f t="shared" si="21"/>
        <v>35.482389998420345</v>
      </c>
      <c r="L30" t="s">
        <v>12</v>
      </c>
      <c r="M30">
        <f>STDEV(M24:M28)</f>
        <v>140.22553262512506</v>
      </c>
      <c r="N30">
        <f t="shared" ref="N30:S30" si="22">STDEV(N24:N28)</f>
        <v>95.817534929677663</v>
      </c>
      <c r="O30">
        <f t="shared" si="22"/>
        <v>55.029083219693931</v>
      </c>
      <c r="P30">
        <f t="shared" si="22"/>
        <v>0</v>
      </c>
      <c r="Q30">
        <f t="shared" si="22"/>
        <v>7.6026311234992852</v>
      </c>
      <c r="R30">
        <f t="shared" si="22"/>
        <v>24.128820940941146</v>
      </c>
      <c r="S30">
        <f t="shared" si="22"/>
        <v>16.961721610732795</v>
      </c>
    </row>
    <row r="31" spans="1:19">
      <c r="B31" t="s">
        <v>13</v>
      </c>
      <c r="C31">
        <f>C29/937</f>
        <v>0.28858057630736389</v>
      </c>
      <c r="D31">
        <f t="shared" ref="D31:I31" si="23">D29/937</f>
        <v>0.18826040554962647</v>
      </c>
      <c r="E31">
        <f t="shared" si="23"/>
        <v>0.16307363927427962</v>
      </c>
      <c r="F31">
        <f t="shared" si="23"/>
        <v>8.4738527214514414E-2</v>
      </c>
      <c r="G31">
        <f t="shared" si="23"/>
        <v>0</v>
      </c>
      <c r="H31">
        <f t="shared" si="23"/>
        <v>2.1344717182497332E-2</v>
      </c>
      <c r="I31">
        <f t="shared" si="23"/>
        <v>0.74599786552828173</v>
      </c>
      <c r="L31" t="s">
        <v>13</v>
      </c>
      <c r="M31">
        <f>M29/937</f>
        <v>0.48046958377801491</v>
      </c>
      <c r="N31">
        <f t="shared" ref="N31:S31" si="24">N29/937</f>
        <v>0.27321237993596587</v>
      </c>
      <c r="O31">
        <f t="shared" si="24"/>
        <v>5.9551760939167551E-2</v>
      </c>
      <c r="P31">
        <f t="shared" si="24"/>
        <v>0</v>
      </c>
      <c r="Q31">
        <f t="shared" si="24"/>
        <v>3.6286019210245465E-3</v>
      </c>
      <c r="R31">
        <f t="shared" si="24"/>
        <v>3.9274279615795091E-2</v>
      </c>
      <c r="S31">
        <f t="shared" si="24"/>
        <v>0.85613660618996801</v>
      </c>
    </row>
    <row r="32" spans="1:19">
      <c r="B32" t="s">
        <v>14</v>
      </c>
      <c r="C32">
        <f>C30/937</f>
        <v>0.108728761601406</v>
      </c>
      <c r="D32">
        <f t="shared" ref="D32:I32" si="25">D30/937</f>
        <v>0.1727366653442152</v>
      </c>
      <c r="E32">
        <f t="shared" si="25"/>
        <v>0.16380488627270931</v>
      </c>
      <c r="F32">
        <f t="shared" si="25"/>
        <v>7.8074704059271721E-2</v>
      </c>
      <c r="G32">
        <f t="shared" si="25"/>
        <v>0</v>
      </c>
      <c r="H32">
        <f t="shared" si="25"/>
        <v>4.7728238580571819E-2</v>
      </c>
      <c r="I32">
        <f t="shared" si="25"/>
        <v>3.7868078973767712E-2</v>
      </c>
      <c r="L32" t="s">
        <v>14</v>
      </c>
      <c r="M32">
        <f>M30/937</f>
        <v>0.14965371678241735</v>
      </c>
      <c r="N32">
        <f t="shared" ref="N32:S32" si="26">N30/937</f>
        <v>0.10225990920990145</v>
      </c>
      <c r="O32">
        <f t="shared" si="26"/>
        <v>5.8729010906823829E-2</v>
      </c>
      <c r="P32">
        <f t="shared" si="26"/>
        <v>0</v>
      </c>
      <c r="Q32">
        <f t="shared" si="26"/>
        <v>8.1138005586972092E-3</v>
      </c>
      <c r="R32">
        <f t="shared" si="26"/>
        <v>2.5751142946575396E-2</v>
      </c>
      <c r="S32">
        <f t="shared" si="26"/>
        <v>1.810215753546723E-2</v>
      </c>
    </row>
    <row r="34" spans="1:19">
      <c r="A34">
        <v>6</v>
      </c>
      <c r="B34">
        <v>10</v>
      </c>
      <c r="C34">
        <v>196</v>
      </c>
      <c r="D34">
        <v>320</v>
      </c>
      <c r="E34">
        <v>0</v>
      </c>
      <c r="F34">
        <v>73</v>
      </c>
      <c r="G34">
        <v>75</v>
      </c>
      <c r="H34">
        <v>0</v>
      </c>
      <c r="I34">
        <f>SUM(C34:H34)</f>
        <v>664</v>
      </c>
      <c r="K34">
        <v>6</v>
      </c>
      <c r="L34">
        <v>10</v>
      </c>
      <c r="M34">
        <v>383</v>
      </c>
      <c r="N34">
        <v>286</v>
      </c>
      <c r="O34">
        <v>95</v>
      </c>
      <c r="P34">
        <v>22</v>
      </c>
      <c r="Q34">
        <v>0</v>
      </c>
      <c r="R34">
        <v>0</v>
      </c>
      <c r="S34">
        <f>SUM(M34:R34)</f>
        <v>786</v>
      </c>
    </row>
    <row r="35" spans="1:19">
      <c r="C35">
        <v>383</v>
      </c>
      <c r="D35">
        <v>286</v>
      </c>
      <c r="E35">
        <v>64</v>
      </c>
      <c r="F35">
        <v>28</v>
      </c>
      <c r="G35">
        <v>0</v>
      </c>
      <c r="H35">
        <v>0</v>
      </c>
      <c r="I35">
        <f>SUM(C35:H35)</f>
        <v>761</v>
      </c>
      <c r="M35">
        <v>441</v>
      </c>
      <c r="N35">
        <v>268</v>
      </c>
      <c r="O35">
        <v>46</v>
      </c>
      <c r="P35">
        <v>45</v>
      </c>
      <c r="Q35">
        <v>0</v>
      </c>
      <c r="R35">
        <v>14</v>
      </c>
      <c r="S35">
        <f>SUM(M35:R35)</f>
        <v>814</v>
      </c>
    </row>
    <row r="36" spans="1:19">
      <c r="C36">
        <v>383</v>
      </c>
      <c r="D36">
        <v>286</v>
      </c>
      <c r="E36">
        <v>92</v>
      </c>
      <c r="F36">
        <v>0</v>
      </c>
      <c r="G36">
        <v>0</v>
      </c>
      <c r="H36">
        <v>0</v>
      </c>
      <c r="I36">
        <f>SUM(C36:H36)</f>
        <v>761</v>
      </c>
      <c r="M36">
        <v>441</v>
      </c>
      <c r="N36">
        <v>268</v>
      </c>
      <c r="O36">
        <v>0</v>
      </c>
      <c r="P36">
        <v>46</v>
      </c>
      <c r="Q36">
        <v>45</v>
      </c>
      <c r="R36">
        <v>41</v>
      </c>
      <c r="S36">
        <f>SUM(M36:R36)</f>
        <v>841</v>
      </c>
    </row>
    <row r="37" spans="1:19">
      <c r="C37">
        <v>381</v>
      </c>
      <c r="D37">
        <v>71</v>
      </c>
      <c r="E37">
        <v>0</v>
      </c>
      <c r="F37">
        <v>0</v>
      </c>
      <c r="G37">
        <v>244</v>
      </c>
      <c r="H37">
        <v>0</v>
      </c>
      <c r="I37">
        <f>SUM(C37:H37)</f>
        <v>696</v>
      </c>
      <c r="M37">
        <v>507</v>
      </c>
      <c r="N37">
        <v>0</v>
      </c>
      <c r="O37">
        <v>90</v>
      </c>
      <c r="P37">
        <v>0</v>
      </c>
      <c r="Q37">
        <v>126</v>
      </c>
      <c r="R37">
        <v>25</v>
      </c>
      <c r="S37">
        <f>SUM(M37:R37)</f>
        <v>748</v>
      </c>
    </row>
    <row r="38" spans="1:19">
      <c r="C38">
        <v>389</v>
      </c>
      <c r="D38">
        <v>286</v>
      </c>
      <c r="E38">
        <v>93</v>
      </c>
      <c r="F38">
        <v>0</v>
      </c>
      <c r="G38">
        <v>46</v>
      </c>
      <c r="H38">
        <v>0</v>
      </c>
      <c r="I38">
        <f>SUM(C38:H38)</f>
        <v>814</v>
      </c>
      <c r="M38">
        <v>441</v>
      </c>
      <c r="N38">
        <v>268</v>
      </c>
      <c r="O38">
        <v>46</v>
      </c>
      <c r="P38">
        <v>45</v>
      </c>
      <c r="Q38">
        <v>0</v>
      </c>
      <c r="R38">
        <v>14</v>
      </c>
      <c r="S38">
        <f>SUM(M38:R38)</f>
        <v>814</v>
      </c>
    </row>
    <row r="39" spans="1:19">
      <c r="B39" t="s">
        <v>11</v>
      </c>
      <c r="C39">
        <f>AVERAGE(C34:C38)</f>
        <v>346.4</v>
      </c>
      <c r="D39">
        <f t="shared" ref="D39:I39" si="27">AVERAGE(D34:D38)</f>
        <v>249.8</v>
      </c>
      <c r="E39">
        <f t="shared" si="27"/>
        <v>49.8</v>
      </c>
      <c r="F39">
        <f t="shared" si="27"/>
        <v>20.2</v>
      </c>
      <c r="G39">
        <f t="shared" si="27"/>
        <v>73</v>
      </c>
      <c r="H39">
        <f t="shared" si="27"/>
        <v>0</v>
      </c>
      <c r="I39">
        <f t="shared" si="27"/>
        <v>739.2</v>
      </c>
      <c r="L39" t="s">
        <v>11</v>
      </c>
      <c r="M39">
        <f>AVERAGE(M34:M38)</f>
        <v>442.6</v>
      </c>
      <c r="N39">
        <f t="shared" ref="N39:S39" si="28">AVERAGE(N34:N38)</f>
        <v>218</v>
      </c>
      <c r="O39">
        <f t="shared" si="28"/>
        <v>55.4</v>
      </c>
      <c r="P39">
        <f t="shared" si="28"/>
        <v>31.6</v>
      </c>
      <c r="Q39">
        <f t="shared" si="28"/>
        <v>34.200000000000003</v>
      </c>
      <c r="R39">
        <f t="shared" si="28"/>
        <v>18.8</v>
      </c>
      <c r="S39">
        <f t="shared" si="28"/>
        <v>800.6</v>
      </c>
    </row>
    <row r="40" spans="1:19">
      <c r="B40" t="s">
        <v>12</v>
      </c>
      <c r="C40">
        <f>STDEV(C34:C38)</f>
        <v>84.129661832197968</v>
      </c>
      <c r="D40">
        <f t="shared" ref="D40:I40" si="29">STDEV(D34:D38)</f>
        <v>101.03068840703797</v>
      </c>
      <c r="E40">
        <f t="shared" si="29"/>
        <v>46.927603816943389</v>
      </c>
      <c r="F40">
        <f t="shared" si="29"/>
        <v>31.909246308867907</v>
      </c>
      <c r="G40">
        <f t="shared" si="29"/>
        <v>100.7869039111729</v>
      </c>
      <c r="H40">
        <f t="shared" si="29"/>
        <v>0</v>
      </c>
      <c r="I40">
        <f t="shared" si="29"/>
        <v>59.301770631238327</v>
      </c>
      <c r="L40" t="s">
        <v>12</v>
      </c>
      <c r="M40">
        <f>STDEV(M34:M38)</f>
        <v>43.895330047739705</v>
      </c>
      <c r="N40">
        <f t="shared" ref="N40:S40" si="30">STDEV(N34:N38)</f>
        <v>122.11470017978998</v>
      </c>
      <c r="O40">
        <f t="shared" si="30"/>
        <v>38.765964453370692</v>
      </c>
      <c r="P40">
        <f t="shared" si="30"/>
        <v>20.354360712142249</v>
      </c>
      <c r="Q40">
        <f t="shared" si="30"/>
        <v>54.892622455116857</v>
      </c>
      <c r="R40">
        <f t="shared" si="30"/>
        <v>15.254507530562892</v>
      </c>
      <c r="S40">
        <f t="shared" si="30"/>
        <v>35.253368633366094</v>
      </c>
    </row>
    <row r="41" spans="1:19">
      <c r="B41" t="s">
        <v>13</v>
      </c>
      <c r="C41">
        <f>C39/937</f>
        <v>0.36969050160085376</v>
      </c>
      <c r="D41">
        <f t="shared" ref="D41:I41" si="31">D39/937</f>
        <v>0.26659551760939171</v>
      </c>
      <c r="E41">
        <f t="shared" si="31"/>
        <v>5.3148345784418356E-2</v>
      </c>
      <c r="F41">
        <f t="shared" si="31"/>
        <v>2.1558164354322305E-2</v>
      </c>
      <c r="G41">
        <f t="shared" si="31"/>
        <v>7.7908217716115266E-2</v>
      </c>
      <c r="H41">
        <f t="shared" si="31"/>
        <v>0</v>
      </c>
      <c r="I41">
        <f t="shared" si="31"/>
        <v>0.78890074706510138</v>
      </c>
      <c r="L41" t="s">
        <v>13</v>
      </c>
      <c r="M41">
        <f>M39/937</f>
        <v>0.47235859124866597</v>
      </c>
      <c r="N41">
        <f t="shared" ref="N41:S41" si="32">N39/937</f>
        <v>0.23265741728922093</v>
      </c>
      <c r="O41">
        <f t="shared" si="32"/>
        <v>5.9124866595517606E-2</v>
      </c>
      <c r="P41">
        <f t="shared" si="32"/>
        <v>3.3724653148345787E-2</v>
      </c>
      <c r="Q41">
        <f t="shared" si="32"/>
        <v>3.6499466382070439E-2</v>
      </c>
      <c r="R41">
        <f t="shared" si="32"/>
        <v>2.0064034151547491E-2</v>
      </c>
      <c r="S41">
        <f t="shared" si="32"/>
        <v>0.8544290288153682</v>
      </c>
    </row>
    <row r="42" spans="1:19">
      <c r="B42" t="s">
        <v>14</v>
      </c>
      <c r="C42">
        <f>C40/937</f>
        <v>8.9786191923370298E-2</v>
      </c>
      <c r="D42">
        <f t="shared" ref="D42:I42" si="33">D40/937</f>
        <v>0.10782357354006186</v>
      </c>
      <c r="E42">
        <f t="shared" si="33"/>
        <v>5.0082821576246946E-2</v>
      </c>
      <c r="F42">
        <f t="shared" si="33"/>
        <v>3.4054691898471622E-2</v>
      </c>
      <c r="G42">
        <f t="shared" si="33"/>
        <v>0.10756339798417598</v>
      </c>
      <c r="H42">
        <f t="shared" si="33"/>
        <v>0</v>
      </c>
      <c r="I42">
        <f t="shared" si="33"/>
        <v>6.3288976127255411E-2</v>
      </c>
      <c r="L42" t="s">
        <v>14</v>
      </c>
      <c r="M42">
        <f>M40/937</f>
        <v>4.6846670275069058E-2</v>
      </c>
      <c r="N42">
        <f t="shared" ref="N42:S42" si="34">N40/937</f>
        <v>0.13032518695815365</v>
      </c>
      <c r="O42">
        <f t="shared" si="34"/>
        <v>4.1372427378197109E-2</v>
      </c>
      <c r="P42">
        <f t="shared" si="34"/>
        <v>2.1722903641560563E-2</v>
      </c>
      <c r="Q42">
        <f t="shared" si="34"/>
        <v>5.8583375085503583E-2</v>
      </c>
      <c r="R42">
        <f t="shared" si="34"/>
        <v>1.6280157449907035E-2</v>
      </c>
      <c r="S42">
        <f t="shared" si="34"/>
        <v>3.7623659160476088E-2</v>
      </c>
    </row>
    <row r="48" spans="1:19">
      <c r="B48" t="s">
        <v>18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L48" t="s">
        <v>18</v>
      </c>
      <c r="M48" t="s">
        <v>3</v>
      </c>
      <c r="N48" t="s">
        <v>4</v>
      </c>
      <c r="O48" t="s">
        <v>5</v>
      </c>
      <c r="P48" t="s">
        <v>6</v>
      </c>
      <c r="Q48" t="s">
        <v>7</v>
      </c>
      <c r="R48" t="s">
        <v>8</v>
      </c>
    </row>
    <row r="49" spans="2:18">
      <c r="B49" t="s">
        <v>19</v>
      </c>
      <c r="C49">
        <v>0.24909284951974386</v>
      </c>
      <c r="D49">
        <v>8.4951974386339377E-2</v>
      </c>
      <c r="E49">
        <v>0.15240128068303097</v>
      </c>
      <c r="F49">
        <v>2.9669156883671291E-2</v>
      </c>
      <c r="G49">
        <v>0</v>
      </c>
      <c r="H49">
        <v>0.17075773745997866</v>
      </c>
      <c r="L49" t="s">
        <v>19</v>
      </c>
      <c r="M49">
        <v>0.42049092849519742</v>
      </c>
      <c r="N49">
        <v>0.21451440768409819</v>
      </c>
      <c r="O49">
        <v>8.3671291355389546E-2</v>
      </c>
      <c r="P49">
        <v>1.536819637139808E-2</v>
      </c>
      <c r="Q49">
        <v>2.5186766275346852E-2</v>
      </c>
      <c r="R49">
        <v>1.4941302027748132E-3</v>
      </c>
    </row>
    <row r="50" spans="2:18">
      <c r="B50" t="s">
        <v>20</v>
      </c>
      <c r="C50">
        <v>0.28815368196371399</v>
      </c>
      <c r="D50">
        <v>0.11590181430096051</v>
      </c>
      <c r="E50">
        <v>0.22881536819637141</v>
      </c>
      <c r="F50">
        <v>7.8335112059765219E-2</v>
      </c>
      <c r="G50">
        <v>0</v>
      </c>
      <c r="H50">
        <v>0</v>
      </c>
      <c r="L50" t="s">
        <v>20</v>
      </c>
      <c r="M50">
        <v>0.46232657417289219</v>
      </c>
      <c r="N50">
        <v>0.11056563500533617</v>
      </c>
      <c r="O50">
        <v>0.12422625400213448</v>
      </c>
      <c r="P50">
        <v>6.6168623265741734E-3</v>
      </c>
      <c r="Q50">
        <v>3.0522945570971186E-2</v>
      </c>
      <c r="R50">
        <v>0</v>
      </c>
    </row>
    <row r="51" spans="2:18">
      <c r="B51" t="s">
        <v>21</v>
      </c>
      <c r="C51">
        <v>0.28858057630736389</v>
      </c>
      <c r="D51">
        <v>0.18826040554962647</v>
      </c>
      <c r="E51">
        <v>0.16307363927427962</v>
      </c>
      <c r="F51">
        <v>8.4738527214514414E-2</v>
      </c>
      <c r="G51">
        <v>0</v>
      </c>
      <c r="H51">
        <v>2.1344717182497332E-2</v>
      </c>
      <c r="L51" t="s">
        <v>21</v>
      </c>
      <c r="M51">
        <v>0.48046958377801491</v>
      </c>
      <c r="N51">
        <v>0.27321237993596587</v>
      </c>
      <c r="O51">
        <v>5.9551760939167551E-2</v>
      </c>
      <c r="P51">
        <v>0</v>
      </c>
      <c r="Q51">
        <v>3.6286019210245465E-3</v>
      </c>
      <c r="R51">
        <v>3.9274279615795091E-2</v>
      </c>
    </row>
    <row r="52" spans="2:18">
      <c r="B52" t="s">
        <v>22</v>
      </c>
      <c r="C52">
        <v>0.36969050160085376</v>
      </c>
      <c r="D52">
        <v>0.26659551760939171</v>
      </c>
      <c r="E52">
        <v>5.3148345784418356E-2</v>
      </c>
      <c r="F52">
        <v>2.1558164354322305E-2</v>
      </c>
      <c r="G52">
        <v>7.7908217716115266E-2</v>
      </c>
      <c r="H52">
        <v>0</v>
      </c>
      <c r="L52" t="s">
        <v>22</v>
      </c>
      <c r="M52">
        <v>0.47235859124866597</v>
      </c>
      <c r="N52">
        <v>0.23265741728922093</v>
      </c>
      <c r="O52">
        <v>5.9124866595517606E-2</v>
      </c>
      <c r="P52">
        <v>3.3724653148345787E-2</v>
      </c>
      <c r="Q52">
        <v>3.6499466382070439E-2</v>
      </c>
      <c r="R52">
        <v>2.0064034151547491E-2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D43" sqref="D43"/>
    </sheetView>
  </sheetViews>
  <sheetFormatPr baseColWidth="10" defaultRowHeight="15" x14ac:dyDescent="0"/>
  <sheetData>
    <row r="1" spans="2:5">
      <c r="C1" t="s">
        <v>23</v>
      </c>
      <c r="D1" t="s">
        <v>24</v>
      </c>
      <c r="E1" t="s">
        <v>25</v>
      </c>
    </row>
    <row r="2" spans="2:5">
      <c r="B2" t="s">
        <v>19</v>
      </c>
      <c r="C2">
        <v>40.700000000000003</v>
      </c>
      <c r="D2">
        <v>68.7</v>
      </c>
      <c r="E2">
        <v>76.099999999999994</v>
      </c>
    </row>
    <row r="3" spans="2:5">
      <c r="B3" t="s">
        <v>20</v>
      </c>
      <c r="C3">
        <v>40.5</v>
      </c>
      <c r="D3">
        <v>71.099999999999994</v>
      </c>
      <c r="E3">
        <v>73.400000000000006</v>
      </c>
    </row>
    <row r="4" spans="2:5">
      <c r="B4" t="s">
        <v>21</v>
      </c>
      <c r="C4">
        <v>40.799999999999997</v>
      </c>
      <c r="D4">
        <v>74.599999999999994</v>
      </c>
      <c r="E4">
        <v>85.6</v>
      </c>
    </row>
    <row r="5" spans="2:5">
      <c r="B5" t="s">
        <v>22</v>
      </c>
      <c r="C5">
        <v>51.8</v>
      </c>
      <c r="D5">
        <v>78.900000000000006</v>
      </c>
      <c r="E5">
        <v>85.4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SEPARATE</vt:lpstr>
      <vt:lpstr>Sheet3</vt:lpstr>
    </vt:vector>
  </TitlesOfParts>
  <Company>Dartmouth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Park</dc:creator>
  <cp:lastModifiedBy>Chris Park</cp:lastModifiedBy>
  <dcterms:created xsi:type="dcterms:W3CDTF">2017-05-22T17:07:35Z</dcterms:created>
  <dcterms:modified xsi:type="dcterms:W3CDTF">2017-05-24T00:32:41Z</dcterms:modified>
</cp:coreProperties>
</file>