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minimized="1" xWindow="1300" yWindow="0" windowWidth="28040" windowHeight="17040" tabRatio="500"/>
  </bookViews>
  <sheets>
    <sheet name="Sheet1" sheetId="1" r:id="rId1"/>
    <sheet name="Sheet2" sheetId="2" r:id="rId2"/>
    <sheet name="tasks" sheetId="3" r:id="rId3"/>
  </sheets>
  <definedNames>
    <definedName name="_xlnm.Print_Area" localSheetId="0">Sheet1!$AB$1:$AL$13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C16" i="1"/>
  <c r="D16" i="1"/>
  <c r="AE5" i="1"/>
  <c r="AE6" i="1"/>
  <c r="AE7" i="1"/>
  <c r="AE8" i="1"/>
  <c r="AE9" i="1"/>
  <c r="AE10" i="1"/>
  <c r="AE11" i="1"/>
  <c r="AE12" i="1"/>
  <c r="AC5" i="1"/>
  <c r="AC6" i="1"/>
  <c r="AC7" i="1"/>
  <c r="AC8" i="1"/>
  <c r="AC9" i="1"/>
  <c r="AC10" i="1"/>
  <c r="AC11" i="1"/>
  <c r="AC12" i="1"/>
  <c r="D5" i="2"/>
  <c r="D15" i="2"/>
  <c r="D17" i="2"/>
  <c r="D6" i="2"/>
  <c r="D16" i="2"/>
  <c r="D2" i="2"/>
  <c r="D3" i="2"/>
  <c r="D4" i="2"/>
  <c r="D7" i="2"/>
  <c r="D8" i="2"/>
  <c r="D9" i="2"/>
  <c r="S15" i="2"/>
  <c r="H15" i="2"/>
  <c r="A16" i="2"/>
  <c r="G2" i="2"/>
  <c r="G3" i="2"/>
  <c r="G4" i="2"/>
  <c r="G5" i="2"/>
  <c r="G6" i="2"/>
  <c r="G7" i="2"/>
  <c r="G8" i="2"/>
  <c r="G9" i="2"/>
  <c r="G15" i="2"/>
  <c r="R2" i="2"/>
  <c r="R3" i="2"/>
  <c r="R4" i="2"/>
  <c r="R5" i="2"/>
  <c r="R6" i="2"/>
  <c r="R7" i="2"/>
  <c r="R8" i="2"/>
  <c r="R9" i="2"/>
  <c r="R15" i="2"/>
  <c r="A15" i="2"/>
  <c r="A17" i="2"/>
  <c r="T15" i="2"/>
  <c r="I15" i="2"/>
  <c r="G11" i="2"/>
  <c r="F11" i="2"/>
  <c r="G12" i="2"/>
  <c r="R11" i="2"/>
  <c r="Q11" i="2"/>
  <c r="R12" i="2"/>
  <c r="U12" i="2"/>
  <c r="U11" i="2"/>
  <c r="U13" i="2"/>
  <c r="K12" i="2"/>
  <c r="L12" i="2"/>
  <c r="M12" i="2"/>
  <c r="N12" i="2"/>
  <c r="O12" i="2"/>
  <c r="K11" i="2"/>
  <c r="K13" i="2"/>
  <c r="L11" i="2"/>
  <c r="L13" i="2"/>
  <c r="M11" i="2"/>
  <c r="M13" i="2"/>
  <c r="N11" i="2"/>
  <c r="N13" i="2"/>
  <c r="O11" i="2"/>
  <c r="O13" i="2"/>
  <c r="J12" i="2"/>
  <c r="J11" i="2"/>
  <c r="J13" i="2"/>
  <c r="V12" i="2"/>
  <c r="V11" i="2"/>
  <c r="V13" i="2"/>
  <c r="W12" i="2"/>
  <c r="W11" i="2"/>
  <c r="W13" i="2"/>
  <c r="X12" i="2"/>
  <c r="X11" i="2"/>
  <c r="X13" i="2"/>
  <c r="Y12" i="2"/>
  <c r="Y11" i="2"/>
  <c r="Y13" i="2"/>
  <c r="Z12" i="2"/>
  <c r="Z11" i="2"/>
  <c r="Z13" i="2"/>
  <c r="AH8" i="1"/>
  <c r="AG8" i="1"/>
  <c r="AH5" i="1"/>
  <c r="AH6" i="1"/>
  <c r="AH7" i="1"/>
  <c r="AH9" i="1"/>
  <c r="AH10" i="1"/>
  <c r="AH11" i="1"/>
  <c r="AH12" i="1"/>
  <c r="AH13" i="1"/>
  <c r="AH14" i="1"/>
  <c r="L5" i="1"/>
  <c r="L6" i="1"/>
  <c r="L7" i="1"/>
  <c r="L8" i="1"/>
  <c r="L9" i="1"/>
  <c r="L10" i="1"/>
  <c r="L11" i="1"/>
  <c r="L12" i="1"/>
  <c r="L13" i="1"/>
  <c r="L14" i="1"/>
  <c r="AF5" i="1"/>
  <c r="AF7" i="1"/>
  <c r="AF6" i="1"/>
  <c r="AF8" i="1"/>
  <c r="AF9" i="1"/>
  <c r="AF10" i="1"/>
  <c r="AF11" i="1"/>
  <c r="AF12" i="1"/>
  <c r="AF13" i="1"/>
  <c r="AF14" i="1"/>
  <c r="AI5" i="1"/>
  <c r="AI6" i="1"/>
  <c r="AI7" i="1"/>
  <c r="AI8" i="1"/>
  <c r="AI10" i="1"/>
  <c r="AI11" i="1"/>
  <c r="AI12" i="1"/>
  <c r="AI9" i="1"/>
  <c r="AI13" i="1"/>
  <c r="AI14" i="1"/>
  <c r="AG6" i="1"/>
  <c r="AG7" i="1"/>
  <c r="AG5" i="1"/>
  <c r="AG9" i="1"/>
  <c r="AG10" i="1"/>
  <c r="AG11" i="1"/>
  <c r="AG12" i="1"/>
  <c r="AG13" i="1"/>
  <c r="AG14" i="1"/>
  <c r="AJ6" i="1"/>
  <c r="AJ5" i="1"/>
  <c r="AJ7" i="1"/>
  <c r="AJ8" i="1"/>
  <c r="AJ9" i="1"/>
  <c r="AJ10" i="1"/>
  <c r="AJ11" i="1"/>
  <c r="AJ12" i="1"/>
  <c r="AJ13" i="1"/>
  <c r="AJ14" i="1"/>
  <c r="AD6" i="1"/>
  <c r="AD7" i="1"/>
  <c r="AD8" i="1"/>
  <c r="AD9" i="1"/>
  <c r="AD10" i="1"/>
  <c r="AD11" i="1"/>
  <c r="AD12" i="1"/>
  <c r="AD5" i="1"/>
  <c r="AD13" i="1"/>
  <c r="AD14" i="1"/>
  <c r="AK5" i="1"/>
  <c r="AK6" i="1"/>
  <c r="AK7" i="1"/>
  <c r="AK8" i="1"/>
  <c r="AK9" i="1"/>
  <c r="AK10" i="1"/>
  <c r="AK11" i="1"/>
  <c r="AK12" i="1"/>
  <c r="AK13" i="1"/>
  <c r="AK14" i="1"/>
  <c r="AB5" i="1"/>
  <c r="AB6" i="1"/>
  <c r="AB7" i="1"/>
  <c r="AB8" i="1"/>
  <c r="AB9" i="1"/>
  <c r="AB10" i="1"/>
  <c r="AB11" i="1"/>
  <c r="AB12" i="1"/>
  <c r="AB13" i="1"/>
  <c r="AB14" i="1"/>
  <c r="AL14" i="1"/>
  <c r="AL15" i="1"/>
  <c r="AN13" i="1"/>
  <c r="AL16" i="1"/>
  <c r="AL13" i="1"/>
  <c r="P6" i="1"/>
  <c r="P7" i="1"/>
  <c r="P8" i="1"/>
  <c r="P9" i="1"/>
  <c r="P10" i="1"/>
  <c r="P11" i="1"/>
  <c r="P12" i="1"/>
  <c r="P5" i="1"/>
  <c r="O6" i="1"/>
  <c r="O7" i="1"/>
  <c r="O8" i="1"/>
  <c r="O9" i="1"/>
  <c r="O10" i="1"/>
  <c r="O11" i="1"/>
  <c r="O12" i="1"/>
  <c r="O5" i="1"/>
  <c r="N6" i="1"/>
  <c r="N7" i="1"/>
  <c r="N8" i="1"/>
  <c r="N9" i="1"/>
  <c r="N10" i="1"/>
  <c r="N11" i="1"/>
  <c r="N12" i="1"/>
  <c r="N5" i="1"/>
</calcChain>
</file>

<file path=xl/comments1.xml><?xml version="1.0" encoding="utf-8"?>
<comments xmlns="http://schemas.openxmlformats.org/spreadsheetml/2006/main">
  <authors>
    <author>Colten Nye</author>
  </authors>
  <commentList>
    <comment ref="Q4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Length of each segment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Length of each segment</t>
        </r>
      </text>
    </comment>
    <comment ref="Q5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segments per shape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segments for this shape in the entire piece</t>
        </r>
      </text>
    </comment>
    <comment ref="AB13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Numeber of these segs in the entire piece </t>
        </r>
      </text>
    </comment>
    <comment ref="AL13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segments in the piece, OR number of cuts that need made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boards in a sheet of ply
</t>
        </r>
      </text>
    </comment>
    <comment ref="AB14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linear feet for this type of segment in the entire piece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linear feet in the entire piece</t>
        </r>
      </text>
    </comment>
    <comment ref="AL15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8 ft strips needed</t>
        </r>
      </text>
    </comment>
    <comment ref="AL16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sheets of ply needed</t>
        </r>
      </text>
    </comment>
  </commentList>
</comments>
</file>

<file path=xl/sharedStrings.xml><?xml version="1.0" encoding="utf-8"?>
<sst xmlns="http://schemas.openxmlformats.org/spreadsheetml/2006/main" count="185" uniqueCount="63">
  <si>
    <t>name</t>
  </si>
  <si>
    <t>number</t>
  </si>
  <si>
    <t>small angle</t>
  </si>
  <si>
    <t>large angle</t>
  </si>
  <si>
    <t>small triangle</t>
  </si>
  <si>
    <t>large triangle</t>
  </si>
  <si>
    <t>small chopped triangle</t>
  </si>
  <si>
    <t>J shape</t>
  </si>
  <si>
    <t>large chopped triangle</t>
  </si>
  <si>
    <t>hexagon</t>
  </si>
  <si>
    <t>triangles</t>
  </si>
  <si>
    <t>area in sq ft</t>
  </si>
  <si>
    <t>2.5 ish</t>
  </si>
  <si>
    <t>5 ish</t>
  </si>
  <si>
    <t>3.5 ish</t>
  </si>
  <si>
    <t>Parrallel</t>
  </si>
  <si>
    <t>Wall segments</t>
  </si>
  <si>
    <t>Alternate</t>
  </si>
  <si>
    <t>Short groove</t>
  </si>
  <si>
    <t>Long groove</t>
  </si>
  <si>
    <t>Parallel</t>
  </si>
  <si>
    <t>acrylic to cut</t>
  </si>
  <si>
    <t>wood to cut</t>
  </si>
  <si>
    <t>plotted…</t>
  </si>
  <si>
    <t xml:space="preserve"> </t>
  </si>
  <si>
    <t>acrylic area</t>
  </si>
  <si>
    <t>board 1</t>
  </si>
  <si>
    <t>board 2</t>
  </si>
  <si>
    <t>board 3</t>
  </si>
  <si>
    <t>board 4</t>
  </si>
  <si>
    <t>board 5</t>
  </si>
  <si>
    <t>board 6</t>
  </si>
  <si>
    <t>wood area area</t>
  </si>
  <si>
    <t>area of full sheet</t>
  </si>
  <si>
    <t>Used</t>
  </si>
  <si>
    <t>Efficiency</t>
  </si>
  <si>
    <t># needed</t>
  </si>
  <si>
    <t># placed</t>
  </si>
  <si>
    <t>done!</t>
  </si>
  <si>
    <t>LEDs per shape</t>
  </si>
  <si>
    <t>total leds</t>
  </si>
  <si>
    <t>total triangles</t>
  </si>
  <si>
    <t>budget per triangle at 3000 LEDs</t>
  </si>
  <si>
    <t>led's used</t>
  </si>
  <si>
    <t>% used</t>
  </si>
  <si>
    <t>remaining</t>
  </si>
  <si>
    <t>top</t>
  </si>
  <si>
    <t>bottom</t>
  </si>
  <si>
    <t>acrylic cut</t>
  </si>
  <si>
    <t>wood cut</t>
  </si>
  <si>
    <t>acrylic cleaned</t>
  </si>
  <si>
    <t>LEDs placed</t>
  </si>
  <si>
    <t>LEDs soldered</t>
  </si>
  <si>
    <t>walls attached</t>
  </si>
  <si>
    <t>piece installed</t>
  </si>
  <si>
    <t>power and data</t>
  </si>
  <si>
    <t>piece closed</t>
  </si>
  <si>
    <t>CORE PIECES</t>
  </si>
  <si>
    <t>OUTER PIECES</t>
  </si>
  <si>
    <t>strange central angles thing</t>
  </si>
  <si>
    <t>HOME</t>
  </si>
  <si>
    <t>HERE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</si>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</sst>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20"/>
      <color theme="1"/>
      <name val="Calibri"/>
      <scheme val="minor"/>
    </font>
    <font>
      <b/>
      <sz val="28"/>
      <color rgb="FF0061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24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9" fillId="8" borderId="3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2" borderId="0" xfId="1" applyFont="1"/>
    <xf numFmtId="0" fontId="3" fillId="0" borderId="0" xfId="0" applyFont="1" applyFill="1"/>
    <xf numFmtId="0" fontId="3" fillId="0" borderId="1" xfId="0" applyFont="1" applyBorder="1"/>
    <xf numFmtId="0" fontId="3" fillId="0" borderId="2" xfId="0" applyFont="1" applyBorder="1"/>
    <xf numFmtId="0" fontId="9" fillId="8" borderId="3" xfId="19"/>
    <xf numFmtId="0" fontId="3" fillId="0" borderId="0" xfId="0" applyFont="1" applyFill="1" applyBorder="1"/>
    <xf numFmtId="9" fontId="3" fillId="0" borderId="0" xfId="18" applyFont="1" applyFill="1" applyBorder="1"/>
    <xf numFmtId="9" fontId="9" fillId="8" borderId="3" xfId="18" applyFont="1" applyFill="1" applyBorder="1"/>
    <xf numFmtId="9" fontId="0" fillId="0" borderId="0" xfId="18" applyFont="1"/>
    <xf numFmtId="9" fontId="9" fillId="8" borderId="0" xfId="18" applyFont="1" applyFill="1" applyBorder="1"/>
    <xf numFmtId="0" fontId="2" fillId="2" borderId="0" xfId="1"/>
    <xf numFmtId="0" fontId="11" fillId="0" borderId="0" xfId="0" applyFont="1"/>
    <xf numFmtId="9" fontId="11" fillId="0" borderId="0" xfId="18" applyFont="1"/>
    <xf numFmtId="0" fontId="3" fillId="0" borderId="0" xfId="0" applyFont="1" applyAlignment="1">
      <alignment wrapText="1"/>
    </xf>
    <xf numFmtId="0" fontId="3" fillId="4" borderId="0" xfId="0" applyFont="1" applyFill="1" applyAlignment="1">
      <alignment horizontal="center"/>
    </xf>
    <xf numFmtId="0" fontId="13" fillId="0" borderId="4" xfId="0" applyFont="1" applyBorder="1"/>
    <xf numFmtId="49" fontId="0" fillId="0" borderId="4" xfId="0" applyNumberFormat="1" applyFont="1" applyBorder="1" applyAlignment="1">
      <alignment textRotation="90"/>
    </xf>
    <xf numFmtId="0" fontId="0" fillId="0" borderId="4" xfId="0" applyBorder="1"/>
    <xf numFmtId="0" fontId="11" fillId="0" borderId="4" xfId="0" applyFont="1" applyBorder="1"/>
    <xf numFmtId="0" fontId="12" fillId="9" borderId="0" xfId="80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15">
    <cellStyle name="Bad" xfId="80" builtinId="27"/>
    <cellStyle name="Check Cell" xfId="19" builtinId="2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  <cellStyle name="Percent" xfId="18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tabSelected="1" zoomScale="85" zoomScaleNormal="85" zoomScalePageLayoutView="85" workbookViewId="0">
      <selection activeCell="G5" sqref="G5"/>
    </sheetView>
  </sheetViews>
  <sheetFormatPr baseColWidth="10" defaultColWidth="10.83203125" defaultRowHeight="25" x14ac:dyDescent="0"/>
  <cols>
    <col min="1" max="2" width="35.33203125" style="1" customWidth="1"/>
    <col min="3" max="3" width="23.1640625" style="1" customWidth="1"/>
    <col min="4" max="7" width="21.83203125" style="1" customWidth="1"/>
    <col min="8" max="9" width="28.1640625" style="1" customWidth="1"/>
    <col min="10" max="11" width="27.6640625" style="1" customWidth="1"/>
    <col min="12" max="13" width="10.83203125" style="1"/>
    <col min="14" max="16" width="11.83203125" style="1" hidden="1" customWidth="1"/>
    <col min="17" max="27" width="10.83203125" style="1"/>
    <col min="28" max="28" width="13.33203125" style="1" bestFit="1" customWidth="1"/>
    <col min="29" max="29" width="13.33203125" style="1" customWidth="1"/>
    <col min="30" max="16384" width="10.83203125" style="1"/>
  </cols>
  <sheetData>
    <row r="1" spans="1:40">
      <c r="Q1" s="22" t="s">
        <v>16</v>
      </c>
      <c r="R1" s="22"/>
      <c r="S1" s="22"/>
      <c r="T1" s="22"/>
      <c r="U1" s="22"/>
      <c r="V1" s="22"/>
      <c r="W1" s="22"/>
      <c r="X1" s="22"/>
      <c r="Y1" s="22"/>
      <c r="Z1" s="22"/>
      <c r="AA1" s="3"/>
      <c r="AB1" s="22" t="s">
        <v>16</v>
      </c>
      <c r="AC1" s="22"/>
      <c r="AD1" s="22"/>
      <c r="AE1" s="22"/>
      <c r="AF1" s="22"/>
      <c r="AG1" s="22"/>
      <c r="AH1" s="22"/>
      <c r="AI1" s="22"/>
      <c r="AJ1" s="22"/>
      <c r="AK1" s="22"/>
    </row>
    <row r="2" spans="1:40">
      <c r="Q2" s="23" t="s">
        <v>20</v>
      </c>
      <c r="R2" s="23"/>
      <c r="S2" s="23"/>
      <c r="T2" s="16"/>
      <c r="U2" s="24" t="s">
        <v>17</v>
      </c>
      <c r="V2" s="24"/>
      <c r="W2" s="24"/>
      <c r="X2" s="24"/>
      <c r="Y2" s="24"/>
      <c r="Z2" s="24"/>
      <c r="AB2" s="23" t="s">
        <v>15</v>
      </c>
      <c r="AC2" s="23"/>
      <c r="AD2" s="23"/>
      <c r="AE2" s="16"/>
      <c r="AF2" s="24" t="s">
        <v>17</v>
      </c>
      <c r="AG2" s="24"/>
      <c r="AH2" s="24"/>
      <c r="AI2" s="24"/>
      <c r="AJ2" s="24"/>
      <c r="AK2" s="24"/>
    </row>
    <row r="3" spans="1:40">
      <c r="Q3" s="23" t="s">
        <v>46</v>
      </c>
      <c r="R3" s="23"/>
      <c r="S3" s="23" t="s">
        <v>47</v>
      </c>
      <c r="T3" s="23"/>
      <c r="U3" s="26" t="s">
        <v>18</v>
      </c>
      <c r="V3" s="26"/>
      <c r="W3" s="26"/>
      <c r="X3" s="25" t="s">
        <v>19</v>
      </c>
      <c r="Y3" s="25"/>
      <c r="Z3" s="25"/>
      <c r="AB3" s="23" t="s">
        <v>46</v>
      </c>
      <c r="AC3" s="23"/>
      <c r="AD3" s="23" t="s">
        <v>47</v>
      </c>
      <c r="AE3" s="23"/>
      <c r="AF3" s="26" t="s">
        <v>18</v>
      </c>
      <c r="AG3" s="26"/>
      <c r="AH3" s="26"/>
      <c r="AI3" s="25" t="s">
        <v>19</v>
      </c>
      <c r="AJ3" s="25"/>
      <c r="AK3" s="25"/>
    </row>
    <row r="4" spans="1:40" s="2" customFormat="1" ht="35">
      <c r="A4" s="2" t="s">
        <v>0</v>
      </c>
      <c r="B4" s="2" t="s">
        <v>11</v>
      </c>
      <c r="C4" s="2" t="s">
        <v>10</v>
      </c>
      <c r="D4" s="2" t="s">
        <v>1</v>
      </c>
      <c r="E4" s="2" t="s">
        <v>60</v>
      </c>
      <c r="F4" s="2" t="s">
        <v>61</v>
      </c>
      <c r="G4" s="2" t="s">
        <v>62</v>
      </c>
      <c r="H4" s="2" t="s">
        <v>21</v>
      </c>
      <c r="I4" s="2" t="s">
        <v>23</v>
      </c>
      <c r="J4" s="2" t="s">
        <v>22</v>
      </c>
      <c r="K4" s="2" t="s">
        <v>23</v>
      </c>
      <c r="M4" s="1"/>
      <c r="N4" s="2">
        <v>2100</v>
      </c>
      <c r="O4" s="2">
        <v>3000</v>
      </c>
      <c r="P4" s="2">
        <v>4200</v>
      </c>
      <c r="Q4" s="2">
        <v>1</v>
      </c>
      <c r="R4" s="2">
        <v>2</v>
      </c>
      <c r="S4" s="2">
        <v>1</v>
      </c>
      <c r="T4" s="2">
        <v>2</v>
      </c>
      <c r="U4" s="2">
        <v>1</v>
      </c>
      <c r="V4" s="2">
        <v>2</v>
      </c>
      <c r="W4" s="2">
        <v>3</v>
      </c>
      <c r="X4" s="2">
        <v>1</v>
      </c>
      <c r="Y4" s="2">
        <v>2</v>
      </c>
      <c r="Z4" s="2">
        <v>3</v>
      </c>
      <c r="AB4" s="2">
        <v>1</v>
      </c>
      <c r="AC4" s="2">
        <v>2</v>
      </c>
      <c r="AD4" s="2">
        <v>1</v>
      </c>
      <c r="AE4" s="2">
        <v>2</v>
      </c>
      <c r="AF4" s="2">
        <v>1</v>
      </c>
      <c r="AG4" s="2">
        <v>2</v>
      </c>
      <c r="AH4" s="2">
        <v>3</v>
      </c>
      <c r="AI4" s="2">
        <v>1</v>
      </c>
      <c r="AJ4" s="2">
        <v>2</v>
      </c>
      <c r="AK4" s="2">
        <v>3</v>
      </c>
    </row>
    <row r="5" spans="1:40">
      <c r="A5" s="1" t="s">
        <v>2</v>
      </c>
      <c r="B5" s="1">
        <v>0.4</v>
      </c>
      <c r="C5" s="1">
        <v>4</v>
      </c>
      <c r="D5" s="1">
        <v>24</v>
      </c>
      <c r="E5" s="1">
        <v>23</v>
      </c>
      <c r="G5" s="1">
        <f t="shared" ref="G5:G12" si="0">E5+F5</f>
        <v>23</v>
      </c>
      <c r="J5" s="1">
        <v>24</v>
      </c>
      <c r="L5" s="1">
        <f t="shared" ref="L5:L12" si="1">C5*D5</f>
        <v>96</v>
      </c>
      <c r="N5" s="1">
        <f>C5*2.465</f>
        <v>9.86</v>
      </c>
      <c r="O5" s="1">
        <f>C5*3.521</f>
        <v>14.084</v>
      </c>
      <c r="P5" s="1">
        <f>C5*4.93</f>
        <v>19.72</v>
      </c>
      <c r="Q5" s="1">
        <v>1</v>
      </c>
      <c r="S5" s="1">
        <v>1</v>
      </c>
      <c r="U5" s="1">
        <v>2</v>
      </c>
      <c r="X5" s="1">
        <v>2</v>
      </c>
      <c r="AB5" s="1">
        <f t="shared" ref="AB5:AK12" si="2">Q5*$D5</f>
        <v>24</v>
      </c>
      <c r="AC5" s="1">
        <f t="shared" si="2"/>
        <v>0</v>
      </c>
      <c r="AD5" s="1">
        <f t="shared" si="2"/>
        <v>24</v>
      </c>
      <c r="AE5" s="1">
        <f t="shared" si="2"/>
        <v>0</v>
      </c>
      <c r="AF5" s="1">
        <f t="shared" si="2"/>
        <v>48</v>
      </c>
      <c r="AG5" s="1">
        <f t="shared" si="2"/>
        <v>0</v>
      </c>
      <c r="AH5" s="1">
        <f t="shared" si="2"/>
        <v>0</v>
      </c>
      <c r="AI5" s="1">
        <f t="shared" si="2"/>
        <v>48</v>
      </c>
      <c r="AJ5" s="1">
        <f t="shared" si="2"/>
        <v>0</v>
      </c>
      <c r="AK5" s="1">
        <f t="shared" si="2"/>
        <v>0</v>
      </c>
    </row>
    <row r="6" spans="1:40">
      <c r="A6" s="1" t="s">
        <v>3</v>
      </c>
      <c r="B6" s="1">
        <v>1.7</v>
      </c>
      <c r="C6" s="1">
        <v>16</v>
      </c>
      <c r="D6" s="1">
        <v>12</v>
      </c>
      <c r="E6" s="1">
        <v>10</v>
      </c>
      <c r="F6" s="1">
        <v>3</v>
      </c>
      <c r="G6" s="12">
        <f t="shared" si="0"/>
        <v>13</v>
      </c>
      <c r="J6" s="1">
        <v>12</v>
      </c>
      <c r="L6" s="1">
        <f t="shared" si="1"/>
        <v>192</v>
      </c>
      <c r="N6" s="1">
        <f t="shared" ref="N6:N12" si="3">C6*2.465</f>
        <v>39.44</v>
      </c>
      <c r="O6" s="1">
        <f t="shared" ref="O6:O12" si="4">C6*3.521</f>
        <v>56.335999999999999</v>
      </c>
      <c r="P6" s="1">
        <f t="shared" ref="P6:P12" si="5">C6*4.93</f>
        <v>78.88</v>
      </c>
      <c r="R6" s="1">
        <v>1</v>
      </c>
      <c r="T6" s="1">
        <v>1</v>
      </c>
      <c r="V6" s="1">
        <v>2</v>
      </c>
      <c r="Y6" s="1">
        <v>2</v>
      </c>
      <c r="AB6" s="1">
        <f t="shared" si="2"/>
        <v>0</v>
      </c>
      <c r="AC6" s="1">
        <f t="shared" si="2"/>
        <v>12</v>
      </c>
      <c r="AD6" s="1">
        <f t="shared" si="2"/>
        <v>0</v>
      </c>
      <c r="AE6" s="1">
        <f t="shared" si="2"/>
        <v>12</v>
      </c>
      <c r="AF6" s="1">
        <f t="shared" si="2"/>
        <v>0</v>
      </c>
      <c r="AG6" s="1">
        <f t="shared" si="2"/>
        <v>24</v>
      </c>
      <c r="AH6" s="1">
        <f t="shared" si="2"/>
        <v>0</v>
      </c>
      <c r="AI6" s="1">
        <f t="shared" si="2"/>
        <v>0</v>
      </c>
      <c r="AJ6" s="1">
        <f t="shared" si="2"/>
        <v>24</v>
      </c>
      <c r="AK6" s="1">
        <f t="shared" si="2"/>
        <v>0</v>
      </c>
    </row>
    <row r="7" spans="1:40">
      <c r="A7" s="1" t="s">
        <v>4</v>
      </c>
      <c r="B7" s="1">
        <v>0.4</v>
      </c>
      <c r="C7" s="1">
        <v>4</v>
      </c>
      <c r="D7" s="1">
        <v>6</v>
      </c>
      <c r="E7" s="1">
        <v>3</v>
      </c>
      <c r="F7" s="1">
        <v>4</v>
      </c>
      <c r="G7" s="12">
        <f t="shared" si="0"/>
        <v>7</v>
      </c>
      <c r="J7" s="1">
        <v>6</v>
      </c>
      <c r="L7" s="1">
        <f t="shared" si="1"/>
        <v>24</v>
      </c>
      <c r="N7" s="1">
        <f t="shared" si="3"/>
        <v>9.86</v>
      </c>
      <c r="O7" s="1">
        <f t="shared" si="4"/>
        <v>14.084</v>
      </c>
      <c r="P7" s="1">
        <f t="shared" si="5"/>
        <v>19.72</v>
      </c>
      <c r="V7" s="1">
        <v>3</v>
      </c>
      <c r="AB7" s="1">
        <f t="shared" si="2"/>
        <v>0</v>
      </c>
      <c r="AC7" s="1">
        <f t="shared" si="2"/>
        <v>0</v>
      </c>
      <c r="AD7" s="1">
        <f t="shared" si="2"/>
        <v>0</v>
      </c>
      <c r="AE7" s="1">
        <f t="shared" si="2"/>
        <v>0</v>
      </c>
      <c r="AF7" s="1">
        <f t="shared" si="2"/>
        <v>0</v>
      </c>
      <c r="AG7" s="1">
        <f t="shared" si="2"/>
        <v>18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</row>
    <row r="8" spans="1:40">
      <c r="A8" s="1" t="s">
        <v>5</v>
      </c>
      <c r="B8" s="1">
        <v>1</v>
      </c>
      <c r="C8" s="1">
        <v>9</v>
      </c>
      <c r="D8" s="1">
        <v>18</v>
      </c>
      <c r="E8" s="1">
        <v>13</v>
      </c>
      <c r="F8" s="1">
        <v>6</v>
      </c>
      <c r="G8" s="12">
        <f t="shared" si="0"/>
        <v>19</v>
      </c>
      <c r="J8" s="1">
        <v>18</v>
      </c>
      <c r="L8" s="1">
        <f t="shared" si="1"/>
        <v>162</v>
      </c>
      <c r="N8" s="1">
        <f t="shared" si="3"/>
        <v>22.184999999999999</v>
      </c>
      <c r="O8" s="1">
        <f t="shared" si="4"/>
        <v>31.689</v>
      </c>
      <c r="P8" s="1">
        <f t="shared" si="5"/>
        <v>44.37</v>
      </c>
      <c r="W8" s="1">
        <v>3</v>
      </c>
      <c r="AB8" s="1">
        <f t="shared" si="2"/>
        <v>0</v>
      </c>
      <c r="AC8" s="1">
        <f t="shared" si="2"/>
        <v>0</v>
      </c>
      <c r="AD8" s="1">
        <f t="shared" si="2"/>
        <v>0</v>
      </c>
      <c r="AE8" s="1">
        <f t="shared" si="2"/>
        <v>0</v>
      </c>
      <c r="AF8" s="1">
        <f t="shared" si="2"/>
        <v>0</v>
      </c>
      <c r="AG8" s="1">
        <f t="shared" si="2"/>
        <v>0</v>
      </c>
      <c r="AH8" s="1">
        <f t="shared" si="2"/>
        <v>54</v>
      </c>
      <c r="AI8" s="1">
        <f t="shared" si="2"/>
        <v>0</v>
      </c>
      <c r="AJ8" s="1">
        <f t="shared" si="2"/>
        <v>0</v>
      </c>
      <c r="AK8" s="1">
        <f t="shared" si="2"/>
        <v>0</v>
      </c>
    </row>
    <row r="9" spans="1:40">
      <c r="A9" s="1" t="s">
        <v>7</v>
      </c>
      <c r="B9" s="1">
        <v>0.5</v>
      </c>
      <c r="C9" s="1">
        <v>5</v>
      </c>
      <c r="D9" s="1">
        <v>18</v>
      </c>
      <c r="E9" s="1">
        <v>18</v>
      </c>
      <c r="F9" s="1">
        <v>1</v>
      </c>
      <c r="G9" s="12">
        <f t="shared" si="0"/>
        <v>19</v>
      </c>
      <c r="H9" s="1">
        <v>19</v>
      </c>
      <c r="I9" s="1">
        <v>6</v>
      </c>
      <c r="J9" s="1">
        <v>18</v>
      </c>
      <c r="L9" s="1">
        <f t="shared" si="1"/>
        <v>90</v>
      </c>
      <c r="N9" s="1">
        <f t="shared" si="3"/>
        <v>12.324999999999999</v>
      </c>
      <c r="O9" s="1">
        <f t="shared" si="4"/>
        <v>17.605</v>
      </c>
      <c r="P9" s="1">
        <f t="shared" si="5"/>
        <v>24.65</v>
      </c>
      <c r="Q9" s="1">
        <v>2</v>
      </c>
      <c r="S9" s="1">
        <v>1</v>
      </c>
      <c r="T9" s="1">
        <v>1</v>
      </c>
      <c r="U9" s="1">
        <v>1</v>
      </c>
      <c r="X9" s="1">
        <v>1</v>
      </c>
      <c r="AB9" s="1">
        <f t="shared" si="2"/>
        <v>36</v>
      </c>
      <c r="AC9" s="1">
        <f t="shared" si="2"/>
        <v>0</v>
      </c>
      <c r="AD9" s="1">
        <f t="shared" si="2"/>
        <v>18</v>
      </c>
      <c r="AE9" s="1">
        <f t="shared" si="2"/>
        <v>18</v>
      </c>
      <c r="AF9" s="1">
        <f t="shared" si="2"/>
        <v>18</v>
      </c>
      <c r="AG9" s="1">
        <f t="shared" si="2"/>
        <v>0</v>
      </c>
      <c r="AH9" s="1">
        <f t="shared" si="2"/>
        <v>0</v>
      </c>
      <c r="AI9" s="1">
        <f t="shared" si="2"/>
        <v>18</v>
      </c>
      <c r="AJ9" s="1">
        <f t="shared" si="2"/>
        <v>0</v>
      </c>
      <c r="AK9" s="1">
        <f t="shared" si="2"/>
        <v>0</v>
      </c>
    </row>
    <row r="10" spans="1:40">
      <c r="A10" s="1" t="s">
        <v>6</v>
      </c>
      <c r="B10" s="1">
        <v>1.4</v>
      </c>
      <c r="C10" s="1">
        <v>13</v>
      </c>
      <c r="D10" s="1">
        <v>6</v>
      </c>
      <c r="E10" s="1">
        <v>6</v>
      </c>
      <c r="F10" s="1">
        <v>1</v>
      </c>
      <c r="G10" s="12">
        <f t="shared" si="0"/>
        <v>7</v>
      </c>
      <c r="H10" s="1">
        <v>7</v>
      </c>
      <c r="J10" s="1">
        <v>6</v>
      </c>
      <c r="L10" s="1">
        <f t="shared" si="1"/>
        <v>78</v>
      </c>
      <c r="N10" s="1">
        <f t="shared" si="3"/>
        <v>32.045000000000002</v>
      </c>
      <c r="O10" s="1">
        <f t="shared" si="4"/>
        <v>45.772999999999996</v>
      </c>
      <c r="P10" s="1">
        <f t="shared" si="5"/>
        <v>64.09</v>
      </c>
      <c r="X10" s="1">
        <v>3</v>
      </c>
      <c r="Y10" s="1">
        <v>3</v>
      </c>
      <c r="AB10" s="1">
        <f t="shared" si="2"/>
        <v>0</v>
      </c>
      <c r="AC10" s="1">
        <f t="shared" si="2"/>
        <v>0</v>
      </c>
      <c r="AD10" s="1">
        <f t="shared" si="2"/>
        <v>0</v>
      </c>
      <c r="AE10" s="1">
        <f t="shared" si="2"/>
        <v>0</v>
      </c>
      <c r="AF10" s="1">
        <f t="shared" si="2"/>
        <v>0</v>
      </c>
      <c r="AG10" s="1">
        <f t="shared" si="2"/>
        <v>0</v>
      </c>
      <c r="AH10" s="1">
        <f t="shared" si="2"/>
        <v>0</v>
      </c>
      <c r="AI10" s="1">
        <f t="shared" si="2"/>
        <v>18</v>
      </c>
      <c r="AJ10" s="1">
        <f t="shared" si="2"/>
        <v>18</v>
      </c>
      <c r="AK10" s="1">
        <f t="shared" si="2"/>
        <v>0</v>
      </c>
    </row>
    <row r="11" spans="1:40">
      <c r="A11" s="1" t="s">
        <v>8</v>
      </c>
      <c r="B11" s="1">
        <v>2.4</v>
      </c>
      <c r="C11" s="1">
        <v>22</v>
      </c>
      <c r="D11" s="1">
        <v>6</v>
      </c>
      <c r="E11" s="1">
        <v>2</v>
      </c>
      <c r="F11" s="1">
        <v>3</v>
      </c>
      <c r="G11" s="21">
        <f t="shared" si="0"/>
        <v>5</v>
      </c>
      <c r="H11" s="1">
        <v>7</v>
      </c>
      <c r="J11" s="1">
        <v>6</v>
      </c>
      <c r="L11" s="1">
        <f t="shared" si="1"/>
        <v>132</v>
      </c>
      <c r="N11" s="1">
        <f t="shared" si="3"/>
        <v>54.23</v>
      </c>
      <c r="O11" s="1">
        <f t="shared" si="4"/>
        <v>77.462000000000003</v>
      </c>
      <c r="P11" s="1">
        <f t="shared" si="5"/>
        <v>108.46</v>
      </c>
      <c r="X11" s="1">
        <v>3</v>
      </c>
      <c r="Z11" s="1">
        <v>3</v>
      </c>
      <c r="AB11" s="1">
        <f t="shared" si="2"/>
        <v>0</v>
      </c>
      <c r="AC11" s="1">
        <f t="shared" si="2"/>
        <v>0</v>
      </c>
      <c r="AD11" s="1">
        <f t="shared" si="2"/>
        <v>0</v>
      </c>
      <c r="AE11" s="1">
        <f t="shared" si="2"/>
        <v>0</v>
      </c>
      <c r="AF11" s="1">
        <f t="shared" si="2"/>
        <v>0</v>
      </c>
      <c r="AG11" s="1">
        <f t="shared" si="2"/>
        <v>0</v>
      </c>
      <c r="AH11" s="1">
        <f t="shared" si="2"/>
        <v>0</v>
      </c>
      <c r="AI11" s="1">
        <f t="shared" si="2"/>
        <v>18</v>
      </c>
      <c r="AJ11" s="1">
        <f t="shared" si="2"/>
        <v>0</v>
      </c>
      <c r="AK11" s="1">
        <f t="shared" si="2"/>
        <v>18</v>
      </c>
    </row>
    <row r="12" spans="1:40">
      <c r="A12" s="1" t="s">
        <v>9</v>
      </c>
      <c r="B12" s="1">
        <v>0.7</v>
      </c>
      <c r="C12" s="1">
        <v>6</v>
      </c>
      <c r="D12" s="1">
        <v>13</v>
      </c>
      <c r="E12" s="1">
        <v>18</v>
      </c>
      <c r="G12" s="12">
        <f t="shared" si="0"/>
        <v>18</v>
      </c>
      <c r="H12" s="1">
        <v>14</v>
      </c>
      <c r="I12" s="1">
        <v>8</v>
      </c>
      <c r="J12" s="1">
        <v>13</v>
      </c>
      <c r="K12" s="1">
        <v>13</v>
      </c>
      <c r="L12" s="1">
        <f t="shared" si="1"/>
        <v>78</v>
      </c>
      <c r="N12" s="1">
        <f t="shared" si="3"/>
        <v>14.79</v>
      </c>
      <c r="O12" s="1">
        <f t="shared" si="4"/>
        <v>21.125999999999998</v>
      </c>
      <c r="P12" s="1">
        <f t="shared" si="5"/>
        <v>29.58</v>
      </c>
      <c r="X12" s="1">
        <v>6</v>
      </c>
      <c r="AB12" s="4">
        <f t="shared" si="2"/>
        <v>0</v>
      </c>
      <c r="AC12" s="4">
        <f t="shared" si="2"/>
        <v>0</v>
      </c>
      <c r="AD12" s="4">
        <f t="shared" si="2"/>
        <v>0</v>
      </c>
      <c r="AE12" s="4">
        <f t="shared" si="2"/>
        <v>0</v>
      </c>
      <c r="AF12" s="4">
        <f t="shared" si="2"/>
        <v>0</v>
      </c>
      <c r="AG12" s="4">
        <f t="shared" si="2"/>
        <v>0</v>
      </c>
      <c r="AH12" s="4">
        <f t="shared" si="2"/>
        <v>0</v>
      </c>
      <c r="AI12" s="4">
        <f t="shared" si="2"/>
        <v>78</v>
      </c>
      <c r="AJ12" s="4">
        <f t="shared" si="2"/>
        <v>0</v>
      </c>
      <c r="AK12" s="4">
        <f t="shared" si="2"/>
        <v>0</v>
      </c>
    </row>
    <row r="13" spans="1:40">
      <c r="K13" s="1" t="s">
        <v>41</v>
      </c>
      <c r="L13" s="1">
        <f>SUM(L5:L12)</f>
        <v>852</v>
      </c>
      <c r="N13" s="1" t="s">
        <v>12</v>
      </c>
      <c r="O13" s="1" t="s">
        <v>14</v>
      </c>
      <c r="P13" s="1" t="s">
        <v>13</v>
      </c>
      <c r="AB13" s="1">
        <f>SUM(AB5:AB12)</f>
        <v>60</v>
      </c>
      <c r="AD13" s="1">
        <f t="shared" ref="AD13:AK13" si="6">SUM(AD5:AD12)</f>
        <v>42</v>
      </c>
      <c r="AF13" s="1">
        <f t="shared" si="6"/>
        <v>66</v>
      </c>
      <c r="AG13" s="1">
        <f t="shared" si="6"/>
        <v>42</v>
      </c>
      <c r="AH13" s="1">
        <f t="shared" ref="AH13" si="7">SUM(AH5:AH12)</f>
        <v>54</v>
      </c>
      <c r="AI13" s="1">
        <f t="shared" si="6"/>
        <v>180</v>
      </c>
      <c r="AJ13" s="1">
        <f t="shared" si="6"/>
        <v>42</v>
      </c>
      <c r="AK13" s="1">
        <f t="shared" si="6"/>
        <v>18</v>
      </c>
      <c r="AL13" s="1">
        <f>SUM(AB13:AK13)</f>
        <v>504</v>
      </c>
      <c r="AN13" s="1" t="e">
        <f ca="1">_xlfn.FLOOR.MATH(4*12/2.5)</f>
        <v>#NAME?</v>
      </c>
    </row>
    <row r="14" spans="1:40" ht="50">
      <c r="K14" s="15" t="s">
        <v>42</v>
      </c>
      <c r="L14" s="1">
        <f>3000/L13</f>
        <v>3.5211267605633805</v>
      </c>
      <c r="AB14" s="1">
        <f>AB13*AB4*0.5</f>
        <v>30</v>
      </c>
      <c r="AD14" s="1">
        <f t="shared" ref="AD14:AK14" si="8">AD13*AD4*0.5</f>
        <v>21</v>
      </c>
      <c r="AF14" s="1">
        <f t="shared" si="8"/>
        <v>33</v>
      </c>
      <c r="AG14" s="1">
        <f t="shared" si="8"/>
        <v>42</v>
      </c>
      <c r="AH14" s="1">
        <f t="shared" ref="AH14" si="9">AH13*AH4*0.5</f>
        <v>81</v>
      </c>
      <c r="AI14" s="1">
        <f t="shared" si="8"/>
        <v>90</v>
      </c>
      <c r="AJ14" s="1">
        <f t="shared" si="8"/>
        <v>42</v>
      </c>
      <c r="AK14" s="1">
        <f t="shared" si="8"/>
        <v>27</v>
      </c>
      <c r="AL14" s="5">
        <f>SUM(AB14:AK14)</f>
        <v>366</v>
      </c>
    </row>
    <row r="15" spans="1:40">
      <c r="AL15" s="1">
        <f>AL14/8</f>
        <v>45.75</v>
      </c>
    </row>
    <row r="16" spans="1:40">
      <c r="C16" s="1">
        <f>13 * 3</f>
        <v>39</v>
      </c>
      <c r="D16" s="1">
        <f>18 * 3 * 6</f>
        <v>324</v>
      </c>
      <c r="AL16" s="1" t="e">
        <f ca="1">AL15/AN13</f>
        <v>#NAME?</v>
      </c>
    </row>
    <row r="22" spans="3:3">
      <c r="C22" s="1">
        <v>5</v>
      </c>
    </row>
    <row r="23" spans="3:3">
      <c r="C23" s="1">
        <v>5</v>
      </c>
    </row>
    <row r="24" spans="3:3">
      <c r="C24" s="1">
        <v>5</v>
      </c>
    </row>
  </sheetData>
  <mergeCells count="14">
    <mergeCell ref="Q2:S2"/>
    <mergeCell ref="Q1:Z1"/>
    <mergeCell ref="U2:Z2"/>
    <mergeCell ref="X3:Z3"/>
    <mergeCell ref="U3:W3"/>
    <mergeCell ref="Q3:R3"/>
    <mergeCell ref="S3:T3"/>
    <mergeCell ref="AB1:AK1"/>
    <mergeCell ref="AB2:AD2"/>
    <mergeCell ref="AF2:AK2"/>
    <mergeCell ref="AI3:AK3"/>
    <mergeCell ref="AF3:AH3"/>
    <mergeCell ref="AB3:AC3"/>
    <mergeCell ref="AD3:AE3"/>
  </mergeCells>
  <phoneticPr fontId="10" type="noConversion"/>
  <pageMargins left="0.75" right="0.75" top="1" bottom="1" header="0.5" footer="0.5"/>
  <pageSetup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activeCell="J2" sqref="J2"/>
    </sheetView>
  </sheetViews>
  <sheetFormatPr baseColWidth="10" defaultRowHeight="18" thickTop="1" thickBottom="1" x14ac:dyDescent="0"/>
  <cols>
    <col min="1" max="1" width="36.6640625" customWidth="1"/>
    <col min="2" max="2" width="3" style="6" customWidth="1"/>
    <col min="3" max="4" width="12.5" style="6" customWidth="1"/>
    <col min="5" max="5" width="3" style="6" customWidth="1"/>
    <col min="9" max="9" width="19.83203125" customWidth="1"/>
    <col min="10" max="10" width="16.6640625" customWidth="1"/>
    <col min="16" max="16" width="3" style="6" customWidth="1"/>
    <col min="27" max="27" width="3" style="6" customWidth="1"/>
  </cols>
  <sheetData>
    <row r="1" spans="1:27" thickTop="1" thickBot="1">
      <c r="C1" t="s">
        <v>39</v>
      </c>
      <c r="D1" t="s">
        <v>40</v>
      </c>
      <c r="F1" t="s">
        <v>36</v>
      </c>
      <c r="G1" t="s">
        <v>37</v>
      </c>
      <c r="H1" t="s">
        <v>38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Q1" t="s">
        <v>36</v>
      </c>
      <c r="R1" t="s">
        <v>37</v>
      </c>
      <c r="T1" t="s">
        <v>32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</row>
    <row r="2" spans="1:27" ht="27" thickTop="1" thickBot="1">
      <c r="A2" s="1" t="s">
        <v>2</v>
      </c>
      <c r="C2"/>
      <c r="D2">
        <f t="shared" ref="D2:D8" si="0">C2*F2</f>
        <v>0</v>
      </c>
      <c r="F2" s="1">
        <v>24</v>
      </c>
      <c r="G2" s="12">
        <f>SUM(J2:O2)</f>
        <v>25</v>
      </c>
      <c r="H2" s="12">
        <v>25</v>
      </c>
      <c r="I2">
        <v>59.019399999999997</v>
      </c>
      <c r="J2">
        <v>6</v>
      </c>
      <c r="K2">
        <v>6</v>
      </c>
      <c r="L2">
        <v>6</v>
      </c>
      <c r="M2">
        <v>7</v>
      </c>
      <c r="Q2" s="1">
        <v>24</v>
      </c>
      <c r="R2" s="12">
        <f>SUM(U2:Z2)</f>
        <v>24</v>
      </c>
      <c r="S2" s="12">
        <v>24</v>
      </c>
      <c r="T2">
        <v>71.642499999999998</v>
      </c>
      <c r="U2">
        <v>6</v>
      </c>
      <c r="V2">
        <v>8</v>
      </c>
      <c r="W2">
        <v>9</v>
      </c>
      <c r="X2">
        <v>1</v>
      </c>
    </row>
    <row r="3" spans="1:27" ht="27" thickTop="1" thickBot="1">
      <c r="A3" s="1" t="s">
        <v>3</v>
      </c>
      <c r="C3"/>
      <c r="D3">
        <f t="shared" si="0"/>
        <v>0</v>
      </c>
      <c r="F3" s="1">
        <v>12</v>
      </c>
      <c r="G3" s="12">
        <f t="shared" ref="G3:G8" si="1">SUM(J3:O3)</f>
        <v>13</v>
      </c>
      <c r="H3" s="12">
        <v>10</v>
      </c>
      <c r="I3">
        <v>242.70590000000001</v>
      </c>
      <c r="J3">
        <v>2</v>
      </c>
      <c r="K3">
        <v>4</v>
      </c>
      <c r="L3">
        <v>4</v>
      </c>
      <c r="N3">
        <v>2</v>
      </c>
      <c r="O3">
        <v>1</v>
      </c>
      <c r="Q3" s="1">
        <v>12</v>
      </c>
      <c r="R3" s="12">
        <f t="shared" ref="R3:R9" si="2">SUM(U3:Z3)</f>
        <v>12</v>
      </c>
      <c r="S3" s="12">
        <v>8</v>
      </c>
      <c r="T3">
        <v>267.70400000000001</v>
      </c>
      <c r="W3">
        <v>2</v>
      </c>
      <c r="X3">
        <v>10</v>
      </c>
    </row>
    <row r="4" spans="1:27" ht="27" thickTop="1" thickBot="1">
      <c r="A4" s="1" t="s">
        <v>4</v>
      </c>
      <c r="C4"/>
      <c r="D4">
        <f t="shared" si="0"/>
        <v>0</v>
      </c>
      <c r="F4" s="1">
        <v>6</v>
      </c>
      <c r="G4" s="12">
        <f t="shared" si="1"/>
        <v>7</v>
      </c>
      <c r="H4" s="12">
        <v>3</v>
      </c>
      <c r="I4">
        <v>59.024500000000003</v>
      </c>
      <c r="J4">
        <v>1</v>
      </c>
      <c r="M4">
        <v>2</v>
      </c>
      <c r="N4">
        <v>2</v>
      </c>
      <c r="O4">
        <v>2</v>
      </c>
      <c r="Q4" s="1">
        <v>6</v>
      </c>
      <c r="R4" s="12">
        <f t="shared" si="2"/>
        <v>6</v>
      </c>
      <c r="S4" s="12">
        <v>6</v>
      </c>
      <c r="T4">
        <v>71.678600000000003</v>
      </c>
      <c r="U4">
        <v>6</v>
      </c>
    </row>
    <row r="5" spans="1:27" ht="27" thickTop="1" thickBot="1">
      <c r="A5" s="1" t="s">
        <v>5</v>
      </c>
      <c r="C5">
        <v>27</v>
      </c>
      <c r="D5">
        <f t="shared" si="0"/>
        <v>486</v>
      </c>
      <c r="F5" s="1">
        <v>18</v>
      </c>
      <c r="G5" s="12">
        <f t="shared" si="1"/>
        <v>19</v>
      </c>
      <c r="H5" s="12">
        <v>13</v>
      </c>
      <c r="I5">
        <v>135.27930000000001</v>
      </c>
      <c r="J5">
        <v>2</v>
      </c>
      <c r="K5">
        <v>1</v>
      </c>
      <c r="L5">
        <v>1</v>
      </c>
      <c r="M5">
        <v>7</v>
      </c>
      <c r="N5">
        <v>2</v>
      </c>
      <c r="O5">
        <v>6</v>
      </c>
      <c r="Q5" s="1">
        <v>18</v>
      </c>
      <c r="R5" s="12">
        <f t="shared" si="2"/>
        <v>18</v>
      </c>
      <c r="S5" s="12">
        <v>18</v>
      </c>
      <c r="T5">
        <v>154.12090000000001</v>
      </c>
      <c r="V5">
        <v>9</v>
      </c>
      <c r="W5">
        <v>9</v>
      </c>
    </row>
    <row r="6" spans="1:27" ht="27" thickTop="1" thickBot="1">
      <c r="A6" s="1" t="s">
        <v>7</v>
      </c>
      <c r="C6">
        <v>15</v>
      </c>
      <c r="D6">
        <f t="shared" si="0"/>
        <v>270</v>
      </c>
      <c r="F6" s="1">
        <v>18</v>
      </c>
      <c r="G6" s="12">
        <f t="shared" si="1"/>
        <v>19</v>
      </c>
      <c r="H6" s="12">
        <v>18</v>
      </c>
      <c r="I6">
        <v>74.045400000000001</v>
      </c>
      <c r="J6">
        <v>8</v>
      </c>
      <c r="K6">
        <v>5</v>
      </c>
      <c r="L6">
        <v>5</v>
      </c>
      <c r="O6">
        <v>1</v>
      </c>
      <c r="Q6" s="1">
        <v>18</v>
      </c>
      <c r="R6" s="12">
        <f t="shared" si="2"/>
        <v>18</v>
      </c>
      <c r="S6" s="12">
        <v>14</v>
      </c>
      <c r="T6">
        <v>88.730999999999995</v>
      </c>
      <c r="U6">
        <v>11</v>
      </c>
      <c r="V6">
        <v>1</v>
      </c>
      <c r="W6">
        <v>1</v>
      </c>
      <c r="X6">
        <v>1</v>
      </c>
      <c r="Y6">
        <v>4</v>
      </c>
    </row>
    <row r="7" spans="1:27" ht="27" thickTop="1" thickBot="1">
      <c r="A7" s="1" t="s">
        <v>6</v>
      </c>
      <c r="C7"/>
      <c r="D7">
        <f t="shared" si="0"/>
        <v>0</v>
      </c>
      <c r="F7" s="1">
        <v>6</v>
      </c>
      <c r="G7" s="12">
        <f t="shared" si="1"/>
        <v>7</v>
      </c>
      <c r="H7" s="12">
        <v>6</v>
      </c>
      <c r="I7">
        <v>197.61789999999999</v>
      </c>
      <c r="K7">
        <v>3</v>
      </c>
      <c r="L7">
        <v>3</v>
      </c>
      <c r="O7">
        <v>1</v>
      </c>
      <c r="Q7" s="1">
        <v>6</v>
      </c>
      <c r="R7" s="12">
        <f t="shared" si="2"/>
        <v>6</v>
      </c>
      <c r="S7" s="12">
        <v>2</v>
      </c>
      <c r="T7">
        <v>216.3665</v>
      </c>
      <c r="X7">
        <v>2</v>
      </c>
      <c r="Y7">
        <v>4</v>
      </c>
    </row>
    <row r="8" spans="1:27" ht="27" thickTop="1" thickBot="1">
      <c r="A8" s="1" t="s">
        <v>8</v>
      </c>
      <c r="C8"/>
      <c r="D8">
        <f t="shared" si="0"/>
        <v>0</v>
      </c>
      <c r="F8" s="1">
        <v>6</v>
      </c>
      <c r="G8" s="12">
        <f t="shared" si="1"/>
        <v>7</v>
      </c>
      <c r="H8" s="12">
        <v>2.5</v>
      </c>
      <c r="I8">
        <v>336.22649999999999</v>
      </c>
      <c r="M8">
        <v>3</v>
      </c>
      <c r="N8">
        <v>4</v>
      </c>
      <c r="Q8" s="1">
        <v>6</v>
      </c>
      <c r="R8" s="12">
        <f>SUM(U8:Z8)</f>
        <v>6</v>
      </c>
      <c r="S8" s="12">
        <v>6</v>
      </c>
      <c r="T8">
        <v>361.1626</v>
      </c>
      <c r="U8">
        <v>0</v>
      </c>
      <c r="V8">
        <v>4</v>
      </c>
      <c r="W8">
        <v>2</v>
      </c>
    </row>
    <row r="9" spans="1:27" ht="27" thickTop="1" thickBot="1">
      <c r="A9" s="1" t="s">
        <v>9</v>
      </c>
      <c r="C9">
        <v>18</v>
      </c>
      <c r="D9">
        <f>C9*F9</f>
        <v>234</v>
      </c>
      <c r="F9" s="1">
        <v>13</v>
      </c>
      <c r="G9" s="12">
        <f>SUM(J9:O9)</f>
        <v>18</v>
      </c>
      <c r="H9" s="12">
        <v>18</v>
      </c>
      <c r="I9">
        <v>90.186199999999999</v>
      </c>
      <c r="J9">
        <v>10</v>
      </c>
      <c r="K9">
        <v>2</v>
      </c>
      <c r="L9">
        <v>2</v>
      </c>
      <c r="M9">
        <v>1</v>
      </c>
      <c r="N9">
        <v>3</v>
      </c>
      <c r="Q9" s="1">
        <v>19</v>
      </c>
      <c r="R9" s="12">
        <f t="shared" si="2"/>
        <v>19</v>
      </c>
      <c r="S9" s="12">
        <v>6</v>
      </c>
      <c r="T9">
        <v>102.74720000000001</v>
      </c>
      <c r="U9">
        <v>14</v>
      </c>
      <c r="Y9">
        <v>5</v>
      </c>
    </row>
    <row r="10" spans="1:27" s="6" customFormat="1" ht="17" thickTop="1" thickBot="1"/>
    <row r="11" spans="1:27" ht="27" thickTop="1" thickBot="1">
      <c r="A11" s="7" t="s">
        <v>33</v>
      </c>
      <c r="C11" s="13"/>
      <c r="D11" s="13"/>
      <c r="F11">
        <f>(F2*I2)+(F3*I3)+(F4*I4)+(F5*I5)+(F6*I6)+(F7*I7)+(F8*I8)+(F9*I9)</f>
        <v>12826.414999999999</v>
      </c>
      <c r="G11">
        <f>(G2*I2)+(G3*I3)+(G4*I4)+(G5*I5)+(G6*I6)+(G7*I7)+(G8*I8)+(G9*I9)</f>
        <v>14381.2649</v>
      </c>
      <c r="J11">
        <f t="shared" ref="J11:O11" si="3">4*6*12*12</f>
        <v>3456</v>
      </c>
      <c r="K11">
        <f t="shared" si="3"/>
        <v>3456</v>
      </c>
      <c r="L11">
        <f t="shared" si="3"/>
        <v>3456</v>
      </c>
      <c r="M11">
        <f t="shared" si="3"/>
        <v>3456</v>
      </c>
      <c r="N11">
        <f t="shared" si="3"/>
        <v>3456</v>
      </c>
      <c r="O11">
        <f t="shared" si="3"/>
        <v>3456</v>
      </c>
      <c r="Q11">
        <f>(Q2*T2)+(Q3*T3)+(Q4*T4)+(Q5*T5)+(Q6*T6)+(Q7*T7)+(Q8*T8)+(Q9*T9)</f>
        <v>15150.645200000001</v>
      </c>
      <c r="R11">
        <f>(R2*T2)+(R3*T3)+(R4*T4)+(R5*T5)+(R6*T6)+(R7*T7)+(R8*T8)+(R9*T9)</f>
        <v>15150.645200000001</v>
      </c>
      <c r="U11">
        <f t="shared" ref="U11:Z11" si="4">4*8*12*12</f>
        <v>4608</v>
      </c>
      <c r="V11">
        <f t="shared" si="4"/>
        <v>4608</v>
      </c>
      <c r="W11">
        <f t="shared" si="4"/>
        <v>4608</v>
      </c>
      <c r="X11">
        <f t="shared" si="4"/>
        <v>4608</v>
      </c>
      <c r="Y11">
        <f t="shared" si="4"/>
        <v>4608</v>
      </c>
      <c r="Z11">
        <f t="shared" si="4"/>
        <v>4608</v>
      </c>
    </row>
    <row r="12" spans="1:27" ht="27" thickTop="1" thickBot="1">
      <c r="A12" s="7" t="s">
        <v>34</v>
      </c>
      <c r="C12" s="13"/>
      <c r="D12" s="13"/>
      <c r="G12" s="10">
        <f>G11/F11</f>
        <v>1.1212224850045784</v>
      </c>
      <c r="H12" s="10"/>
      <c r="J12">
        <f>$I2*J2+$I3*J3+$I4*J4+$I5*J5+$I6*J6+$I7*J7+$I8*J8+$I9*J9</f>
        <v>2663.3364999999999</v>
      </c>
      <c r="K12">
        <f t="shared" ref="K12:O12" si="5">$I2*K2+$I3*K3+$I4*K4+$I5*K5+$I6*K6+$I7*K7+$I8*K8+$I9*K9</f>
        <v>2603.6724000000004</v>
      </c>
      <c r="L12">
        <f t="shared" si="5"/>
        <v>2603.6724000000004</v>
      </c>
      <c r="M12">
        <f t="shared" si="5"/>
        <v>2577.0056000000004</v>
      </c>
      <c r="N12">
        <f t="shared" si="5"/>
        <v>2489.4839999999999</v>
      </c>
      <c r="O12">
        <f t="shared" si="5"/>
        <v>1444.0939999999998</v>
      </c>
      <c r="R12" s="10">
        <f>R11/Q11</f>
        <v>1</v>
      </c>
      <c r="S12" s="10"/>
      <c r="U12">
        <f>$T2*U2+$T3*U3+$T4*U4+$T5*U5+$T6*U6+$T7*U7+$T8*U8+$T9*U9</f>
        <v>3274.4283999999998</v>
      </c>
      <c r="V12">
        <f t="shared" ref="V12:Z12" si="6">$T2*V2+$T3*V3+$T4*V4+$T5*V5+$T6*V6+$T7*V7+$T8*V8+$T9*V9</f>
        <v>3493.6095</v>
      </c>
      <c r="W12">
        <f t="shared" si="6"/>
        <v>3378.3348000000005</v>
      </c>
      <c r="X12">
        <f t="shared" si="6"/>
        <v>3270.1464999999998</v>
      </c>
      <c r="Y12">
        <f t="shared" si="6"/>
        <v>1734.1259999999997</v>
      </c>
      <c r="Z12">
        <f t="shared" si="6"/>
        <v>0</v>
      </c>
    </row>
    <row r="13" spans="1:27" s="10" customFormat="1" ht="27" thickTop="1" thickBot="1">
      <c r="A13" s="8" t="s">
        <v>35</v>
      </c>
      <c r="B13" s="9"/>
      <c r="C13" s="13"/>
      <c r="D13" s="13"/>
      <c r="E13" s="11"/>
      <c r="J13" s="10">
        <f>J12/J11</f>
        <v>0.77064134837962961</v>
      </c>
      <c r="K13" s="10">
        <f t="shared" ref="K13:O13" si="7">K12/K11</f>
        <v>0.75337743055555562</v>
      </c>
      <c r="L13" s="10">
        <f t="shared" si="7"/>
        <v>0.75337743055555562</v>
      </c>
      <c r="M13" s="10">
        <f t="shared" si="7"/>
        <v>0.74566134259259276</v>
      </c>
      <c r="N13" s="10">
        <f t="shared" si="7"/>
        <v>0.72033680555555557</v>
      </c>
      <c r="O13" s="10">
        <f t="shared" si="7"/>
        <v>0.41785127314814807</v>
      </c>
      <c r="P13" s="9"/>
      <c r="U13" s="10">
        <f>U12/U11</f>
        <v>0.71059644097222219</v>
      </c>
      <c r="V13" s="10">
        <f t="shared" ref="V13:Z13" si="8">V12/V11</f>
        <v>0.75816178385416666</v>
      </c>
      <c r="W13" s="10">
        <f t="shared" si="8"/>
        <v>0.73314557291666682</v>
      </c>
      <c r="X13" s="10">
        <f t="shared" si="8"/>
        <v>0.70966720920138882</v>
      </c>
      <c r="Y13" s="10">
        <f t="shared" si="8"/>
        <v>0.37632942708333328</v>
      </c>
      <c r="Z13" s="10">
        <f t="shared" si="8"/>
        <v>0</v>
      </c>
      <c r="AA13" s="9"/>
    </row>
    <row r="14" spans="1:27" s="6" customFormat="1" ht="17" thickTop="1" thickBot="1">
      <c r="A14" s="6" t="s">
        <v>24</v>
      </c>
    </row>
    <row r="15" spans="1:27" thickTop="1" thickBot="1">
      <c r="A15">
        <f>G15+R15</f>
        <v>224</v>
      </c>
      <c r="C15" s="13" t="s">
        <v>43</v>
      </c>
      <c r="D15" s="13">
        <f>SUM(D2:D9)</f>
        <v>990</v>
      </c>
      <c r="G15">
        <f>SUM(G2:G9)</f>
        <v>115</v>
      </c>
      <c r="H15">
        <f>SUM(H2:H9)</f>
        <v>95.5</v>
      </c>
      <c r="I15" s="10">
        <f>H15/G15</f>
        <v>0.83043478260869563</v>
      </c>
      <c r="R15">
        <f>SUM(R2:R9)</f>
        <v>109</v>
      </c>
      <c r="S15">
        <f>SUM(S2:S9)</f>
        <v>84</v>
      </c>
      <c r="T15" s="10">
        <f>S15/R15</f>
        <v>0.77064220183486243</v>
      </c>
    </row>
    <row r="16" spans="1:27" thickTop="1" thickBot="1">
      <c r="A16">
        <f>H15+S15</f>
        <v>179.5</v>
      </c>
      <c r="C16" s="13" t="s">
        <v>44</v>
      </c>
      <c r="D16" s="14">
        <f>D15/3000</f>
        <v>0.33</v>
      </c>
    </row>
    <row r="17" spans="1:10" thickTop="1" thickBot="1">
      <c r="A17" s="10">
        <f>A16/A15</f>
        <v>0.8013392857142857</v>
      </c>
      <c r="C17" s="13" t="s">
        <v>45</v>
      </c>
      <c r="D17" s="13">
        <f>3000-D15</f>
        <v>2010</v>
      </c>
    </row>
    <row r="18" spans="1:10" thickTop="1" thickBot="1">
      <c r="C18" s="13"/>
      <c r="D18" s="13"/>
    </row>
    <row r="19" spans="1:10" thickTop="1" thickBot="1">
      <c r="C19" s="13"/>
      <c r="D19" s="13"/>
      <c r="J19" t="s">
        <v>24</v>
      </c>
    </row>
    <row r="20" spans="1:10" thickTop="1" thickBot="1">
      <c r="C20" s="13"/>
      <c r="D20" s="13"/>
    </row>
    <row r="21" spans="1:10" thickTop="1" thickBot="1">
      <c r="C21" s="13"/>
      <c r="D21" s="13"/>
    </row>
    <row r="22" spans="1:10" thickTop="1" thickBot="1">
      <c r="C22" s="13"/>
      <c r="D22" s="13"/>
    </row>
    <row r="23" spans="1:10" thickTop="1" thickBot="1">
      <c r="C23" s="13"/>
      <c r="D23" s="13"/>
    </row>
    <row r="24" spans="1:10" thickTop="1" thickBot="1">
      <c r="C24" s="13"/>
      <c r="D24" s="13"/>
      <c r="J24" t="s">
        <v>24</v>
      </c>
    </row>
    <row r="25" spans="1:10" thickTop="1" thickBot="1">
      <c r="C25" s="13"/>
      <c r="D25" s="13"/>
    </row>
    <row r="26" spans="1:10" thickTop="1" thickBot="1">
      <c r="C26" s="13"/>
      <c r="D26" s="13"/>
    </row>
    <row r="27" spans="1:10" thickTop="1" thickBot="1">
      <c r="C27" s="13"/>
      <c r="D27" s="13"/>
    </row>
    <row r="28" spans="1:10" thickTop="1" thickBot="1">
      <c r="C28" s="13"/>
      <c r="D28" s="13"/>
    </row>
    <row r="29" spans="1:10" thickTop="1" thickBot="1">
      <c r="C29" s="13"/>
      <c r="D29" s="13"/>
    </row>
    <row r="30" spans="1:10" thickTop="1" thickBot="1">
      <c r="C30" s="13"/>
      <c r="D30" s="13"/>
    </row>
    <row r="31" spans="1:10" thickTop="1" thickBot="1">
      <c r="C31" s="13"/>
      <c r="D31" s="13"/>
    </row>
  </sheetData>
  <phoneticPr fontId="10" type="noConversion"/>
  <conditionalFormatting sqref="R2:S9">
    <cfRule type="cellIs" dxfId="2" priority="3" operator="greaterThan">
      <formula>$Q$2</formula>
    </cfRule>
  </conditionalFormatting>
  <conditionalFormatting sqref="R2:S2">
    <cfRule type="cellIs" dxfId="1" priority="2" operator="greaterThan">
      <formula>$Q$2</formula>
    </cfRule>
  </conditionalFormatting>
  <conditionalFormatting sqref="R8:S8">
    <cfRule type="cellIs" dxfId="0" priority="1" operator="greaterThan">
      <formula>$Q$2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L60" sqref="L60"/>
    </sheetView>
  </sheetViews>
  <sheetFormatPr baseColWidth="10" defaultRowHeight="15" x14ac:dyDescent="0"/>
  <cols>
    <col min="1" max="1" width="27.33203125" customWidth="1"/>
    <col min="2" max="10" width="3.83203125" customWidth="1"/>
  </cols>
  <sheetData>
    <row r="1" spans="1:10" ht="85">
      <c r="A1" s="17" t="s">
        <v>57</v>
      </c>
      <c r="B1" s="18" t="s">
        <v>48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53</v>
      </c>
      <c r="H1" s="18" t="s">
        <v>54</v>
      </c>
      <c r="I1" s="18" t="s">
        <v>55</v>
      </c>
      <c r="J1" s="18" t="s">
        <v>56</v>
      </c>
    </row>
    <row r="2" spans="1:10">
      <c r="A2" s="19" t="s">
        <v>7</v>
      </c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 t="s">
        <v>7</v>
      </c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 t="s">
        <v>7</v>
      </c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 t="s">
        <v>7</v>
      </c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 t="s">
        <v>7</v>
      </c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19" t="s">
        <v>7</v>
      </c>
      <c r="B7" s="19"/>
      <c r="C7" s="19"/>
      <c r="D7" s="19"/>
      <c r="E7" s="19"/>
      <c r="F7" s="19"/>
      <c r="G7" s="19"/>
      <c r="H7" s="19"/>
      <c r="I7" s="19"/>
      <c r="J7" s="19"/>
    </row>
    <row r="8" spans="1:10">
      <c r="A8" s="19" t="s">
        <v>7</v>
      </c>
      <c r="B8" s="19"/>
      <c r="C8" s="19"/>
      <c r="D8" s="19"/>
      <c r="E8" s="19"/>
      <c r="F8" s="19"/>
      <c r="G8" s="19"/>
      <c r="H8" s="19"/>
      <c r="I8" s="19"/>
      <c r="J8" s="19"/>
    </row>
    <row r="9" spans="1:10">
      <c r="A9" s="19" t="s">
        <v>7</v>
      </c>
      <c r="B9" s="19"/>
      <c r="C9" s="19"/>
      <c r="D9" s="19"/>
      <c r="E9" s="19"/>
      <c r="F9" s="19"/>
      <c r="G9" s="19"/>
      <c r="H9" s="19"/>
      <c r="I9" s="19"/>
      <c r="J9" s="19"/>
    </row>
    <row r="10" spans="1:10">
      <c r="A10" s="19" t="s">
        <v>7</v>
      </c>
      <c r="B10" s="19"/>
      <c r="C10" s="19"/>
      <c r="D10" s="19"/>
      <c r="E10" s="19"/>
      <c r="F10" s="19"/>
      <c r="G10" s="19"/>
      <c r="H10" s="19"/>
      <c r="I10" s="19"/>
      <c r="J10" s="19"/>
    </row>
    <row r="11" spans="1:10">
      <c r="A11" s="19" t="s">
        <v>7</v>
      </c>
      <c r="B11" s="19"/>
      <c r="C11" s="19"/>
      <c r="D11" s="19"/>
      <c r="E11" s="19"/>
      <c r="F11" s="19"/>
      <c r="G11" s="19"/>
      <c r="H11" s="19"/>
      <c r="I11" s="19"/>
      <c r="J11" s="19"/>
    </row>
    <row r="12" spans="1:10">
      <c r="A12" s="19" t="s">
        <v>7</v>
      </c>
      <c r="B12" s="19"/>
      <c r="C12" s="19"/>
      <c r="D12" s="19"/>
      <c r="E12" s="19"/>
      <c r="F12" s="19"/>
      <c r="G12" s="19"/>
      <c r="H12" s="19"/>
      <c r="I12" s="19"/>
      <c r="J12" s="19"/>
    </row>
    <row r="13" spans="1:10">
      <c r="A13" s="19" t="s">
        <v>7</v>
      </c>
      <c r="B13" s="19"/>
      <c r="C13" s="19"/>
      <c r="D13" s="19"/>
      <c r="E13" s="19"/>
      <c r="F13" s="19"/>
      <c r="G13" s="19"/>
      <c r="H13" s="19"/>
      <c r="I13" s="19"/>
      <c r="J13" s="19"/>
    </row>
    <row r="14" spans="1:10">
      <c r="A14" s="19" t="s">
        <v>7</v>
      </c>
      <c r="B14" s="19"/>
      <c r="C14" s="19"/>
      <c r="D14" s="19"/>
      <c r="E14" s="19"/>
      <c r="F14" s="19"/>
      <c r="G14" s="19"/>
      <c r="H14" s="19"/>
      <c r="I14" s="19"/>
      <c r="J14" s="19"/>
    </row>
    <row r="15" spans="1:10">
      <c r="A15" s="19" t="s">
        <v>7</v>
      </c>
      <c r="B15" s="19"/>
      <c r="C15" s="19"/>
      <c r="D15" s="19"/>
      <c r="E15" s="19"/>
      <c r="F15" s="19"/>
      <c r="G15" s="19"/>
      <c r="H15" s="19"/>
      <c r="I15" s="19"/>
      <c r="J15" s="19"/>
    </row>
    <row r="16" spans="1:10">
      <c r="A16" s="19" t="s">
        <v>7</v>
      </c>
      <c r="B16" s="19"/>
      <c r="C16" s="19"/>
      <c r="D16" s="19"/>
      <c r="E16" s="19"/>
      <c r="F16" s="19"/>
      <c r="G16" s="19"/>
      <c r="H16" s="19"/>
      <c r="I16" s="19"/>
      <c r="J16" s="19"/>
    </row>
    <row r="17" spans="1:10">
      <c r="A17" s="19" t="s">
        <v>7</v>
      </c>
      <c r="B17" s="19"/>
      <c r="C17" s="19"/>
      <c r="D17" s="19"/>
      <c r="E17" s="19"/>
      <c r="F17" s="19"/>
      <c r="G17" s="19"/>
      <c r="H17" s="19"/>
      <c r="I17" s="19"/>
      <c r="J17" s="19"/>
    </row>
    <row r="18" spans="1:10">
      <c r="A18" s="19" t="s">
        <v>7</v>
      </c>
      <c r="B18" s="19"/>
      <c r="C18" s="19"/>
      <c r="D18" s="19"/>
      <c r="E18" s="19"/>
      <c r="F18" s="19"/>
      <c r="G18" s="19"/>
      <c r="H18" s="19"/>
      <c r="I18" s="19"/>
      <c r="J18" s="19"/>
    </row>
    <row r="19" spans="1:10">
      <c r="A19" s="19" t="s">
        <v>7</v>
      </c>
      <c r="B19" s="19"/>
      <c r="C19" s="19"/>
      <c r="D19" s="19"/>
      <c r="E19" s="19"/>
      <c r="F19" s="19"/>
      <c r="G19" s="19"/>
      <c r="H19" s="19"/>
      <c r="I19" s="19"/>
      <c r="J19" s="19"/>
    </row>
    <row r="20" spans="1:10">
      <c r="A20" s="19" t="s">
        <v>4</v>
      </c>
      <c r="B20" s="19"/>
      <c r="C20" s="19"/>
      <c r="D20" s="19"/>
      <c r="E20" s="19"/>
      <c r="F20" s="19"/>
      <c r="G20" s="19"/>
      <c r="H20" s="19"/>
      <c r="I20" s="19"/>
      <c r="J20" s="19"/>
    </row>
    <row r="21" spans="1:10">
      <c r="A21" s="19" t="s">
        <v>4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>
      <c r="A22" s="19" t="s">
        <v>4</v>
      </c>
      <c r="B22" s="19"/>
      <c r="C22" s="19"/>
      <c r="D22" s="19"/>
      <c r="E22" s="19"/>
      <c r="F22" s="19"/>
      <c r="G22" s="19"/>
      <c r="H22" s="19"/>
      <c r="I22" s="19"/>
      <c r="J22" s="19"/>
    </row>
    <row r="23" spans="1:10">
      <c r="A23" s="19" t="s">
        <v>4</v>
      </c>
      <c r="B23" s="19"/>
      <c r="C23" s="19"/>
      <c r="D23" s="19"/>
      <c r="E23" s="19"/>
      <c r="F23" s="19"/>
      <c r="G23" s="19"/>
      <c r="H23" s="19"/>
      <c r="I23" s="19"/>
      <c r="J23" s="19"/>
    </row>
    <row r="24" spans="1:10">
      <c r="A24" s="19" t="s">
        <v>4</v>
      </c>
      <c r="B24" s="19"/>
      <c r="C24" s="19"/>
      <c r="D24" s="19"/>
      <c r="E24" s="19"/>
      <c r="F24" s="19"/>
      <c r="G24" s="19"/>
      <c r="H24" s="19"/>
      <c r="I24" s="19"/>
      <c r="J24" s="19"/>
    </row>
    <row r="25" spans="1:10">
      <c r="A25" s="19" t="s">
        <v>4</v>
      </c>
      <c r="B25" s="19"/>
      <c r="C25" s="19"/>
      <c r="D25" s="19"/>
      <c r="E25" s="19"/>
      <c r="F25" s="19"/>
      <c r="G25" s="19"/>
      <c r="H25" s="19"/>
      <c r="I25" s="19"/>
      <c r="J25" s="19"/>
    </row>
    <row r="26" spans="1:10">
      <c r="A26" s="19" t="s">
        <v>5</v>
      </c>
      <c r="B26" s="19"/>
      <c r="C26" s="19"/>
      <c r="D26" s="19"/>
      <c r="E26" s="19"/>
      <c r="F26" s="19"/>
      <c r="G26" s="19"/>
      <c r="H26" s="19"/>
      <c r="I26" s="19"/>
      <c r="J26" s="19"/>
    </row>
    <row r="27" spans="1:10">
      <c r="A27" s="19" t="s">
        <v>5</v>
      </c>
      <c r="B27" s="19"/>
      <c r="C27" s="19"/>
      <c r="D27" s="19"/>
      <c r="E27" s="19"/>
      <c r="F27" s="19"/>
      <c r="G27" s="19"/>
      <c r="H27" s="19"/>
      <c r="I27" s="19"/>
      <c r="J27" s="19"/>
    </row>
    <row r="28" spans="1:10">
      <c r="A28" s="19" t="s">
        <v>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>
      <c r="A29" s="19" t="s">
        <v>5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>
      <c r="A30" s="19" t="s">
        <v>5</v>
      </c>
      <c r="B30" s="19"/>
      <c r="C30" s="19"/>
      <c r="D30" s="19"/>
      <c r="E30" s="19"/>
      <c r="F30" s="19"/>
      <c r="G30" s="19"/>
      <c r="H30" s="19"/>
      <c r="I30" s="19"/>
      <c r="J30" s="19"/>
    </row>
    <row r="31" spans="1:10">
      <c r="A31" s="19" t="s">
        <v>5</v>
      </c>
      <c r="B31" s="19"/>
      <c r="C31" s="19"/>
      <c r="D31" s="19"/>
      <c r="E31" s="19"/>
      <c r="F31" s="19"/>
      <c r="G31" s="19"/>
      <c r="H31" s="19"/>
      <c r="I31" s="19"/>
      <c r="J31" s="19"/>
    </row>
    <row r="32" spans="1:10">
      <c r="A32" s="19" t="s">
        <v>5</v>
      </c>
      <c r="B32" s="19"/>
      <c r="C32" s="19"/>
      <c r="D32" s="19"/>
      <c r="E32" s="19"/>
      <c r="F32" s="19"/>
      <c r="G32" s="19"/>
      <c r="H32" s="19"/>
      <c r="I32" s="19"/>
      <c r="J32" s="19"/>
    </row>
    <row r="33" spans="1:10">
      <c r="A33" s="19" t="s">
        <v>5</v>
      </c>
      <c r="B33" s="19"/>
      <c r="C33" s="19"/>
      <c r="D33" s="19"/>
      <c r="E33" s="19"/>
      <c r="F33" s="19"/>
      <c r="G33" s="19"/>
      <c r="H33" s="19"/>
      <c r="I33" s="19"/>
      <c r="J33" s="19"/>
    </row>
    <row r="34" spans="1:10">
      <c r="A34" s="19" t="s">
        <v>5</v>
      </c>
      <c r="B34" s="19"/>
      <c r="C34" s="19"/>
      <c r="D34" s="19"/>
      <c r="E34" s="19"/>
      <c r="F34" s="19"/>
      <c r="G34" s="19"/>
      <c r="H34" s="19"/>
      <c r="I34" s="19"/>
      <c r="J34" s="19"/>
    </row>
    <row r="35" spans="1:10">
      <c r="A35" s="19" t="s">
        <v>5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>
      <c r="A36" s="19" t="s">
        <v>5</v>
      </c>
      <c r="B36" s="19"/>
      <c r="C36" s="19"/>
      <c r="D36" s="19"/>
      <c r="E36" s="19"/>
      <c r="F36" s="19"/>
      <c r="G36" s="19"/>
      <c r="H36" s="19"/>
      <c r="I36" s="19"/>
      <c r="J36" s="19"/>
    </row>
    <row r="37" spans="1:10">
      <c r="A37" s="20" t="s">
        <v>5</v>
      </c>
      <c r="B37" s="19"/>
      <c r="C37" s="19"/>
      <c r="D37" s="19"/>
      <c r="E37" s="19"/>
      <c r="F37" s="19"/>
      <c r="G37" s="19"/>
      <c r="H37" s="19"/>
      <c r="I37" s="19"/>
      <c r="J37" s="19"/>
    </row>
    <row r="38" spans="1:10">
      <c r="A38" s="20" t="s">
        <v>5</v>
      </c>
      <c r="B38" s="19"/>
      <c r="C38" s="19"/>
      <c r="D38" s="19"/>
      <c r="E38" s="19"/>
      <c r="F38" s="19"/>
      <c r="G38" s="19"/>
      <c r="H38" s="19"/>
      <c r="I38" s="19"/>
      <c r="J38" s="19"/>
    </row>
    <row r="39" spans="1:10">
      <c r="A39" s="20" t="s">
        <v>5</v>
      </c>
      <c r="B39" s="19"/>
      <c r="C39" s="19"/>
      <c r="D39" s="19"/>
      <c r="E39" s="19"/>
      <c r="F39" s="19"/>
      <c r="G39" s="19"/>
      <c r="H39" s="19"/>
      <c r="I39" s="19"/>
      <c r="J39" s="19"/>
    </row>
    <row r="40" spans="1:10">
      <c r="A40" s="20" t="s">
        <v>5</v>
      </c>
      <c r="B40" s="19"/>
      <c r="C40" s="19"/>
      <c r="D40" s="19"/>
      <c r="E40" s="19"/>
      <c r="F40" s="19"/>
      <c r="G40" s="19"/>
      <c r="H40" s="19"/>
      <c r="I40" s="19"/>
      <c r="J40" s="19"/>
    </row>
    <row r="41" spans="1:10">
      <c r="A41" s="20" t="s">
        <v>5</v>
      </c>
      <c r="B41" s="19"/>
      <c r="C41" s="19"/>
      <c r="D41" s="19"/>
      <c r="E41" s="19"/>
      <c r="F41" s="19"/>
      <c r="G41" s="19"/>
      <c r="H41" s="19"/>
      <c r="I41" s="19"/>
      <c r="J41" s="19"/>
    </row>
    <row r="42" spans="1:10">
      <c r="A42" s="20" t="s">
        <v>5</v>
      </c>
      <c r="B42" s="19"/>
      <c r="C42" s="19"/>
      <c r="D42" s="19"/>
      <c r="E42" s="19"/>
      <c r="F42" s="19"/>
      <c r="G42" s="19"/>
      <c r="H42" s="19"/>
      <c r="I42" s="19"/>
      <c r="J42" s="19"/>
    </row>
    <row r="43" spans="1:10">
      <c r="A43" s="20" t="s">
        <v>5</v>
      </c>
      <c r="B43" s="19"/>
      <c r="C43" s="19"/>
      <c r="D43" s="19"/>
      <c r="E43" s="19"/>
      <c r="F43" s="19"/>
      <c r="G43" s="19"/>
      <c r="H43" s="19"/>
      <c r="I43" s="19"/>
      <c r="J43" s="19"/>
    </row>
    <row r="44" spans="1:10">
      <c r="A44" s="20" t="s">
        <v>6</v>
      </c>
      <c r="B44" s="19"/>
      <c r="C44" s="19"/>
      <c r="D44" s="19"/>
      <c r="E44" s="19"/>
      <c r="F44" s="19"/>
      <c r="G44" s="19"/>
      <c r="H44" s="19"/>
      <c r="I44" s="19"/>
      <c r="J44" s="19"/>
    </row>
    <row r="45" spans="1:10">
      <c r="A45" s="20" t="s">
        <v>6</v>
      </c>
      <c r="B45" s="19"/>
      <c r="C45" s="19"/>
      <c r="D45" s="19"/>
      <c r="E45" s="19"/>
      <c r="F45" s="19"/>
      <c r="G45" s="19"/>
      <c r="H45" s="19"/>
      <c r="I45" s="19"/>
      <c r="J45" s="19"/>
    </row>
    <row r="46" spans="1:10">
      <c r="A46" s="20" t="s">
        <v>6</v>
      </c>
      <c r="B46" s="19"/>
      <c r="C46" s="19"/>
      <c r="D46" s="19"/>
      <c r="E46" s="19"/>
      <c r="F46" s="19"/>
      <c r="G46" s="19"/>
      <c r="H46" s="19"/>
      <c r="I46" s="19"/>
      <c r="J46" s="19"/>
    </row>
    <row r="47" spans="1:10">
      <c r="A47" s="20" t="s">
        <v>6</v>
      </c>
      <c r="B47" s="19"/>
      <c r="C47" s="19"/>
      <c r="D47" s="19"/>
      <c r="E47" s="19"/>
      <c r="F47" s="19"/>
      <c r="G47" s="19"/>
      <c r="H47" s="19"/>
      <c r="I47" s="19"/>
      <c r="J47" s="19"/>
    </row>
    <row r="48" spans="1:10">
      <c r="A48" s="20" t="s">
        <v>6</v>
      </c>
      <c r="B48" s="19"/>
      <c r="C48" s="19"/>
      <c r="D48" s="19"/>
      <c r="E48" s="19"/>
      <c r="F48" s="19"/>
      <c r="G48" s="19"/>
      <c r="H48" s="19"/>
      <c r="I48" s="19"/>
      <c r="J48" s="19"/>
    </row>
    <row r="49" spans="1:10">
      <c r="A49" s="20" t="s">
        <v>6</v>
      </c>
      <c r="B49" s="19"/>
      <c r="C49" s="19"/>
      <c r="D49" s="19"/>
      <c r="E49" s="19"/>
      <c r="F49" s="19"/>
      <c r="G49" s="19"/>
      <c r="H49" s="19"/>
      <c r="I49" s="19"/>
      <c r="J49" s="19"/>
    </row>
    <row r="50" spans="1:10">
      <c r="A50" s="20" t="s">
        <v>9</v>
      </c>
      <c r="B50" s="19"/>
      <c r="C50" s="19"/>
      <c r="D50" s="19"/>
      <c r="E50" s="19"/>
      <c r="F50" s="19"/>
      <c r="G50" s="19"/>
      <c r="H50" s="19"/>
      <c r="I50" s="19"/>
      <c r="J50" s="19"/>
    </row>
    <row r="51" spans="1:10">
      <c r="A51" s="20" t="s">
        <v>9</v>
      </c>
      <c r="B51" s="19"/>
      <c r="C51" s="19"/>
      <c r="D51" s="19"/>
      <c r="E51" s="19"/>
      <c r="F51" s="19"/>
      <c r="G51" s="19"/>
      <c r="H51" s="19"/>
      <c r="I51" s="19"/>
      <c r="J51" s="19"/>
    </row>
    <row r="52" spans="1:10">
      <c r="A52" s="20" t="s">
        <v>9</v>
      </c>
      <c r="B52" s="19"/>
      <c r="C52" s="19"/>
      <c r="D52" s="19"/>
      <c r="E52" s="19"/>
      <c r="F52" s="19"/>
      <c r="G52" s="19"/>
      <c r="H52" s="19"/>
      <c r="I52" s="19"/>
      <c r="J52" s="19"/>
    </row>
    <row r="53" spans="1:10">
      <c r="A53" s="20" t="s">
        <v>9</v>
      </c>
      <c r="B53" s="19"/>
      <c r="C53" s="19"/>
      <c r="D53" s="19"/>
      <c r="E53" s="19"/>
      <c r="F53" s="19"/>
      <c r="G53" s="19"/>
      <c r="H53" s="19"/>
      <c r="I53" s="19"/>
      <c r="J53" s="19"/>
    </row>
    <row r="54" spans="1:10">
      <c r="A54" s="20" t="s">
        <v>9</v>
      </c>
      <c r="B54" s="19"/>
      <c r="C54" s="19"/>
      <c r="D54" s="19"/>
      <c r="E54" s="19"/>
      <c r="F54" s="19"/>
      <c r="G54" s="19"/>
      <c r="H54" s="19"/>
      <c r="I54" s="19"/>
      <c r="J54" s="19"/>
    </row>
    <row r="55" spans="1:10">
      <c r="A55" s="20" t="s">
        <v>9</v>
      </c>
      <c r="B55" s="19"/>
      <c r="C55" s="19"/>
      <c r="D55" s="19"/>
      <c r="E55" s="19"/>
      <c r="F55" s="19"/>
      <c r="G55" s="19"/>
      <c r="H55" s="19"/>
      <c r="I55" s="19"/>
      <c r="J55" s="19"/>
    </row>
    <row r="56" spans="1:10">
      <c r="A56" s="20" t="s">
        <v>9</v>
      </c>
      <c r="B56" s="19"/>
      <c r="C56" s="19"/>
      <c r="D56" s="19"/>
      <c r="E56" s="19"/>
      <c r="F56" s="19"/>
      <c r="G56" s="19"/>
      <c r="H56" s="19"/>
      <c r="I56" s="19"/>
      <c r="J56" s="19"/>
    </row>
    <row r="57" spans="1:10">
      <c r="A57" s="20" t="s">
        <v>59</v>
      </c>
      <c r="B57" s="19"/>
      <c r="C57" s="19"/>
      <c r="D57" s="19"/>
      <c r="E57" s="19"/>
      <c r="F57" s="19"/>
      <c r="G57" s="19"/>
      <c r="H57" s="19"/>
      <c r="I57" s="19"/>
      <c r="J57" s="19"/>
    </row>
    <row r="59" spans="1:10" ht="29">
      <c r="A59" s="17" t="s">
        <v>58</v>
      </c>
      <c r="B59" s="19"/>
      <c r="C59" s="19"/>
      <c r="D59" s="19"/>
      <c r="E59" s="19"/>
      <c r="F59" s="19"/>
      <c r="G59" s="19"/>
      <c r="H59" s="19"/>
      <c r="I59" s="19"/>
      <c r="J59" s="19"/>
    </row>
    <row r="60" spans="1:10">
      <c r="A60" s="19" t="s">
        <v>3</v>
      </c>
      <c r="B60" s="19"/>
      <c r="C60" s="19"/>
      <c r="D60" s="19"/>
      <c r="E60" s="19"/>
      <c r="F60" s="19"/>
      <c r="G60" s="19"/>
      <c r="H60" s="19"/>
      <c r="I60" s="19"/>
      <c r="J60" s="19"/>
    </row>
    <row r="61" spans="1:10">
      <c r="A61" s="19" t="s">
        <v>3</v>
      </c>
      <c r="B61" s="19"/>
      <c r="C61" s="19"/>
      <c r="D61" s="19"/>
      <c r="E61" s="19"/>
      <c r="F61" s="19"/>
      <c r="G61" s="19"/>
      <c r="H61" s="19"/>
      <c r="I61" s="19"/>
      <c r="J61" s="19"/>
    </row>
    <row r="62" spans="1:10">
      <c r="A62" s="19" t="s">
        <v>3</v>
      </c>
      <c r="B62" s="19"/>
      <c r="C62" s="19"/>
      <c r="D62" s="19"/>
      <c r="E62" s="19"/>
      <c r="F62" s="19"/>
      <c r="G62" s="19"/>
      <c r="H62" s="19"/>
      <c r="I62" s="19"/>
      <c r="J62" s="19"/>
    </row>
    <row r="63" spans="1:10">
      <c r="A63" s="19" t="s">
        <v>3</v>
      </c>
      <c r="B63" s="19"/>
      <c r="C63" s="19"/>
      <c r="D63" s="19"/>
      <c r="E63" s="19"/>
      <c r="F63" s="19"/>
      <c r="G63" s="19"/>
      <c r="H63" s="19"/>
      <c r="I63" s="19"/>
      <c r="J63" s="19"/>
    </row>
    <row r="64" spans="1:10">
      <c r="A64" s="19" t="s">
        <v>3</v>
      </c>
      <c r="B64" s="19"/>
      <c r="C64" s="19"/>
      <c r="D64" s="19"/>
      <c r="E64" s="19"/>
      <c r="F64" s="19"/>
      <c r="G64" s="19"/>
      <c r="H64" s="19"/>
      <c r="I64" s="19"/>
      <c r="J64" s="19"/>
    </row>
    <row r="65" spans="1:10">
      <c r="A65" s="19" t="s">
        <v>3</v>
      </c>
      <c r="B65" s="19"/>
      <c r="C65" s="19"/>
      <c r="D65" s="19"/>
      <c r="E65" s="19"/>
      <c r="F65" s="19"/>
      <c r="G65" s="19"/>
      <c r="H65" s="19"/>
      <c r="I65" s="19"/>
      <c r="J65" s="19"/>
    </row>
    <row r="66" spans="1:10">
      <c r="A66" s="19" t="s">
        <v>3</v>
      </c>
      <c r="B66" s="19"/>
      <c r="C66" s="19"/>
      <c r="D66" s="19"/>
      <c r="E66" s="19"/>
      <c r="F66" s="19"/>
      <c r="G66" s="19"/>
      <c r="H66" s="19"/>
      <c r="I66" s="19"/>
      <c r="J66" s="19"/>
    </row>
    <row r="67" spans="1:10">
      <c r="A67" s="19" t="s">
        <v>3</v>
      </c>
      <c r="B67" s="19"/>
      <c r="C67" s="19"/>
      <c r="D67" s="19"/>
      <c r="E67" s="19"/>
      <c r="F67" s="19"/>
      <c r="G67" s="19"/>
      <c r="H67" s="19"/>
      <c r="I67" s="19"/>
      <c r="J67" s="19"/>
    </row>
    <row r="68" spans="1:10">
      <c r="A68" s="19" t="s">
        <v>3</v>
      </c>
      <c r="B68" s="19"/>
      <c r="C68" s="19"/>
      <c r="D68" s="19"/>
      <c r="E68" s="19"/>
      <c r="F68" s="19"/>
      <c r="G68" s="19"/>
      <c r="H68" s="19"/>
      <c r="I68" s="19"/>
      <c r="J68" s="19"/>
    </row>
    <row r="69" spans="1:10">
      <c r="A69" s="19" t="s">
        <v>3</v>
      </c>
      <c r="B69" s="19"/>
      <c r="C69" s="19"/>
      <c r="D69" s="19"/>
      <c r="E69" s="19"/>
      <c r="F69" s="19"/>
      <c r="G69" s="19"/>
      <c r="H69" s="19"/>
      <c r="I69" s="19"/>
      <c r="J69" s="19"/>
    </row>
    <row r="70" spans="1:10">
      <c r="A70" s="19" t="s">
        <v>3</v>
      </c>
      <c r="B70" s="19"/>
      <c r="C70" s="19"/>
      <c r="D70" s="19"/>
      <c r="E70" s="19"/>
      <c r="F70" s="19"/>
      <c r="G70" s="19"/>
      <c r="H70" s="19"/>
      <c r="I70" s="19"/>
      <c r="J70" s="19"/>
    </row>
    <row r="71" spans="1:10">
      <c r="A71" s="19" t="s">
        <v>3</v>
      </c>
      <c r="B71" s="19"/>
      <c r="C71" s="19"/>
      <c r="D71" s="19"/>
      <c r="E71" s="19"/>
      <c r="F71" s="19"/>
      <c r="G71" s="19"/>
      <c r="H71" s="19"/>
      <c r="I71" s="19"/>
      <c r="J71" s="19"/>
    </row>
    <row r="72" spans="1:10">
      <c r="A72" s="19" t="s">
        <v>8</v>
      </c>
      <c r="B72" s="19"/>
      <c r="C72" s="19"/>
      <c r="D72" s="19"/>
      <c r="E72" s="19"/>
      <c r="F72" s="19"/>
      <c r="G72" s="19"/>
      <c r="H72" s="19"/>
      <c r="I72" s="19"/>
      <c r="J72" s="19"/>
    </row>
    <row r="73" spans="1:10">
      <c r="A73" s="19" t="s">
        <v>8</v>
      </c>
      <c r="B73" s="19"/>
      <c r="C73" s="19"/>
      <c r="D73" s="19"/>
      <c r="E73" s="19"/>
      <c r="F73" s="19"/>
      <c r="G73" s="19"/>
      <c r="H73" s="19"/>
      <c r="I73" s="19"/>
      <c r="J73" s="19"/>
    </row>
    <row r="74" spans="1:10">
      <c r="A74" s="19" t="s">
        <v>8</v>
      </c>
      <c r="B74" s="19"/>
      <c r="C74" s="19"/>
      <c r="D74" s="19"/>
      <c r="E74" s="19"/>
      <c r="F74" s="19"/>
      <c r="G74" s="19"/>
      <c r="H74" s="19"/>
      <c r="I74" s="19"/>
      <c r="J74" s="19"/>
    </row>
    <row r="75" spans="1:10">
      <c r="A75" s="19" t="s">
        <v>8</v>
      </c>
      <c r="B75" s="19"/>
      <c r="C75" s="19"/>
      <c r="D75" s="19"/>
      <c r="E75" s="19"/>
      <c r="F75" s="19"/>
      <c r="G75" s="19"/>
      <c r="H75" s="19"/>
      <c r="I75" s="19"/>
      <c r="J75" s="19"/>
    </row>
    <row r="76" spans="1:10">
      <c r="A76" s="19" t="s">
        <v>8</v>
      </c>
      <c r="B76" s="19"/>
      <c r="C76" s="19"/>
      <c r="D76" s="19"/>
      <c r="E76" s="19"/>
      <c r="F76" s="19"/>
      <c r="G76" s="19"/>
      <c r="H76" s="19"/>
      <c r="I76" s="19"/>
      <c r="J76" s="19"/>
    </row>
    <row r="77" spans="1:10">
      <c r="A77" s="19" t="s">
        <v>8</v>
      </c>
      <c r="B77" s="19"/>
      <c r="C77" s="19"/>
      <c r="D77" s="19"/>
      <c r="E77" s="19"/>
      <c r="F77" s="19"/>
      <c r="G77" s="19"/>
      <c r="H77" s="19"/>
      <c r="I77" s="19"/>
      <c r="J77" s="19"/>
    </row>
    <row r="78" spans="1:10">
      <c r="A78" s="19" t="s">
        <v>9</v>
      </c>
      <c r="B78" s="19"/>
      <c r="C78" s="19"/>
      <c r="D78" s="19"/>
      <c r="E78" s="19"/>
      <c r="F78" s="19"/>
      <c r="G78" s="19"/>
      <c r="H78" s="19"/>
      <c r="I78" s="19"/>
      <c r="J78" s="19"/>
    </row>
    <row r="79" spans="1:10">
      <c r="A79" s="19" t="s">
        <v>9</v>
      </c>
      <c r="B79" s="19"/>
      <c r="C79" s="19"/>
      <c r="D79" s="19"/>
      <c r="E79" s="19"/>
      <c r="F79" s="19"/>
      <c r="G79" s="19"/>
      <c r="H79" s="19"/>
      <c r="I79" s="19"/>
      <c r="J79" s="19"/>
    </row>
    <row r="80" spans="1:10">
      <c r="A80" s="19" t="s">
        <v>9</v>
      </c>
      <c r="B80" s="19"/>
      <c r="C80" s="19"/>
      <c r="D80" s="19"/>
      <c r="E80" s="19"/>
      <c r="F80" s="19"/>
      <c r="G80" s="19"/>
      <c r="H80" s="19"/>
      <c r="I80" s="19"/>
      <c r="J80" s="19"/>
    </row>
    <row r="81" spans="1:10">
      <c r="A81" s="19" t="s">
        <v>9</v>
      </c>
      <c r="B81" s="19"/>
      <c r="C81" s="19"/>
      <c r="D81" s="19"/>
      <c r="E81" s="19"/>
      <c r="F81" s="19"/>
      <c r="G81" s="19"/>
      <c r="H81" s="19"/>
      <c r="I81" s="19"/>
      <c r="J81" s="19"/>
    </row>
    <row r="82" spans="1:10">
      <c r="A82" s="19" t="s">
        <v>9</v>
      </c>
      <c r="B82" s="19"/>
      <c r="C82" s="19"/>
      <c r="D82" s="19"/>
      <c r="E82" s="19"/>
      <c r="F82" s="19"/>
      <c r="G82" s="19"/>
      <c r="H82" s="19"/>
      <c r="I82" s="19"/>
      <c r="J82" s="19"/>
    </row>
    <row r="83" spans="1:10">
      <c r="A83" s="19" t="s">
        <v>9</v>
      </c>
      <c r="B83" s="19"/>
      <c r="C83" s="19"/>
      <c r="D83" s="19"/>
      <c r="E83" s="19"/>
      <c r="F83" s="19"/>
      <c r="G83" s="19"/>
      <c r="H83" s="19"/>
      <c r="I83" s="19"/>
      <c r="J83" s="19"/>
    </row>
    <row r="84" spans="1:10">
      <c r="A84" s="19" t="s">
        <v>2</v>
      </c>
      <c r="B84" s="19"/>
      <c r="C84" s="19"/>
      <c r="D84" s="19"/>
      <c r="E84" s="19"/>
      <c r="F84" s="19"/>
      <c r="G84" s="19"/>
      <c r="H84" s="19"/>
      <c r="I84" s="19"/>
      <c r="J84" s="19"/>
    </row>
    <row r="85" spans="1:10">
      <c r="A85" s="19" t="s">
        <v>2</v>
      </c>
      <c r="B85" s="19"/>
      <c r="C85" s="19"/>
      <c r="D85" s="19"/>
      <c r="E85" s="19"/>
      <c r="F85" s="19"/>
      <c r="G85" s="19"/>
      <c r="H85" s="19"/>
      <c r="I85" s="19"/>
      <c r="J85" s="19"/>
    </row>
    <row r="86" spans="1:10">
      <c r="A86" s="19" t="s">
        <v>2</v>
      </c>
      <c r="B86" s="19"/>
      <c r="C86" s="19"/>
      <c r="D86" s="19"/>
      <c r="E86" s="19"/>
      <c r="F86" s="19"/>
      <c r="G86" s="19"/>
      <c r="H86" s="19"/>
      <c r="I86" s="19"/>
      <c r="J86" s="19"/>
    </row>
    <row r="87" spans="1:10">
      <c r="A87" s="19" t="s">
        <v>2</v>
      </c>
      <c r="B87" s="19"/>
      <c r="C87" s="19"/>
      <c r="D87" s="19"/>
      <c r="E87" s="19"/>
      <c r="F87" s="19"/>
      <c r="G87" s="19"/>
      <c r="H87" s="19"/>
      <c r="I87" s="19"/>
      <c r="J87" s="19"/>
    </row>
    <row r="88" spans="1:10">
      <c r="A88" s="19" t="s">
        <v>2</v>
      </c>
      <c r="B88" s="19"/>
      <c r="C88" s="19"/>
      <c r="D88" s="19"/>
      <c r="E88" s="19"/>
      <c r="F88" s="19"/>
      <c r="G88" s="19"/>
      <c r="H88" s="19"/>
      <c r="I88" s="19"/>
      <c r="J88" s="19"/>
    </row>
    <row r="89" spans="1:10">
      <c r="A89" s="19" t="s">
        <v>2</v>
      </c>
      <c r="B89" s="19"/>
      <c r="C89" s="19"/>
      <c r="D89" s="19"/>
      <c r="E89" s="19"/>
      <c r="F89" s="19"/>
      <c r="G89" s="19"/>
      <c r="H89" s="19"/>
      <c r="I89" s="19"/>
      <c r="J89" s="19"/>
    </row>
    <row r="90" spans="1:10">
      <c r="A90" s="19" t="s">
        <v>2</v>
      </c>
      <c r="B90" s="19"/>
      <c r="C90" s="19"/>
      <c r="D90" s="19"/>
      <c r="E90" s="19"/>
      <c r="F90" s="19"/>
      <c r="G90" s="19"/>
      <c r="H90" s="19"/>
      <c r="I90" s="19"/>
      <c r="J90" s="19"/>
    </row>
    <row r="91" spans="1:10">
      <c r="A91" s="19" t="s">
        <v>2</v>
      </c>
      <c r="B91" s="19"/>
      <c r="C91" s="19"/>
      <c r="D91" s="19"/>
      <c r="E91" s="19"/>
      <c r="F91" s="19"/>
      <c r="G91" s="19"/>
      <c r="H91" s="19"/>
      <c r="I91" s="19"/>
      <c r="J91" s="19"/>
    </row>
    <row r="92" spans="1:10">
      <c r="A92" s="19" t="s">
        <v>2</v>
      </c>
      <c r="B92" s="19"/>
      <c r="C92" s="19"/>
      <c r="D92" s="19"/>
      <c r="E92" s="19"/>
      <c r="F92" s="19"/>
      <c r="G92" s="19"/>
      <c r="H92" s="19"/>
      <c r="I92" s="19"/>
      <c r="J92" s="19"/>
    </row>
    <row r="93" spans="1:10">
      <c r="A93" s="19" t="s">
        <v>2</v>
      </c>
      <c r="B93" s="19"/>
      <c r="C93" s="19"/>
      <c r="D93" s="19"/>
      <c r="E93" s="19"/>
      <c r="F93" s="19"/>
      <c r="G93" s="19"/>
      <c r="H93" s="19"/>
      <c r="I93" s="19"/>
      <c r="J93" s="19"/>
    </row>
    <row r="94" spans="1:10">
      <c r="A94" s="19" t="s">
        <v>2</v>
      </c>
      <c r="B94" s="19"/>
      <c r="C94" s="19"/>
      <c r="D94" s="19"/>
      <c r="E94" s="19"/>
      <c r="F94" s="19"/>
      <c r="G94" s="19"/>
      <c r="H94" s="19"/>
      <c r="I94" s="19"/>
      <c r="J94" s="19"/>
    </row>
    <row r="95" spans="1:10">
      <c r="A95" s="19" t="s">
        <v>2</v>
      </c>
      <c r="B95" s="19"/>
      <c r="C95" s="19"/>
      <c r="D95" s="19"/>
      <c r="E95" s="19"/>
      <c r="F95" s="19"/>
      <c r="G95" s="19"/>
      <c r="H95" s="19"/>
      <c r="I95" s="19"/>
      <c r="J95" s="19"/>
    </row>
    <row r="96" spans="1:10">
      <c r="A96" s="19" t="s">
        <v>2</v>
      </c>
      <c r="B96" s="19"/>
      <c r="C96" s="19"/>
      <c r="D96" s="19"/>
      <c r="E96" s="19"/>
      <c r="F96" s="19"/>
      <c r="G96" s="19"/>
      <c r="H96" s="19"/>
      <c r="I96" s="19"/>
      <c r="J96" s="19"/>
    </row>
    <row r="97" spans="1:10">
      <c r="A97" s="19" t="s">
        <v>2</v>
      </c>
      <c r="B97" s="19"/>
      <c r="C97" s="19"/>
      <c r="D97" s="19"/>
      <c r="E97" s="19"/>
      <c r="F97" s="19"/>
      <c r="G97" s="19"/>
      <c r="H97" s="19"/>
      <c r="I97" s="19"/>
      <c r="J97" s="19"/>
    </row>
    <row r="98" spans="1:10">
      <c r="A98" s="19" t="s">
        <v>2</v>
      </c>
      <c r="B98" s="19"/>
      <c r="C98" s="19"/>
      <c r="D98" s="19"/>
      <c r="E98" s="19"/>
      <c r="F98" s="19"/>
      <c r="G98" s="19"/>
      <c r="H98" s="19"/>
      <c r="I98" s="19"/>
      <c r="J98" s="19"/>
    </row>
    <row r="99" spans="1:10">
      <c r="A99" s="19" t="s">
        <v>2</v>
      </c>
      <c r="B99" s="19"/>
      <c r="C99" s="19"/>
      <c r="D99" s="19"/>
      <c r="E99" s="19"/>
      <c r="F99" s="19"/>
      <c r="G99" s="19"/>
      <c r="H99" s="19"/>
      <c r="I99" s="19"/>
      <c r="J99" s="19"/>
    </row>
    <row r="100" spans="1:10">
      <c r="A100" s="19" t="s">
        <v>2</v>
      </c>
      <c r="B100" s="19"/>
      <c r="C100" s="19"/>
      <c r="D100" s="19"/>
      <c r="E100" s="19"/>
      <c r="F100" s="19"/>
      <c r="G100" s="19"/>
      <c r="H100" s="19"/>
      <c r="I100" s="19"/>
      <c r="J100" s="19"/>
    </row>
    <row r="101" spans="1:10">
      <c r="A101" s="19" t="s">
        <v>2</v>
      </c>
      <c r="B101" s="19"/>
      <c r="C101" s="19"/>
      <c r="D101" s="19"/>
      <c r="E101" s="19"/>
      <c r="F101" s="19"/>
      <c r="G101" s="19"/>
      <c r="H101" s="19"/>
      <c r="I101" s="19"/>
      <c r="J101" s="19"/>
    </row>
  </sheetData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tasks</vt:lpstr>
    </vt:vector>
  </TitlesOfParts>
  <Company>MobilePaks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Pitzer</dc:creator>
  <cp:lastModifiedBy>Chris Pitzer</cp:lastModifiedBy>
  <cp:lastPrinted>2016-05-14T20:35:30Z</cp:lastPrinted>
  <dcterms:created xsi:type="dcterms:W3CDTF">2016-05-04T06:58:03Z</dcterms:created>
  <dcterms:modified xsi:type="dcterms:W3CDTF">2016-05-23T19:46:23Z</dcterms:modified>
</cp:coreProperties>
</file>