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1"/>
  <workbookPr/>
  <xr:revisionPtr revIDLastSave="255" documentId="11_0B1D56BE9CDCCE836B02CE7A5FB0D4A9BBFD1C62" xr6:coauthVersionLast="47" xr6:coauthVersionMax="47" xr10:uidLastSave="{211AB86A-D6F9-4064-84AF-732F2E85002D}"/>
  <bookViews>
    <workbookView xWindow="240" yWindow="105" windowWidth="14805" windowHeight="8010" firstSheet="2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definedNames>
    <definedName name="Cf">'Q10'!$B$4:$B$4</definedName>
    <definedName name="Cv">'Q10'!$B$5:$B$5</definedName>
    <definedName name="i">'Q8'!$B$2:$B$2</definedName>
    <definedName name="n">'Q8'!$A$4:$A$4</definedName>
    <definedName name="P">'Q8'!$A$2:$A$2</definedName>
    <definedName name="q4_X">'Q4'!$A$2</definedName>
    <definedName name="S">'Q10'!$B$2:$B$2</definedName>
    <definedName name="Sg">'Q10'!$B$3:$B$3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  <c r="B4" i="4"/>
  <c r="B5" i="3"/>
  <c r="B4" i="2"/>
  <c r="B4" i="1"/>
  <c r="B2" i="3"/>
  <c r="E2" i="10" a="1"/>
  <c r="E2" i="10"/>
  <c r="E3" i="10" a="1"/>
  <c r="E3" i="10"/>
  <c r="E4" i="10" a="1"/>
  <c r="E4" i="10"/>
  <c r="E5" i="10" a="1"/>
  <c r="E5" i="10"/>
  <c r="E6" i="10" a="1"/>
  <c r="E6" i="10"/>
  <c r="E7" i="10" a="1"/>
  <c r="E7" i="10"/>
  <c r="E8" i="10" a="1"/>
  <c r="E8" i="10"/>
  <c r="E9" i="10" a="1"/>
  <c r="E9" i="10"/>
  <c r="E10" i="10" a="1"/>
  <c r="E10" i="10"/>
  <c r="E11" i="10" a="1"/>
  <c r="E11" i="10"/>
  <c r="E12" i="10" a="1"/>
  <c r="E12" i="10"/>
  <c r="E13" i="10" a="1"/>
  <c r="E13" i="10"/>
  <c r="E14" i="10" a="1"/>
  <c r="E14" i="10"/>
  <c r="D11" i="10"/>
  <c r="D12" i="10"/>
  <c r="D13" i="10"/>
  <c r="D14" i="10"/>
  <c r="D9" i="10"/>
  <c r="D10" i="10"/>
  <c r="D3" i="10"/>
  <c r="D4" i="10"/>
  <c r="D5" i="10"/>
  <c r="D6" i="10"/>
  <c r="D7" i="10"/>
  <c r="D8" i="10"/>
  <c r="D2" i="10"/>
  <c r="D2" i="9" a="1"/>
  <c r="D2" i="9"/>
  <c r="C12" i="9"/>
  <c r="D12" i="9" s="1" a="1"/>
  <c r="D12" i="9" s="1"/>
  <c r="C11" i="9"/>
  <c r="D11" i="9" s="1" a="1"/>
  <c r="D11" i="9" s="1"/>
  <c r="C10" i="9"/>
  <c r="D10" i="9" s="1" a="1"/>
  <c r="D10" i="9" s="1"/>
  <c r="C9" i="9"/>
  <c r="D9" i="9" s="1" a="1"/>
  <c r="D9" i="9" s="1"/>
  <c r="C8" i="9"/>
  <c r="D8" i="9" s="1" a="1"/>
  <c r="D8" i="9" s="1"/>
  <c r="C7" i="9"/>
  <c r="D7" i="9" s="1" a="1"/>
  <c r="D7" i="9" s="1"/>
  <c r="C6" i="9"/>
  <c r="D6" i="9" s="1" a="1"/>
  <c r="D6" i="9" s="1"/>
  <c r="C5" i="9"/>
  <c r="D5" i="9" s="1" a="1"/>
  <c r="D5" i="9" s="1"/>
  <c r="C4" i="9"/>
  <c r="D4" i="9" s="1" a="1"/>
  <c r="D4" i="9" s="1"/>
  <c r="C3" i="9"/>
  <c r="D3" i="9" s="1" a="1"/>
  <c r="D3" i="9" s="1"/>
  <c r="C2" i="9"/>
  <c r="D3" i="8" a="1"/>
  <c r="D3" i="8"/>
  <c r="D4" i="8" a="1"/>
  <c r="D4" i="8"/>
  <c r="D5" i="8" a="1"/>
  <c r="D5" i="8"/>
  <c r="D6" i="8" a="1"/>
  <c r="D6" i="8"/>
  <c r="D7" i="8" a="1"/>
  <c r="D7" i="8"/>
  <c r="D8" i="8" a="1"/>
  <c r="D8" i="8"/>
  <c r="D9" i="8" a="1"/>
  <c r="D9" i="8"/>
  <c r="D10" i="8" a="1"/>
  <c r="D10" i="8"/>
  <c r="D11" i="8" a="1"/>
  <c r="D11" i="8"/>
  <c r="D12" i="8" a="1"/>
  <c r="D12" i="8"/>
  <c r="D2" i="8" a="1"/>
  <c r="D2" i="8"/>
  <c r="C3" i="8"/>
  <c r="C4" i="8"/>
  <c r="C5" i="8"/>
  <c r="C6" i="8"/>
  <c r="C7" i="8"/>
  <c r="C8" i="8"/>
  <c r="C9" i="8"/>
  <c r="C10" i="8"/>
  <c r="C11" i="8"/>
  <c r="C12" i="8"/>
  <c r="C2" i="8"/>
  <c r="B2" i="7"/>
  <c r="B2" i="6"/>
  <c r="B2" i="4"/>
  <c r="B2" i="2"/>
  <c r="B2" i="1"/>
  <c r="F14" i="10" l="1" a="1"/>
  <c r="F14" i="10" s="1"/>
  <c r="G14" i="10" s="1"/>
  <c r="F13" i="10" a="1"/>
  <c r="F13" i="10" s="1"/>
  <c r="G13" i="10" s="1"/>
  <c r="F12" i="10" a="1"/>
  <c r="F12" i="10" s="1"/>
  <c r="G12" i="10" s="1"/>
  <c r="F11" i="10" a="1"/>
  <c r="F11" i="10" s="1"/>
  <c r="G11" i="10" s="1"/>
  <c r="F10" i="10" a="1"/>
  <c r="F10" i="10" s="1"/>
  <c r="G10" i="10" s="1"/>
  <c r="F9" i="10" a="1"/>
  <c r="F9" i="10" s="1"/>
  <c r="G9" i="10" s="1"/>
  <c r="F8" i="10" a="1"/>
  <c r="F8" i="10" s="1"/>
  <c r="G8" i="10" s="1"/>
  <c r="F7" i="10" a="1"/>
  <c r="F7" i="10" s="1"/>
  <c r="G7" i="10" s="1"/>
  <c r="F6" i="10" a="1"/>
  <c r="F6" i="10" s="1"/>
  <c r="G6" i="10" s="1"/>
  <c r="F5" i="10" a="1"/>
  <c r="F5" i="10" s="1"/>
  <c r="G5" i="10" s="1"/>
  <c r="F4" i="10" a="1"/>
  <c r="F4" i="10" s="1"/>
  <c r="G4" i="10" s="1"/>
  <c r="F3" i="10" a="1"/>
  <c r="F3" i="10" s="1"/>
  <c r="G3" i="10" s="1"/>
  <c r="F2" i="10" a="1"/>
  <c r="F2" i="10" s="1"/>
  <c r="G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<sst xmlns="http://schemas.openxmlformats.org/spreadsheetml/2006/main" count="34" uniqueCount="22">
  <si>
    <t>X Value</t>
  </si>
  <si>
    <t>Y Value</t>
  </si>
  <si>
    <t>Data</t>
  </si>
  <si>
    <t>Sum</t>
  </si>
  <si>
    <t>Product</t>
  </si>
  <si>
    <t>Average</t>
  </si>
  <si>
    <t>Initial Investment (P)</t>
  </si>
  <si>
    <t>Annual Interest (i)</t>
  </si>
  <si>
    <t>Year</t>
  </si>
  <si>
    <t>Balance</t>
  </si>
  <si>
    <t>Number of times interest appied (n)</t>
  </si>
  <si>
    <t>Initial Revenue (R)</t>
  </si>
  <si>
    <t>Parameters</t>
  </si>
  <si>
    <t>Value</t>
  </si>
  <si>
    <t>Month</t>
  </si>
  <si>
    <t>Revenue</t>
  </si>
  <si>
    <t>Costs</t>
  </si>
  <si>
    <t>Gross Profit</t>
  </si>
  <si>
    <t>Initial Sales (S)</t>
  </si>
  <si>
    <t>Monthly Sales Growth (Sg)</t>
  </si>
  <si>
    <t>Fixed Costs (Cf)</t>
  </si>
  <si>
    <t>Variable Cost (%) (Cv)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</si>
</sst>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3" borderId="1" xfId="0" applyFont="1" applyFill="1" applyBorder="1"/>
    <xf numFmtId="6" fontId="2" fillId="3" borderId="2" xfId="0" applyNumberFormat="1" applyFont="1" applyFill="1" applyBorder="1"/>
    <xf numFmtId="0" fontId="1" fillId="4" borderId="1" xfId="0" applyFont="1" applyFill="1" applyBorder="1"/>
    <xf numFmtId="6" fontId="0" fillId="4" borderId="2" xfId="0" applyNumberFormat="1" applyFill="1" applyBorder="1"/>
    <xf numFmtId="0" fontId="1" fillId="0" borderId="1" xfId="0" applyFont="1" applyBorder="1"/>
    <xf numFmtId="6" fontId="0" fillId="0" borderId="2" xfId="0" applyNumberFormat="1" applyBorder="1"/>
    <xf numFmtId="0" fontId="1" fillId="0" borderId="3" xfId="0" applyFont="1" applyBorder="1"/>
    <xf numFmtId="9" fontId="0" fillId="0" borderId="4" xfId="0" applyNumberFormat="1" applyBorder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0" formatCode="&quot;$&quot;#,##0_);[Red]\(&quot;$&quot;#,##0\)"/>
    </dxf>
    <dxf>
      <numFmt numFmtId="10" formatCode="&quot;$&quot;#,##0_);[Red]\(&quot;$&quot;#,##0\)"/>
    </dxf>
    <dxf>
      <numFmt numFmtId="10" formatCode="&quot;$&quot;#,##0_);[Red]\(&quot;$&quot;#,##0\)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745D9-FB50-4C4B-B8E4-3F22EB2BAD3E}" name="Table1" displayName="Table1" ref="A1:D12" totalsRowShown="0">
  <autoFilter ref="A1:D12" xr:uid="{AF5745D9-FB50-4C4B-B8E4-3F22EB2BAD3E}"/>
  <tableColumns count="4">
    <tableColumn id="1" xr3:uid="{700DAA83-0340-4B1E-B1B2-13F00E9A1D8E}" name="Initial Revenue (R)"/>
    <tableColumn id="2" xr3:uid="{B1E940D9-B307-48D4-AAF4-8C462ABFE35C}" name="Annual Interest (i)"/>
    <tableColumn id="3" xr3:uid="{E2EDB04C-E125-401A-91A9-006876B8BFD0}" name="Year">
      <calculatedColumnFormula>ROW()-2</calculatedColumnFormula>
    </tableColumn>
    <tableColumn id="4" xr3:uid="{3D37797B-BBF7-49BC-BF4A-20A7BE5890D6}" name="Balance">
      <calculatedColumnFormula array="1">P * (1 + i/n)^(n* C2)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37DF12-3595-4279-B905-D9747CEF9900}" name="Table2" displayName="Table2" ref="D1:G14" totalsRowShown="0">
  <autoFilter ref="D1:G14" xr:uid="{8837DF12-3595-4279-B905-D9747CEF9900}"/>
  <tableColumns count="4">
    <tableColumn id="1" xr3:uid="{ECE6D952-9711-4833-BFBE-C03357A8B709}" name="Month">
      <calculatedColumnFormula>ROW() - 2</calculatedColumnFormula>
    </tableColumn>
    <tableColumn id="2" xr3:uid="{D5E47B1E-D134-4D45-B235-A2E8CF1039C9}" name="Revenue" dataDxfId="2">
      <calculatedColumnFormula array="1">(Sg * D2) + S</calculatedColumnFormula>
    </tableColumn>
    <tableColumn id="3" xr3:uid="{38B0ECA3-507D-483B-A3CD-05D14CDE2489}" name="Costs" dataDxfId="1">
      <calculatedColumnFormula array="1">(E2 * Cv) + Cf</calculatedColumnFormula>
    </tableColumn>
    <tableColumn id="4" xr3:uid="{14FE871E-3D05-4183-96C4-7DE361015643}" name="Gross Profit" dataDxfId="0">
      <calculatedColumnFormula>E2 - 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6</v>
      </c>
      <c r="B2">
        <f>(15 * A2) + 18</f>
        <v>108</v>
      </c>
    </row>
    <row r="4" spans="1:2">
      <c r="A4">
        <v>14</v>
      </c>
      <c r="B4">
        <f>17*A4 + 5</f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6D30-2F09-4BF0-84A7-74ED4491D1FB}">
  <dimension ref="A1:B4"/>
  <sheetViews>
    <sheetView workbookViewId="0">
      <selection activeCell="B5" sqref="B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</v>
      </c>
      <c r="B2">
        <f>((6* (A2) ^ 2) + (10* (A2)) - 3)</f>
        <v>1497</v>
      </c>
    </row>
    <row r="4" spans="1:2">
      <c r="A4">
        <v>5</v>
      </c>
      <c r="B4">
        <f>5*A4^2 + 11 * A4 - 8</f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6B1F-C5DC-4FF3-AAA9-EC9633D44B29}">
  <dimension ref="A1:B5"/>
  <sheetViews>
    <sheetView workbookViewId="0">
      <selection activeCell="B5" sqref="B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</v>
      </c>
      <c r="B2">
        <f>((3/7) * (A2 ^ 2) - (8 * A2) + 15)</f>
        <v>-19.285714285714292</v>
      </c>
    </row>
    <row r="5" spans="1:2">
      <c r="A5">
        <v>10</v>
      </c>
      <c r="B5">
        <f>(6/7)*A5^2 - 9 * A5 + 12</f>
        <v>7.7142857142857082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41CF-AAF1-4B5D-9B92-6E533602122C}">
  <dimension ref="A1:B4"/>
  <sheetViews>
    <sheetView workbookViewId="0">
      <selection activeCell="B5" sqref="B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</v>
      </c>
      <c r="B2">
        <f>((10/7)^(1/q4_X)) - 15</f>
        <v>-13.974195911422962</v>
      </c>
    </row>
    <row r="4" spans="1:2">
      <c r="A4">
        <v>7</v>
      </c>
      <c r="B4">
        <f>(8/7)^(1/A4) - 13</f>
        <v>-11.98074097907282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F7EA-7D89-4460-A471-35E7BF8457BD}">
  <dimension ref="A1:B6"/>
  <sheetViews>
    <sheetView workbookViewId="0">
      <selection activeCell="B3" sqref="B3"/>
    </sheetView>
  </sheetViews>
  <sheetFormatPr defaultRowHeight="15"/>
  <sheetData>
    <row r="1" spans="1:2">
      <c r="A1" s="1" t="s">
        <v>2</v>
      </c>
      <c r="B1" s="1" t="s">
        <v>3</v>
      </c>
    </row>
    <row r="2" spans="1:2" ht="43.5">
      <c r="A2">
        <v>13</v>
      </c>
      <c r="B2" s="14">
        <f>SUM(A:A)</f>
        <v>70</v>
      </c>
    </row>
    <row r="3" spans="1:2">
      <c r="A3">
        <v>10</v>
      </c>
    </row>
    <row r="4" spans="1:2">
      <c r="A4">
        <v>20</v>
      </c>
    </row>
    <row r="5" spans="1:2">
      <c r="A5">
        <v>11</v>
      </c>
    </row>
    <row r="6" spans="1:2">
      <c r="A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AECC-5623-45B4-A43B-8E6ABD31D023}">
  <dimension ref="A1:B6"/>
  <sheetViews>
    <sheetView workbookViewId="0">
      <selection activeCell="B2" sqref="B2"/>
    </sheetView>
  </sheetViews>
  <sheetFormatPr defaultRowHeight="15"/>
  <sheetData>
    <row r="1" spans="1:2">
      <c r="A1" s="1" t="s">
        <v>2</v>
      </c>
      <c r="B1" s="1" t="s">
        <v>4</v>
      </c>
    </row>
    <row r="2" spans="1:2">
      <c r="A2">
        <v>10</v>
      </c>
      <c r="B2">
        <f>PRODUCT(A:A)</f>
        <v>658920</v>
      </c>
    </row>
    <row r="3" spans="1:2">
      <c r="A3">
        <v>17</v>
      </c>
    </row>
    <row r="4" spans="1:2">
      <c r="A4">
        <v>19</v>
      </c>
    </row>
    <row r="5" spans="1:2">
      <c r="A5">
        <v>12</v>
      </c>
    </row>
    <row r="6" spans="1:2">
      <c r="A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D58D-C55D-493F-9C2D-093707B0D1A8}">
  <dimension ref="A1:B6"/>
  <sheetViews>
    <sheetView workbookViewId="0">
      <selection activeCell="A7" sqref="A7"/>
    </sheetView>
  </sheetViews>
  <sheetFormatPr defaultRowHeight="15"/>
  <sheetData>
    <row r="1" spans="1:2">
      <c r="A1" s="1" t="s">
        <v>2</v>
      </c>
      <c r="B1" s="1" t="s">
        <v>5</v>
      </c>
    </row>
    <row r="2" spans="1:2">
      <c r="A2">
        <v>12</v>
      </c>
      <c r="B2">
        <f>AVERAGE(A:A)</f>
        <v>15</v>
      </c>
    </row>
    <row r="3" spans="1:2">
      <c r="A3">
        <v>12</v>
      </c>
    </row>
    <row r="4" spans="1:2">
      <c r="A4">
        <v>15</v>
      </c>
    </row>
    <row r="5" spans="1:2">
      <c r="A5">
        <v>17</v>
      </c>
    </row>
    <row r="6" spans="1:2">
      <c r="A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5B0B-1E08-46B1-BFE9-036EE2F07A6F}">
  <dimension ref="A1:D12"/>
  <sheetViews>
    <sheetView workbookViewId="0">
      <selection activeCell="D9" sqref="D9"/>
    </sheetView>
  </sheetViews>
  <sheetFormatPr defaultRowHeight="15"/>
  <cols>
    <col min="1" max="1" width="19.85546875" customWidth="1"/>
    <col min="2" max="2" width="17" customWidth="1"/>
    <col min="3" max="3" width="12.7109375" customWidth="1"/>
    <col min="4" max="4" width="13.85546875" customWidth="1"/>
  </cols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 s="3">
        <v>140000</v>
      </c>
      <c r="B2" s="2">
        <v>0.09</v>
      </c>
      <c r="C2">
        <f>ROW()-2</f>
        <v>0</v>
      </c>
      <c r="D2" cm="1">
        <f t="array" ref="D2">P * (1 + i/n)^(n* C2)</f>
        <v>140000</v>
      </c>
    </row>
    <row r="3" spans="1:4">
      <c r="A3" t="s">
        <v>10</v>
      </c>
      <c r="C3">
        <f t="shared" ref="C3:C12" si="0">ROW()-2</f>
        <v>1</v>
      </c>
      <c r="D3" cm="1">
        <f t="array" ref="D3">P * (1 + i/n)^(n* C3)</f>
        <v>152600</v>
      </c>
    </row>
    <row r="4" spans="1:4">
      <c r="A4">
        <v>1</v>
      </c>
      <c r="C4">
        <f t="shared" si="0"/>
        <v>2</v>
      </c>
      <c r="D4" cm="1">
        <f t="array" ref="D4">P * (1 + i/n)^(n* C4)</f>
        <v>166334.00000000003</v>
      </c>
    </row>
    <row r="5" spans="1:4">
      <c r="C5">
        <f t="shared" si="0"/>
        <v>3</v>
      </c>
      <c r="D5" cm="1">
        <f t="array" ref="D5">P * (1 + i/n)^(n* C5)</f>
        <v>181304.06000000003</v>
      </c>
    </row>
    <row r="6" spans="1:4">
      <c r="C6">
        <f t="shared" si="0"/>
        <v>4</v>
      </c>
      <c r="D6" cm="1">
        <f t="array" ref="D6">P * (1 + i/n)^(n* C6)</f>
        <v>197621.42540000004</v>
      </c>
    </row>
    <row r="7" spans="1:4">
      <c r="C7">
        <f t="shared" si="0"/>
        <v>5</v>
      </c>
      <c r="D7" cm="1">
        <f t="array" ref="D7">P * (1 + i/n)^(n* C7)</f>
        <v>215407.35368600007</v>
      </c>
    </row>
    <row r="8" spans="1:4">
      <c r="C8">
        <f t="shared" si="0"/>
        <v>6</v>
      </c>
      <c r="D8" cm="1">
        <f t="array" ref="D8">P * (1 + i/n)^(n* C8)</f>
        <v>234794.0155177401</v>
      </c>
    </row>
    <row r="9" spans="1:4">
      <c r="C9">
        <f t="shared" si="0"/>
        <v>7</v>
      </c>
      <c r="D9" cm="1">
        <f t="array" ref="D9">P * (1 + i/n)^(n* C9)</f>
        <v>255925.4769143367</v>
      </c>
    </row>
    <row r="10" spans="1:4">
      <c r="C10">
        <f t="shared" si="0"/>
        <v>8</v>
      </c>
      <c r="D10" cm="1">
        <f t="array" ref="D10">P * (1 + i/n)^(n* C10)</f>
        <v>278958.76983662701</v>
      </c>
    </row>
    <row r="11" spans="1:4">
      <c r="C11">
        <f t="shared" si="0"/>
        <v>9</v>
      </c>
      <c r="D11" cm="1">
        <f t="array" ref="D11">P * (1 + i/n)^(n* C11)</f>
        <v>304065.05912192346</v>
      </c>
    </row>
    <row r="12" spans="1:4">
      <c r="C12">
        <f t="shared" si="0"/>
        <v>10</v>
      </c>
      <c r="D12" cm="1">
        <f t="array" ref="D12">P * (1 + i/n)^(n* C12)</f>
        <v>331430.91444289661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C85E1-3BCF-41CB-9E20-8B458367C9C1}">
  <dimension ref="A1:D12"/>
  <sheetViews>
    <sheetView workbookViewId="0">
      <selection activeCell="A2" sqref="A2"/>
    </sheetView>
  </sheetViews>
  <sheetFormatPr defaultRowHeight="15"/>
  <cols>
    <col min="1" max="1" width="32" bestFit="1" customWidth="1"/>
    <col min="2" max="2" width="18.7109375" bestFit="1" customWidth="1"/>
    <col min="4" max="4" width="10.42578125" bestFit="1" customWidth="1"/>
  </cols>
  <sheetData>
    <row r="1" spans="1:4">
      <c r="A1" t="s">
        <v>11</v>
      </c>
      <c r="B1" t="s">
        <v>7</v>
      </c>
      <c r="C1" t="s">
        <v>8</v>
      </c>
      <c r="D1" t="s">
        <v>9</v>
      </c>
    </row>
    <row r="2" spans="1:4">
      <c r="A2" s="3">
        <v>60000</v>
      </c>
      <c r="B2" s="2">
        <v>0.09</v>
      </c>
      <c r="C2">
        <f>ROW()-2</f>
        <v>0</v>
      </c>
      <c r="D2" cm="1">
        <f t="array" ref="D2">P * (1 + i/n)^(n* C2)</f>
        <v>140000</v>
      </c>
    </row>
    <row r="3" spans="1:4">
      <c r="A3" t="s">
        <v>10</v>
      </c>
      <c r="C3">
        <f t="shared" ref="C3:C12" si="0">ROW()-2</f>
        <v>1</v>
      </c>
      <c r="D3" cm="1">
        <f t="array" ref="D3">P * (1 + i/n)^(n* C3)</f>
        <v>152600</v>
      </c>
    </row>
    <row r="4" spans="1:4">
      <c r="A4">
        <v>1</v>
      </c>
      <c r="C4">
        <f t="shared" si="0"/>
        <v>2</v>
      </c>
      <c r="D4" cm="1">
        <f t="array" ref="D4">P * (1 + i/n)^(n* C4)</f>
        <v>166334.00000000003</v>
      </c>
    </row>
    <row r="5" spans="1:4">
      <c r="C5">
        <f t="shared" si="0"/>
        <v>3</v>
      </c>
      <c r="D5" cm="1">
        <f t="array" ref="D5">P * (1 + i/n)^(n* C5)</f>
        <v>181304.06000000003</v>
      </c>
    </row>
    <row r="6" spans="1:4">
      <c r="C6">
        <f t="shared" si="0"/>
        <v>4</v>
      </c>
      <c r="D6" cm="1">
        <f t="array" ref="D6">P * (1 + i/n)^(n* C6)</f>
        <v>197621.42540000004</v>
      </c>
    </row>
    <row r="7" spans="1:4">
      <c r="C7">
        <f t="shared" si="0"/>
        <v>5</v>
      </c>
      <c r="D7" cm="1">
        <f t="array" ref="D7">P * (1 + i/n)^(n* C7)</f>
        <v>215407.35368600007</v>
      </c>
    </row>
    <row r="8" spans="1:4">
      <c r="C8">
        <f t="shared" si="0"/>
        <v>6</v>
      </c>
      <c r="D8" cm="1">
        <f t="array" ref="D8">P * (1 + i/n)^(n* C8)</f>
        <v>234794.0155177401</v>
      </c>
    </row>
    <row r="9" spans="1:4">
      <c r="C9">
        <f t="shared" si="0"/>
        <v>7</v>
      </c>
      <c r="D9" cm="1">
        <f t="array" ref="D9">P * (1 + i/n)^(n* C9)</f>
        <v>255925.4769143367</v>
      </c>
    </row>
    <row r="10" spans="1:4">
      <c r="C10">
        <f t="shared" si="0"/>
        <v>8</v>
      </c>
      <c r="D10" cm="1">
        <f t="array" ref="D10">P * (1 + i/n)^(n* C10)</f>
        <v>278958.76983662701</v>
      </c>
    </row>
    <row r="11" spans="1:4">
      <c r="C11">
        <f t="shared" si="0"/>
        <v>9</v>
      </c>
      <c r="D11" cm="1">
        <f t="array" ref="D11">P * (1 + i/n)^(n* C11)</f>
        <v>304065.05912192346</v>
      </c>
    </row>
    <row r="12" spans="1:4">
      <c r="C12">
        <f t="shared" si="0"/>
        <v>10</v>
      </c>
      <c r="D12" cm="1">
        <f t="array" ref="D12">P * (1 + i/n)^(n* C12)</f>
        <v>331430.91444289661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9588-C19E-4191-89BA-FB7C724D3A65}">
  <dimension ref="A1:G14"/>
  <sheetViews>
    <sheetView tabSelected="1" workbookViewId="0">
      <selection activeCell="B6" sqref="B6"/>
    </sheetView>
  </sheetViews>
  <sheetFormatPr defaultRowHeight="15"/>
  <cols>
    <col min="1" max="1" width="23.5703125" customWidth="1"/>
    <col min="2" max="2" width="18.85546875" customWidth="1"/>
    <col min="3" max="3" width="3.7109375" customWidth="1"/>
    <col min="4" max="4" width="16.7109375" customWidth="1"/>
    <col min="5" max="5" width="14.28515625" customWidth="1"/>
    <col min="6" max="6" width="16.42578125" bestFit="1" customWidth="1"/>
    <col min="7" max="7" width="13.85546875" bestFit="1" customWidth="1"/>
  </cols>
  <sheetData>
    <row r="1" spans="1:7">
      <c r="A1" s="6" t="s">
        <v>12</v>
      </c>
      <c r="B1" s="7" t="s">
        <v>13</v>
      </c>
      <c r="C1" s="5"/>
      <c r="D1" t="s">
        <v>14</v>
      </c>
      <c r="E1" t="s">
        <v>15</v>
      </c>
      <c r="F1" t="s">
        <v>16</v>
      </c>
      <c r="G1" t="s">
        <v>17</v>
      </c>
    </row>
    <row r="2" spans="1:7">
      <c r="A2" s="8" t="s">
        <v>18</v>
      </c>
      <c r="B2" s="9">
        <v>11000</v>
      </c>
      <c r="C2" s="5"/>
      <c r="D2">
        <f>ROW() - 2</f>
        <v>0</v>
      </c>
      <c r="E2" s="4" cm="1">
        <f t="array" ref="E2">(Sg * D2) + S</f>
        <v>11000</v>
      </c>
      <c r="F2" s="4" cm="1">
        <f t="array" ref="F2">(E2 * Cv) + Cf</f>
        <v>9350</v>
      </c>
      <c r="G2" s="4">
        <f>E2 - F2</f>
        <v>1650</v>
      </c>
    </row>
    <row r="3" spans="1:7">
      <c r="A3" s="10" t="s">
        <v>19</v>
      </c>
      <c r="B3" s="11">
        <v>1700</v>
      </c>
      <c r="C3" s="5"/>
      <c r="D3">
        <f t="shared" ref="D3:D14" si="0">ROW() - 2</f>
        <v>1</v>
      </c>
      <c r="E3" s="4" cm="1">
        <f t="array" ref="E3">(Sg * D3) + S</f>
        <v>12700</v>
      </c>
      <c r="F3" s="4" cm="1">
        <f t="array" ref="F3">(E3 * Cv) + Cf</f>
        <v>9945</v>
      </c>
      <c r="G3" s="4">
        <f t="shared" ref="G2:G14" si="1">E3 - F3</f>
        <v>2755</v>
      </c>
    </row>
    <row r="4" spans="1:7">
      <c r="A4" s="8" t="s">
        <v>20</v>
      </c>
      <c r="B4" s="9">
        <v>5500</v>
      </c>
      <c r="C4" s="5"/>
      <c r="D4">
        <f t="shared" si="0"/>
        <v>2</v>
      </c>
      <c r="E4" s="4" cm="1">
        <f t="array" ref="E4">(Sg * D4) + S</f>
        <v>14400</v>
      </c>
      <c r="F4" s="4" cm="1">
        <f t="array" ref="F4">(E4 * Cv) + Cf</f>
        <v>10540</v>
      </c>
      <c r="G4" s="4">
        <f t="shared" si="1"/>
        <v>3860</v>
      </c>
    </row>
    <row r="5" spans="1:7">
      <c r="A5" s="12" t="s">
        <v>21</v>
      </c>
      <c r="B5" s="13">
        <v>0.35</v>
      </c>
      <c r="C5" s="5"/>
      <c r="D5">
        <f t="shared" si="0"/>
        <v>3</v>
      </c>
      <c r="E5" s="4" cm="1">
        <f t="array" ref="E5">(Sg * D5) + S</f>
        <v>16100</v>
      </c>
      <c r="F5" s="4" cm="1">
        <f t="array" ref="F5">(E5 * Cv) + Cf</f>
        <v>11135</v>
      </c>
      <c r="G5" s="4">
        <f t="shared" si="1"/>
        <v>4965</v>
      </c>
    </row>
    <row r="6" spans="1:7">
      <c r="C6" s="5"/>
      <c r="D6">
        <f t="shared" si="0"/>
        <v>4</v>
      </c>
      <c r="E6" s="4" cm="1">
        <f t="array" ref="E6">(Sg * D6) + S</f>
        <v>17800</v>
      </c>
      <c r="F6" s="4" cm="1">
        <f t="array" ref="F6">(E6 * Cv) + Cf</f>
        <v>11730</v>
      </c>
      <c r="G6" s="4">
        <f t="shared" si="1"/>
        <v>6070</v>
      </c>
    </row>
    <row r="7" spans="1:7">
      <c r="C7" s="5"/>
      <c r="D7">
        <f t="shared" si="0"/>
        <v>5</v>
      </c>
      <c r="E7" s="4" cm="1">
        <f t="array" ref="E7">(Sg * D7) + S</f>
        <v>19500</v>
      </c>
      <c r="F7" s="4" cm="1">
        <f t="array" ref="F7">(E7 * Cv) + Cf</f>
        <v>12325</v>
      </c>
      <c r="G7" s="4">
        <f t="shared" si="1"/>
        <v>7175</v>
      </c>
    </row>
    <row r="8" spans="1:7">
      <c r="C8" s="5"/>
      <c r="D8">
        <f t="shared" si="0"/>
        <v>6</v>
      </c>
      <c r="E8" s="4" cm="1">
        <f t="array" ref="E8">(Sg * D8) + S</f>
        <v>21200</v>
      </c>
      <c r="F8" s="4" cm="1">
        <f t="array" ref="F8">(E8 * Cv) + Cf</f>
        <v>12920</v>
      </c>
      <c r="G8" s="4">
        <f t="shared" si="1"/>
        <v>8280</v>
      </c>
    </row>
    <row r="9" spans="1:7">
      <c r="C9" s="5"/>
      <c r="D9">
        <f>ROW() - 2</f>
        <v>7</v>
      </c>
      <c r="E9" s="4" cm="1">
        <f t="array" ref="E9">(Sg * D9) + S</f>
        <v>22900</v>
      </c>
      <c r="F9" s="4" cm="1">
        <f t="array" ref="F9">(E9 * Cv) + Cf</f>
        <v>13515</v>
      </c>
      <c r="G9" s="4">
        <f t="shared" si="1"/>
        <v>9385</v>
      </c>
    </row>
    <row r="10" spans="1:7">
      <c r="C10" s="5"/>
      <c r="D10">
        <f t="shared" si="0"/>
        <v>8</v>
      </c>
      <c r="E10" s="4" cm="1">
        <f t="array" ref="E10">(Sg * D10) + S</f>
        <v>24600</v>
      </c>
      <c r="F10" s="4" cm="1">
        <f t="array" ref="F10">(E10 * Cv) + Cf</f>
        <v>14110</v>
      </c>
      <c r="G10" s="4">
        <f t="shared" si="1"/>
        <v>10490</v>
      </c>
    </row>
    <row r="11" spans="1:7">
      <c r="C11" s="5"/>
      <c r="D11">
        <f>ROW() - 2</f>
        <v>9</v>
      </c>
      <c r="E11" s="4" cm="1">
        <f t="array" ref="E11">(Sg * D11) + S</f>
        <v>26300</v>
      </c>
      <c r="F11" s="4" cm="1">
        <f t="array" ref="F11">(E11 * Cv) + Cf</f>
        <v>14705</v>
      </c>
      <c r="G11" s="4">
        <f t="shared" si="1"/>
        <v>11595</v>
      </c>
    </row>
    <row r="12" spans="1:7">
      <c r="C12" s="5"/>
      <c r="D12">
        <f t="shared" si="0"/>
        <v>10</v>
      </c>
      <c r="E12" s="4" cm="1">
        <f t="array" ref="E12">(Sg * D12) + S</f>
        <v>28000</v>
      </c>
      <c r="F12" s="4" cm="1">
        <f t="array" ref="F12">(E12 * Cv) + Cf</f>
        <v>15300</v>
      </c>
      <c r="G12" s="4">
        <f t="shared" si="1"/>
        <v>12700</v>
      </c>
    </row>
    <row r="13" spans="1:7">
      <c r="C13" s="5"/>
      <c r="D13">
        <f t="shared" si="0"/>
        <v>11</v>
      </c>
      <c r="E13" s="4" cm="1">
        <f t="array" ref="E13">(Sg * D13) + S</f>
        <v>29700</v>
      </c>
      <c r="F13" s="4" cm="1">
        <f t="array" ref="F13">(E13 * Cv) + Cf</f>
        <v>15895</v>
      </c>
      <c r="G13" s="4">
        <f t="shared" si="1"/>
        <v>13805</v>
      </c>
    </row>
    <row r="14" spans="1:7">
      <c r="C14" s="5"/>
      <c r="D14">
        <f t="shared" si="0"/>
        <v>12</v>
      </c>
      <c r="E14" s="4" cm="1">
        <f t="array" ref="E14">(Sg * D14) + S</f>
        <v>31400</v>
      </c>
      <c r="F14" s="4" cm="1">
        <f t="array" ref="F14">(E14 * Cv) + Cf</f>
        <v>16490</v>
      </c>
      <c r="G14" s="4">
        <f t="shared" si="1"/>
        <v>14910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Christopher Roller</cp:lastModifiedBy>
  <cp:revision/>
  <dcterms:created xsi:type="dcterms:W3CDTF">2024-07-21T19:32:31Z</dcterms:created>
  <dcterms:modified xsi:type="dcterms:W3CDTF">2024-07-24T21:48:24Z</dcterms:modified>
  <cp:category/>
  <cp:contentStatus/>
</cp:coreProperties>
</file>