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christophermiles/Downloads/"/>
    </mc:Choice>
  </mc:AlternateContent>
  <xr:revisionPtr revIDLastSave="0" documentId="13_ncr:1_{07153BB9-2ED2-ED4F-B419-2895ADD9E58D}" xr6:coauthVersionLast="47" xr6:coauthVersionMax="47" xr10:uidLastSave="{00000000-0000-0000-0000-000000000000}"/>
  <bookViews>
    <workbookView xWindow="0" yWindow="460" windowWidth="28800" windowHeight="16420" activeTab="3" xr2:uid="{00000000-000D-0000-FFFF-FFFF00000000}"/>
  </bookViews>
  <sheets>
    <sheet name="bike_buyers_raw" sheetId="1" r:id="rId1"/>
    <sheet name="bike_buyers_edited" sheetId="4" r:id="rId2"/>
    <sheet name="Pivot Tables" sheetId="5" r:id="rId3"/>
    <sheet name="Dashboard" sheetId="2" r:id="rId4"/>
  </sheets>
  <definedNames>
    <definedName name="_xlnm._FilterDatabase" localSheetId="0" hidden="1">bike_buyers_raw!$A$1:$M$1001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3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4" l="1"/>
  <c r="T7" i="4"/>
  <c r="S9" i="4"/>
  <c r="S7" i="4"/>
  <c r="R13" i="4"/>
  <c r="R11" i="4"/>
  <c r="R9" i="4"/>
  <c r="R7" i="4"/>
  <c r="T5" i="4"/>
  <c r="S5" i="4"/>
  <c r="R5" i="4"/>
  <c r="Q5" i="4"/>
  <c r="P5" i="4"/>
  <c r="Q7" i="4"/>
  <c r="P7"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<sst xmlns="http://schemas.openxmlformats.org/spreadsheetml/2006/main" count="16302" uniqueCount="60">
  <si>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</si>
  <si>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</si>
  <si>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</si>
  <si>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</si>
  <si>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</si>
  <si>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</si>
  <si>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</si>
  <si>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</si>
  <si>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</si>
  <si>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</si>
  <si>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</si>
  <si>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</si>
  <si>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</si>
  <si>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</si>
  <si>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</si>
  <si>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</si>
  <si>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</si>
  <si>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</si>
  <si>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</si>
  <si>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</si>
  <si>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</si>
  <si>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</si>
  <si>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</si>
  <si>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</si>
  <si>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</si>
  <si>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</si>
  <si>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</si>
  <si>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</si>
  <si>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</si>
  <si>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</si>
  <si>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</si>
  <si>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</si>
  <si>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</si>
  <si>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</si>
  <si>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</si>
  <si>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</si>
  <si>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</si>
  <si>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</si>
  <si>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</si>
  <si>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</si>
  <si>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</si>
  <si>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</si>
  <si>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</si>
  <si>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</si>
  <si>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</si>
  <si>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</si>
  <si>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</si>
  <si>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</si>
  <si>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</si>
  <si>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</si>
  <si>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Legend</t>
  </si>
  <si>
    <t>Did not buy a bike</t>
  </si>
  <si>
    <t>Bought a bike</t>
  </si>
  <si>
    <t>Percent Customers Who Bought A Bike</t>
  </si>
  <si>
    <t>Age Bracket</t>
  </si>
  <si>
    <t>Customer Purchase Responses Based on Commute Distance</t>
  </si>
  <si>
    <t>Average Income By Gender (In $)</t>
  </si>
  <si>
    <t>Customer Purchase Responses Based on Age Bracket</t>
  </si>
  <si>
    <t>2021 Customer Purchase Insights for Bike Co. XYZ</t>
  </si>
  <si>
    <t>Customer Purchase Responses Based on Total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</si>
</sst>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0"/>
      <name val="Calibri (Body)"/>
    </font>
    <font>
      <b/>
      <u/>
      <sz val="30"/>
      <color theme="0"/>
      <name val="Times New Roman"/>
      <family val="1"/>
    </font>
    <font>
      <b/>
      <sz val="14"/>
      <color theme="1"/>
      <name val="Calibri"/>
      <family val="2"/>
      <scheme val="minor"/>
    </font>
    <font>
      <b/>
      <sz val="12"/>
      <color theme="1"/>
      <name val="Calibri"/>
      <family val="2"/>
      <scheme val="minor"/>
    </font>
    <font>
      <b/>
      <u/>
      <sz val="14"/>
      <color theme="0"/>
      <name val="Times New Roman"/>
      <family val="1"/>
    </font>
    <font>
      <sz val="14"/>
      <color theme="1"/>
      <name val="Times New Roman"/>
      <family val="1"/>
    </font>
    <font>
      <sz val="18"/>
      <color theme="0"/>
      <name val="Times New Roman"/>
      <family val="1"/>
    </font>
    <font>
      <b/>
      <u/>
      <sz val="16"/>
      <color theme="0"/>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8"/>
        <bgColor indexed="64"/>
      </patternFill>
    </fill>
    <fill>
      <patternFill patternType="solid">
        <fgColor theme="9"/>
        <bgColor indexed="64"/>
      </patternFill>
    </fill>
    <fill>
      <patternFill patternType="solid">
        <fgColor theme="0" tint="-0.14999847407452621"/>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5" borderId="10" xfId="0" applyFill="1" applyBorder="1"/>
    <xf numFmtId="0" fontId="16" fillId="0" borderId="15" xfId="0" applyFont="1" applyBorder="1"/>
    <xf numFmtId="9" fontId="0" fillId="0" borderId="15" xfId="42" applyFont="1" applyBorder="1"/>
    <xf numFmtId="0" fontId="16" fillId="0" borderId="16" xfId="0" applyFont="1" applyBorder="1"/>
    <xf numFmtId="9" fontId="0" fillId="0" borderId="16" xfId="42" applyFont="1" applyBorder="1"/>
    <xf numFmtId="9" fontId="0" fillId="0" borderId="12" xfId="42" applyFont="1" applyBorder="1"/>
    <xf numFmtId="9" fontId="0" fillId="0" borderId="11" xfId="42" applyFont="1" applyBorder="1"/>
    <xf numFmtId="0" fontId="22" fillId="0" borderId="12" xfId="0" applyFont="1" applyBorder="1" applyAlignment="1">
      <alignment horizontal="center"/>
    </xf>
    <xf numFmtId="0" fontId="22" fillId="0" borderId="11" xfId="0" applyFont="1" applyBorder="1" applyAlignment="1">
      <alignment horizontal="center"/>
    </xf>
    <xf numFmtId="10" fontId="0" fillId="0" borderId="0" xfId="0" applyNumberFormat="1"/>
    <xf numFmtId="0" fontId="0" fillId="37" borderId="0" xfId="0" applyFill="1"/>
    <xf numFmtId="0" fontId="0" fillId="37" borderId="0" xfId="0" applyFont="1" applyFill="1" applyBorder="1"/>
    <xf numFmtId="0" fontId="0" fillId="37" borderId="0" xfId="0" applyFill="1" applyBorder="1"/>
    <xf numFmtId="0" fontId="20" fillId="37" borderId="0" xfId="0" applyFont="1" applyFill="1" applyAlignment="1">
      <alignment vertical="center"/>
    </xf>
    <xf numFmtId="0" fontId="16" fillId="37" borderId="0" xfId="0" applyFont="1" applyFill="1"/>
    <xf numFmtId="0" fontId="23" fillId="37" borderId="0" xfId="0" applyFont="1" applyFill="1" applyAlignment="1">
      <alignment vertical="center"/>
    </xf>
    <xf numFmtId="0" fontId="0" fillId="34" borderId="10" xfId="0" applyFill="1" applyBorder="1"/>
    <xf numFmtId="0" fontId="0" fillId="37" borderId="14" xfId="0" applyFill="1" applyBorder="1"/>
    <xf numFmtId="0" fontId="21" fillId="36" borderId="10" xfId="0" applyFont="1" applyFill="1" applyBorder="1" applyAlignment="1">
      <alignment horizontal="center"/>
    </xf>
    <xf numFmtId="0" fontId="19" fillId="37" borderId="0" xfId="0" applyFont="1" applyFill="1" applyAlignment="1">
      <alignment horizontal="center"/>
    </xf>
    <xf numFmtId="0" fontId="0" fillId="37" borderId="0" xfId="0" applyFill="1" applyAlignment="1">
      <alignment horizontal="center"/>
    </xf>
    <xf numFmtId="0" fontId="17" fillId="37" borderId="0" xfId="0" applyFont="1" applyFill="1" applyBorder="1" applyAlignment="1">
      <alignment horizontal="center"/>
    </xf>
    <xf numFmtId="0" fontId="20" fillId="33" borderId="0" xfId="0" applyFont="1" applyFill="1" applyAlignment="1">
      <alignment horizontal="center" vertical="center"/>
    </xf>
    <xf numFmtId="0" fontId="24" fillId="37" borderId="13" xfId="0" applyFont="1" applyFill="1" applyBorder="1"/>
    <xf numFmtId="0" fontId="25" fillId="33" borderId="10" xfId="0" applyFont="1" applyFill="1" applyBorder="1" applyAlignment="1">
      <alignment horizontal="center"/>
    </xf>
    <xf numFmtId="0" fontId="26" fillId="35"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A6-5B45-8190-F085BED727A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A6-5B45-8190-F085BED727AE}"/>
            </c:ext>
          </c:extLst>
        </c:ser>
        <c:dLbls>
          <c:showLegendKey val="0"/>
          <c:showVal val="0"/>
          <c:showCatName val="0"/>
          <c:showSerName val="0"/>
          <c:showPercent val="0"/>
          <c:showBubbleSize val="0"/>
        </c:dLbls>
        <c:marker val="1"/>
        <c:smooth val="0"/>
        <c:axId val="918403791"/>
        <c:axId val="918003663"/>
      </c:lineChart>
      <c:catAx>
        <c:axId val="91840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03663"/>
        <c:crosses val="autoZero"/>
        <c:auto val="1"/>
        <c:lblAlgn val="ctr"/>
        <c:lblOffset val="100"/>
        <c:noMultiLvlLbl val="0"/>
      </c:catAx>
      <c:valAx>
        <c:axId val="9180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BAB5-864F-A078-36CE29A82F2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BAB5-864F-A078-36CE29A82F21}"/>
            </c:ext>
          </c:extLst>
        </c:ser>
        <c:dLbls>
          <c:showLegendKey val="0"/>
          <c:showVal val="0"/>
          <c:showCatName val="0"/>
          <c:showSerName val="0"/>
          <c:showPercent val="0"/>
          <c:showBubbleSize val="0"/>
        </c:dLbls>
        <c:gapWidth val="219"/>
        <c:overlap val="-27"/>
        <c:axId val="817351599"/>
        <c:axId val="956643183"/>
      </c:barChart>
      <c:catAx>
        <c:axId val="8173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643183"/>
        <c:crosses val="autoZero"/>
        <c:auto val="1"/>
        <c:lblAlgn val="ctr"/>
        <c:lblOffset val="100"/>
        <c:noMultiLvlLbl val="0"/>
      </c:catAx>
      <c:valAx>
        <c:axId val="956643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51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54-794B-9C13-910475FEF49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54-794B-9C13-910475FEF494}"/>
            </c:ext>
          </c:extLst>
        </c:ser>
        <c:dLbls>
          <c:showLegendKey val="0"/>
          <c:showVal val="0"/>
          <c:showCatName val="0"/>
          <c:showSerName val="0"/>
          <c:showPercent val="0"/>
          <c:showBubbleSize val="0"/>
        </c:dLbls>
        <c:smooth val="0"/>
        <c:axId val="936012255"/>
        <c:axId val="442578095"/>
      </c:lineChart>
      <c:catAx>
        <c:axId val="93601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78095"/>
        <c:crosses val="autoZero"/>
        <c:auto val="1"/>
        <c:lblAlgn val="ctr"/>
        <c:lblOffset val="100"/>
        <c:noMultiLvlLbl val="0"/>
      </c:catAx>
      <c:valAx>
        <c:axId val="44257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1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Owned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AC8-BA43-9C5F-95CCD84516AA}"/>
            </c:ext>
          </c:extLst>
        </c:ser>
        <c:ser>
          <c:idx val="1"/>
          <c:order val="1"/>
          <c:tx>
            <c:strRef>
              <c:f>'Pivot Tables'!$C$60:$C$61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AC8-BA43-9C5F-95CCD84516AA}"/>
            </c:ext>
          </c:extLst>
        </c:ser>
        <c:dLbls>
          <c:dLblPos val="ctr"/>
          <c:showLegendKey val="0"/>
          <c:showVal val="1"/>
          <c:showCatName val="0"/>
          <c:showSerName val="0"/>
          <c:showPercent val="0"/>
          <c:showBubbleSize val="0"/>
        </c:dLbls>
        <c:smooth val="0"/>
        <c:axId val="521437727"/>
        <c:axId val="521439375"/>
      </c:lineChart>
      <c:catAx>
        <c:axId val="52143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 Owned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9375"/>
        <c:crosses val="autoZero"/>
        <c:auto val="1"/>
        <c:lblAlgn val="ctr"/>
        <c:lblOffset val="100"/>
        <c:noMultiLvlLbl val="0"/>
      </c:catAx>
      <c:valAx>
        <c:axId val="52143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t>
                </a:r>
                <a:fld id="{3E14E741-B77B-504A-B336-DF49234D0957}"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t>
                </a:r>
                <a:fld id="{4252E489-58BE-2541-AD63-4E0DFDC6AE3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t>
                </a:r>
                <a:fld id="{D1260B3F-6843-B244-AEB0-4A5CE9B7706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a:t>
                </a:r>
                <a:fld id="{C1BEDDE1-AC35-554B-88D5-D50153844304}"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3811719354427982E-2"/>
          <c:y val="4.3721668546562793E-2"/>
          <c:w val="0.95237656129114401"/>
          <c:h val="0.87932130950935339"/>
        </c:manualLayout>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7106-7C49-ADCE-914962848FF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7106-7C49-ADCE-914962848FF7}"/>
              </c:ext>
            </c:extLst>
          </c:dPt>
          <c:dLbls>
            <c:dLbl>
              <c:idx val="0"/>
              <c:tx>
                <c:rich>
                  <a:bodyPr/>
                  <a:lstStyle/>
                  <a:p>
                    <a:r>
                      <a:rPr lang="en-US"/>
                      <a:t>$</a:t>
                    </a:r>
                    <a:fld id="{3E14E741-B77B-504A-B336-DF49234D0957}"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106-7C49-ADCE-914962848FF7}"/>
                </c:ext>
              </c:extLst>
            </c:dLbl>
            <c:dLbl>
              <c:idx val="1"/>
              <c:tx>
                <c:rich>
                  <a:bodyPr/>
                  <a:lstStyle/>
                  <a:p>
                    <a:r>
                      <a:rPr lang="en-US"/>
                      <a:t>$</a:t>
                    </a:r>
                    <a:fld id="{D1260B3F-6843-B244-AEB0-4A5CE9B7706A}"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106-7C49-ADCE-914962848FF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244-314E-8EA8-D21859180834}"/>
            </c:ext>
          </c:extLst>
        </c:ser>
        <c:ser>
          <c:idx val="1"/>
          <c:order val="1"/>
          <c:tx>
            <c:strRef>
              <c:f>'Pivot Tables'!$C$3:$C$4</c:f>
              <c:strCache>
                <c:ptCount val="1"/>
                <c:pt idx="0">
                  <c:v>Yes</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2-7106-7C49-ADCE-914962848FF7}"/>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4-7106-7C49-ADCE-914962848FF7}"/>
              </c:ext>
            </c:extLst>
          </c:dPt>
          <c:dLbls>
            <c:dLbl>
              <c:idx val="0"/>
              <c:tx>
                <c:rich>
                  <a:bodyPr/>
                  <a:lstStyle/>
                  <a:p>
                    <a:r>
                      <a:rPr lang="en-US"/>
                      <a:t>$</a:t>
                    </a:r>
                    <a:fld id="{4252E489-58BE-2541-AD63-4E0DFDC6AE3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106-7C49-ADCE-914962848FF7}"/>
                </c:ext>
              </c:extLst>
            </c:dLbl>
            <c:dLbl>
              <c:idx val="1"/>
              <c:tx>
                <c:rich>
                  <a:bodyPr/>
                  <a:lstStyle/>
                  <a:p>
                    <a:r>
                      <a:rPr lang="en-US"/>
                      <a:t>$</a:t>
                    </a:r>
                    <a:fld id="{C1BEDDE1-AC35-554B-88D5-D50153844304}"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106-7C49-ADCE-914962848FF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244-314E-8EA8-D21859180834}"/>
            </c:ext>
          </c:extLst>
        </c:ser>
        <c:dLbls>
          <c:dLblPos val="inEnd"/>
          <c:showLegendKey val="0"/>
          <c:showVal val="1"/>
          <c:showCatName val="0"/>
          <c:showSerName val="0"/>
          <c:showPercent val="0"/>
          <c:showBubbleSize val="0"/>
        </c:dLbls>
        <c:gapWidth val="219"/>
        <c:overlap val="-27"/>
        <c:axId val="817351599"/>
        <c:axId val="956643183"/>
      </c:barChart>
      <c:catAx>
        <c:axId val="81735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56643183"/>
        <c:crosses val="autoZero"/>
        <c:auto val="1"/>
        <c:lblAlgn val="ctr"/>
        <c:lblOffset val="100"/>
        <c:noMultiLvlLbl val="0"/>
      </c:catAx>
      <c:valAx>
        <c:axId val="956643183"/>
        <c:scaling>
          <c:orientation val="minMax"/>
        </c:scaling>
        <c:delete val="1"/>
        <c:axPos val="l"/>
        <c:numFmt formatCode="#,##0" sourceLinked="1"/>
        <c:majorTickMark val="none"/>
        <c:minorTickMark val="none"/>
        <c:tickLblPos val="nextTo"/>
        <c:crossAx val="817351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94-FF40-846F-84B675CE39D8}"/>
            </c:ext>
          </c:extLst>
        </c:ser>
        <c:ser>
          <c:idx val="1"/>
          <c:order val="1"/>
          <c:tx>
            <c:strRef>
              <c:f>'Pivot Tables'!$C$22:$C$23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94-FF40-846F-84B675CE39D8}"/>
            </c:ext>
          </c:extLst>
        </c:ser>
        <c:dLbls>
          <c:dLblPos val="ctr"/>
          <c:showLegendKey val="0"/>
          <c:showVal val="1"/>
          <c:showCatName val="0"/>
          <c:showSerName val="0"/>
          <c:showPercent val="0"/>
          <c:showBubbleSize val="0"/>
        </c:dLbls>
        <c:marker val="1"/>
        <c:smooth val="0"/>
        <c:axId val="936012255"/>
        <c:axId val="442578095"/>
      </c:lineChart>
      <c:catAx>
        <c:axId val="9360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442578095"/>
        <c:crosses val="autoZero"/>
        <c:auto val="1"/>
        <c:lblAlgn val="ctr"/>
        <c:lblOffset val="100"/>
        <c:noMultiLvlLbl val="0"/>
      </c:catAx>
      <c:valAx>
        <c:axId val="442578095"/>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TOTAL RESPONDANTS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9360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Tables'!$B$40:$B$41</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CC22-F44C-A76D-B120F0EC98F9}"/>
            </c:ext>
          </c:extLst>
        </c:ser>
        <c:ser>
          <c:idx val="1"/>
          <c:order val="1"/>
          <c:tx>
            <c:strRef>
              <c:f>'Pivot Tables'!$C$40:$C$41</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1-CC22-F44C-A76D-B120F0EC98F9}"/>
            </c:ext>
          </c:extLst>
        </c:ser>
        <c:dLbls>
          <c:dLblPos val="ctr"/>
          <c:showLegendKey val="0"/>
          <c:showVal val="1"/>
          <c:showCatName val="0"/>
          <c:showSerName val="0"/>
          <c:showPercent val="0"/>
          <c:showBubbleSize val="0"/>
        </c:dLbls>
        <c:gapWidth val="150"/>
        <c:overlap val="100"/>
        <c:axId val="918403791"/>
        <c:axId val="918003663"/>
      </c:barChart>
      <c:catAx>
        <c:axId val="91840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918003663"/>
        <c:crosses val="autoZero"/>
        <c:auto val="1"/>
        <c:lblAlgn val="ctr"/>
        <c:lblOffset val="100"/>
        <c:noMultiLvlLbl val="0"/>
      </c:catAx>
      <c:valAx>
        <c:axId val="918003663"/>
        <c:scaling>
          <c:orientation val="minMax"/>
        </c:scaling>
        <c:delete val="1"/>
        <c:axPos val="l"/>
        <c:numFmt formatCode="General" sourceLinked="1"/>
        <c:majorTickMark val="none"/>
        <c:minorTickMark val="none"/>
        <c:tickLblPos val="nextTo"/>
        <c:crossAx val="9184037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[Revised_Bike_Sales_Dashboard_Project.xlsx]Pivot Tables!PivotTable12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Tables'!$B$62:$B$67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22CB-3140-B6E1-48C42C0ACAD4}"/>
            </c:ext>
          </c:extLst>
        </c:ser>
        <c:ser>
          <c:idx val="1"/>
          <c:order val="1"/>
          <c:tx>
            <c:strRef>
              <c:f>'Pivot Tables'!$C$60:$C$61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Tables'!$A$62:$A$67</c:f>
              <c:strCache>
                <c:ptCount val="5"/>
                <c:pt idx="0">
                  <c:v>0</c:v>
                </c:pt>
                <c:pt idx="1">
                  <c:v>1</c:v>
                </c:pt>
                <c:pt idx="2">
                  <c:v>2</c:v>
                </c:pt>
                <c:pt idx="3">
                  <c:v>3</c:v>
                </c:pt>
                <c:pt idx="4">
                  <c:v>4</c:v>
                </c:pt>
              </c:strCache>
            </c:strRef>
          </c:cat>
          <c:val>
            <c:numRef>
              <c:f>'Pivot Tables'!$C$62:$C$67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22CB-3140-B6E1-48C42C0ACAD4}"/>
            </c:ext>
          </c:extLst>
        </c:ser>
        <c:dLbls>
          <c:dLblPos val="ctr"/>
          <c:showLegendKey val="0"/>
          <c:showVal val="1"/>
          <c:showCatName val="0"/>
          <c:showSerName val="0"/>
          <c:showPercent val="0"/>
          <c:showBubbleSize val="0"/>
        </c:dLbls>
        <c:marker val="1"/>
        <c:smooth val="0"/>
        <c:axId val="521437727"/>
        <c:axId val="521439375"/>
      </c:lineChart>
      <c:catAx>
        <c:axId val="52143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21439375"/>
        <c:crosses val="autoZero"/>
        <c:auto val="1"/>
        <c:lblAlgn val="ctr"/>
        <c:lblOffset val="100"/>
        <c:noMultiLvlLbl val="0"/>
      </c:catAx>
      <c:valAx>
        <c:axId val="521439375"/>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TOTAL RESPONDANTS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crossAx val="521437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63500</xdr:colOff>
      <xdr:row>39</xdr:row>
      <xdr:rowOff>6350</xdr:rowOff>
    </xdr:from>
    <xdr:to>
      <xdr:col>9</xdr:col>
      <xdr:colOff>508000</xdr:colOff>
      <xdr:row>53</xdr:row>
      <xdr:rowOff>82550</xdr:rowOff>
    </xdr:to>
    <xdr:graphicFrame macro="">
      <xdr:nvGraphicFramePr>
        <xdr:cNvPr id="4" name="Chart 3">
          <a:extLst>
            <a:ext uri="{FF2B5EF4-FFF2-40B4-BE49-F238E27FC236}">
              <a16:creationId xmlns:a16="http://schemas.microsoft.com/office/drawing/2014/main" id="{8CC95F9E-B050-E142-B7B0-2010999F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1</xdr:row>
      <xdr:rowOff>184150</xdr:rowOff>
    </xdr:from>
    <xdr:to>
      <xdr:col>9</xdr:col>
      <xdr:colOff>469900</xdr:colOff>
      <xdr:row>16</xdr:row>
      <xdr:rowOff>69850</xdr:rowOff>
    </xdr:to>
    <xdr:graphicFrame macro="">
      <xdr:nvGraphicFramePr>
        <xdr:cNvPr id="6" name="Chart 5">
          <a:extLst>
            <a:ext uri="{FF2B5EF4-FFF2-40B4-BE49-F238E27FC236}">
              <a16:creationId xmlns:a16="http://schemas.microsoft.com/office/drawing/2014/main" id="{8DB4AA90-6BDD-124E-9B72-20FDE849B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21</xdr:row>
      <xdr:rowOff>6350</xdr:rowOff>
    </xdr:from>
    <xdr:to>
      <xdr:col>9</xdr:col>
      <xdr:colOff>469900</xdr:colOff>
      <xdr:row>35</xdr:row>
      <xdr:rowOff>82550</xdr:rowOff>
    </xdr:to>
    <xdr:graphicFrame macro="">
      <xdr:nvGraphicFramePr>
        <xdr:cNvPr id="7" name="Chart 6">
          <a:extLst>
            <a:ext uri="{FF2B5EF4-FFF2-40B4-BE49-F238E27FC236}">
              <a16:creationId xmlns:a16="http://schemas.microsoft.com/office/drawing/2014/main" id="{BCCD4D88-1FBB-DF41-802B-3BC3988D0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58</xdr:row>
      <xdr:rowOff>184150</xdr:rowOff>
    </xdr:from>
    <xdr:to>
      <xdr:col>9</xdr:col>
      <xdr:colOff>469900</xdr:colOff>
      <xdr:row>73</xdr:row>
      <xdr:rowOff>69850</xdr:rowOff>
    </xdr:to>
    <xdr:graphicFrame macro="">
      <xdr:nvGraphicFramePr>
        <xdr:cNvPr id="2" name="Cars Owned By Customers">
          <a:extLst>
            <a:ext uri="{FF2B5EF4-FFF2-40B4-BE49-F238E27FC236}">
              <a16:creationId xmlns:a16="http://schemas.microsoft.com/office/drawing/2014/main" id="{2F3AE025-5F3A-2A47-B42F-9EB57E0E4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5577</xdr:colOff>
      <xdr:row>4</xdr:row>
      <xdr:rowOff>108084</xdr:rowOff>
    </xdr:from>
    <xdr:to>
      <xdr:col>17</xdr:col>
      <xdr:colOff>103394</xdr:colOff>
      <xdr:row>20</xdr:row>
      <xdr:rowOff>45689</xdr:rowOff>
    </xdr:to>
    <xdr:graphicFrame macro="">
      <xdr:nvGraphicFramePr>
        <xdr:cNvPr id="2" name="Chart 1">
          <a:extLst>
            <a:ext uri="{FF2B5EF4-FFF2-40B4-BE49-F238E27FC236}">
              <a16:creationId xmlns:a16="http://schemas.microsoft.com/office/drawing/2014/main" id="{91CA4371-E96A-334F-ABC8-43D24CFC6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779784</xdr:colOff>
      <xdr:row>4</xdr:row>
      <xdr:rowOff>162702</xdr:rowOff>
    </xdr:from>
    <xdr:to>
      <xdr:col>9</xdr:col>
      <xdr:colOff>130193</xdr:colOff>
      <xdr:row>21</xdr:row>
      <xdr:rowOff>98983</xdr:rowOff>
    </xdr:to>
    <xdr:graphicFrame macro="">
      <xdr:nvGraphicFramePr>
        <xdr:cNvPr id="3" name="Chart 2">
          <a:extLst>
            <a:ext uri="{FF2B5EF4-FFF2-40B4-BE49-F238E27FC236}">
              <a16:creationId xmlns:a16="http://schemas.microsoft.com/office/drawing/2014/main" id="{7E77797D-6B9C-0742-A1DF-1E38B9E56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7072</xdr:colOff>
      <xdr:row>23</xdr:row>
      <xdr:rowOff>101943</xdr:rowOff>
    </xdr:from>
    <xdr:to>
      <xdr:col>17</xdr:col>
      <xdr:colOff>92189</xdr:colOff>
      <xdr:row>40</xdr:row>
      <xdr:rowOff>27580</xdr:rowOff>
    </xdr:to>
    <xdr:graphicFrame macro="">
      <xdr:nvGraphicFramePr>
        <xdr:cNvPr id="4" name="Chart 3">
          <a:extLst>
            <a:ext uri="{FF2B5EF4-FFF2-40B4-BE49-F238E27FC236}">
              <a16:creationId xmlns:a16="http://schemas.microsoft.com/office/drawing/2014/main" id="{8881FB80-CC74-4344-B82D-D6455E16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10969</xdr:rowOff>
    </xdr:from>
    <xdr:to>
      <xdr:col>1</xdr:col>
      <xdr:colOff>776051</xdr:colOff>
      <xdr:row>7</xdr:row>
      <xdr:rowOff>132564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DCE76B8-F441-4544-BC6B-B4D7E186CB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8416"/>
              <a:ext cx="1600200" cy="94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200232</xdr:rowOff>
    </xdr:from>
    <xdr:to>
      <xdr:col>1</xdr:col>
      <xdr:colOff>776051</xdr:colOff>
      <xdr:row>23</xdr:row>
      <xdr:rowOff>40535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8E5358-EC71-7143-9E61-E595AFF24E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3955"/>
              <a:ext cx="1600200" cy="1691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133489</xdr:rowOff>
    </xdr:from>
    <xdr:to>
      <xdr:col>1</xdr:col>
      <xdr:colOff>776051</xdr:colOff>
      <xdr:row>14</xdr:row>
      <xdr:rowOff>12705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2B6738-B43B-7842-AE2F-B3B01E8B74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234"/>
              <a:ext cx="1600200" cy="1122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750445</xdr:colOff>
      <xdr:row>23</xdr:row>
      <xdr:rowOff>92473</xdr:rowOff>
    </xdr:from>
    <xdr:to>
      <xdr:col>9</xdr:col>
      <xdr:colOff>100854</xdr:colOff>
      <xdr:row>40</xdr:row>
      <xdr:rowOff>15857</xdr:rowOff>
    </xdr:to>
    <xdr:graphicFrame macro="">
      <xdr:nvGraphicFramePr>
        <xdr:cNvPr id="8" name="Chart 7">
          <a:extLst>
            <a:ext uri="{FF2B5EF4-FFF2-40B4-BE49-F238E27FC236}">
              <a16:creationId xmlns:a16="http://schemas.microsoft.com/office/drawing/2014/main" id="{0857F334-1038-D04E-BFC7-2208D17BC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413304</xdr:colOff>
      <xdr:row>0</xdr:row>
      <xdr:rowOff>0</xdr:rowOff>
    </xdr:from>
    <xdr:to>
      <xdr:col>16</xdr:col>
      <xdr:colOff>182395</xdr:colOff>
      <xdr:row>3</xdr:row>
      <xdr:rowOff>28864</xdr:rowOff>
    </xdr:to>
    <xdr:pic>
      <xdr:nvPicPr>
        <xdr:cNvPr id="11" name="Graphic 10" descr="Cycling outline">
          <a:extLst>
            <a:ext uri="{FF2B5EF4-FFF2-40B4-BE49-F238E27FC236}">
              <a16:creationId xmlns:a16="http://schemas.microsoft.com/office/drawing/2014/main" id="{7A933571-1F16-FC41-866C-E7AC726AD1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775538" y="0"/>
          <a:ext cx="593240" cy="596311"/>
        </a:xfrm>
        <a:prstGeom prst="rect">
          <a:avLst/>
        </a:prstGeom>
      </xdr:spPr>
    </xdr:pic>
    <xdr:clientData/>
  </xdr:twoCellAnchor>
  <xdr:twoCellAnchor editAs="oneCell">
    <xdr:from>
      <xdr:col>0</xdr:col>
      <xdr:colOff>505118</xdr:colOff>
      <xdr:row>0</xdr:row>
      <xdr:rowOff>0</xdr:rowOff>
    </xdr:from>
    <xdr:to>
      <xdr:col>1</xdr:col>
      <xdr:colOff>274209</xdr:colOff>
      <xdr:row>3</xdr:row>
      <xdr:rowOff>28864</xdr:rowOff>
    </xdr:to>
    <xdr:pic>
      <xdr:nvPicPr>
        <xdr:cNvPr id="12" name="Graphic 11" descr="Cycling outline">
          <a:extLst>
            <a:ext uri="{FF2B5EF4-FFF2-40B4-BE49-F238E27FC236}">
              <a16:creationId xmlns:a16="http://schemas.microsoft.com/office/drawing/2014/main" id="{4074C51D-6A39-4344-A765-48DB5FEE44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5118" y="0"/>
          <a:ext cx="591705" cy="591705"/>
        </a:xfrm>
        <a:prstGeom prst="rect">
          <a:avLst/>
        </a:prstGeom>
      </xdr:spPr>
    </xdr:pic>
    <xdr:clientData/>
  </xdr:twoCellAnchor>
  <xdr:twoCellAnchor editAs="oneCell">
    <xdr:from>
      <xdr:col>0</xdr:col>
      <xdr:colOff>0</xdr:colOff>
      <xdr:row>24</xdr:row>
      <xdr:rowOff>45133</xdr:rowOff>
    </xdr:from>
    <xdr:to>
      <xdr:col>1</xdr:col>
      <xdr:colOff>776051</xdr:colOff>
      <xdr:row>29</xdr:row>
      <xdr:rowOff>34398</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63B3553C-DC15-AD49-AC01-1461C44B915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922473"/>
              <a:ext cx="1600200" cy="93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56809</xdr:rowOff>
    </xdr:from>
    <xdr:to>
      <xdr:col>1</xdr:col>
      <xdr:colOff>776051</xdr:colOff>
      <xdr:row>39</xdr:row>
      <xdr:rowOff>3699</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7D15BCD2-3FB3-2F46-864B-F58EA2B63A7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66383"/>
              <a:ext cx="1600200" cy="164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7.803988425927" createdVersion="7" refreshedVersion="7" minRefreshableVersion="3" recordCount="1000" xr:uid="{879639E4-9366-8549-8B26-F8B0D2B08C09}">
  <cacheSource type="worksheet">
    <worksheetSource ref="A1:N1001" sheet="bike_buyers_edit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735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F852F-EB13-8F43-A5E2-5CD92CA4E545}" name="PivotTable7" cacheId="1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A4D10-832C-894F-84FE-8F027D459E87}" name="PivotTable6" cacheId="135"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2" count="1" selected="0">
            <x v="0"/>
          </reference>
          <reference field="13" count="1" selected="0">
            <x v="0"/>
          </reference>
        </references>
      </pivotArea>
    </chartFormat>
    <chartFormat chart="3" format="7">
      <pivotArea type="data" outline="0" fieldPosition="0">
        <references count="3">
          <reference field="4294967294" count="1" selected="0">
            <x v="0"/>
          </reference>
          <reference field="2" count="1" selected="0">
            <x v="0"/>
          </reference>
          <reference field="13" count="1" selected="0">
            <x v="1"/>
          </reference>
        </references>
      </pivotArea>
    </chartFormat>
    <chartFormat chart="3" format="8">
      <pivotArea type="data" outline="0" fieldPosition="0">
        <references count="3">
          <reference field="4294967294" count="1" selected="0">
            <x v="0"/>
          </reference>
          <reference field="2" count="1" selected="0">
            <x v="1"/>
          </reference>
          <reference field="13" count="1" selected="0">
            <x v="0"/>
          </reference>
        </references>
      </pivotArea>
    </chartFormat>
    <chartFormat chart="3" format="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E3CDD-8F97-3446-8A8F-A34796A5FBE2}" name="PivotTable8" cacheId="1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F370B8-6BD6-2A4F-9550-2A9E354AF493}" name="PivotTable12" cacheId="1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0:D6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699DB5-620A-8342-B5FF-3A3962F6C551}" sourceName="Marital Status">
  <pivotTables>
    <pivotTable tabId="5" name="PivotTable6"/>
    <pivotTable tabId="5" name="PivotTable7"/>
    <pivotTable tabId="5" name="PivotTable8"/>
    <pivotTable tabId="5" name="PivotTable12"/>
  </pivotTables>
  <data>
    <tabular pivotCacheId="1727358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485C8D-D313-4C47-8288-5653BF85DE86}" sourceName="Education">
  <pivotTables>
    <pivotTable tabId="5" name="PivotTable6"/>
    <pivotTable tabId="5" name="PivotTable7"/>
    <pivotTable tabId="5" name="PivotTable8"/>
    <pivotTable tabId="5" name="PivotTable12"/>
  </pivotTables>
  <data>
    <tabular pivotCacheId="1727358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AB3321-A628-2D42-B4D5-4D8486348C50}" sourceName="Region">
  <pivotTables>
    <pivotTable tabId="5" name="PivotTable6"/>
    <pivotTable tabId="5" name="PivotTable7"/>
    <pivotTable tabId="5" name="PivotTable8"/>
    <pivotTable tabId="5" name="PivotTable12"/>
  </pivotTables>
  <data>
    <tabular pivotCacheId="17273588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8D00D5A-9A63-1B4F-BECB-363467015AB0}" sourceName="Home Owner">
  <pivotTables>
    <pivotTable tabId="5" name="PivotTable8"/>
    <pivotTable tabId="5" name="PivotTable12"/>
    <pivotTable tabId="5" name="PivotTable6"/>
    <pivotTable tabId="5" name="PivotTable7"/>
  </pivotTables>
  <data>
    <tabular pivotCacheId="17273588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4BE38A-01AF-BD40-8A16-D0C08090DEEC}" sourceName="Occupation">
  <pivotTables>
    <pivotTable tabId="5" name="PivotTable8"/>
    <pivotTable tabId="5" name="PivotTable12"/>
    <pivotTable tabId="5" name="PivotTable6"/>
    <pivotTable tabId="5" name="PivotTable7"/>
  </pivotTables>
  <data>
    <tabular pivotCacheId="17273588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BFBF8E-D226-B14B-AC5A-80DCE0DE07E8}" cache="Slicer_Marital_Status" caption="Marital Status" style="SlicerStyleDark1" rowHeight="230716"/>
  <slicer name="Education" xr10:uid="{3269980F-3711-FD45-AD6C-BF681DBDA377}" cache="Slicer_Education" caption="Education" style="SlicerStyleDark1" rowHeight="230716"/>
  <slicer name="Region" xr10:uid="{E03335BA-F0CC-6C42-86CF-A19C67CD0E6C}" cache="Slicer_Region" caption="Region" style="SlicerStyleDark1" rowHeight="230716"/>
  <slicer name="Home Owner" xr10:uid="{7AF73A68-7165-D444-84F7-87E2A892FD5C}" cache="Slicer_Home_Owner" caption="Home Owner" style="SlicerStyleDark1" rowHeight="230716"/>
  <slicer name="Occupation" xr10:uid="{F437C9EF-640F-FA46-8340-790FFF1D2829}" cache="Slicer_Occupation" caption="Occupat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0" workbookViewId="0">
      <selection activeCell="B1030" sqref="B103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098C9-F82F-7048-B9AA-BB78809A639D}">
  <dimension ref="A1:T1001"/>
  <sheetViews>
    <sheetView topLeftCell="H1" workbookViewId="0">
      <selection activeCell="Q21" sqref="Q21"/>
    </sheetView>
  </sheetViews>
  <sheetFormatPr baseColWidth="10" defaultColWidth="18.5" defaultRowHeight="15" x14ac:dyDescent="0.2"/>
  <sheetData>
    <row r="1" spans="1:20" x14ac:dyDescent="0.2">
      <c r="A1" t="s">
        <v>0</v>
      </c>
      <c r="B1" t="s">
        <v>1</v>
      </c>
      <c r="C1" t="s">
        <v>2</v>
      </c>
      <c r="D1" t="s">
        <v>3</v>
      </c>
      <c r="E1" t="s">
        <v>4</v>
      </c>
      <c r="F1" t="s">
        <v>5</v>
      </c>
      <c r="G1" t="s">
        <v>6</v>
      </c>
      <c r="H1" t="s">
        <v>7</v>
      </c>
      <c r="I1" t="s">
        <v>8</v>
      </c>
      <c r="J1" t="s">
        <v>9</v>
      </c>
      <c r="K1" t="s">
        <v>10</v>
      </c>
      <c r="L1" t="s">
        <v>11</v>
      </c>
      <c r="M1" t="s">
        <v>40</v>
      </c>
      <c r="N1" t="s">
        <v>12</v>
      </c>
    </row>
    <row r="2" spans="1:20" ht="19" x14ac:dyDescent="0.25">
      <c r="A2">
        <v>12496</v>
      </c>
      <c r="B2" t="s">
        <v>36</v>
      </c>
      <c r="C2" t="s">
        <v>38</v>
      </c>
      <c r="D2" s="1">
        <v>40000</v>
      </c>
      <c r="E2">
        <v>1</v>
      </c>
      <c r="F2" t="s">
        <v>13</v>
      </c>
      <c r="G2" t="s">
        <v>14</v>
      </c>
      <c r="H2" t="s">
        <v>15</v>
      </c>
      <c r="I2">
        <v>0</v>
      </c>
      <c r="J2" t="s">
        <v>16</v>
      </c>
      <c r="K2" t="s">
        <v>17</v>
      </c>
      <c r="L2">
        <v>42</v>
      </c>
      <c r="M2" t="str">
        <f t="shared" ref="M2:M65" si="0">IF(L2 &gt;54, "Old",IF( L2&gt;=31, "Middle Age",IF(L2&lt;31, "Adolescent", "invalid")))</f>
        <v>Middle Age</v>
      </c>
      <c r="N2" t="s">
        <v>18</v>
      </c>
      <c r="P2" s="25" t="s">
        <v>53</v>
      </c>
      <c r="Q2" s="25"/>
      <c r="R2" s="25"/>
      <c r="S2" s="25"/>
      <c r="T2" s="25"/>
    </row>
    <row r="3" spans="1:20" ht="16" x14ac:dyDescent="0.2">
      <c r="A3">
        <v>24107</v>
      </c>
      <c r="B3" t="s">
        <v>36</v>
      </c>
      <c r="C3" t="s">
        <v>39</v>
      </c>
      <c r="D3" s="1">
        <v>30000</v>
      </c>
      <c r="E3">
        <v>3</v>
      </c>
      <c r="F3" t="s">
        <v>19</v>
      </c>
      <c r="G3" t="s">
        <v>20</v>
      </c>
      <c r="H3" t="s">
        <v>15</v>
      </c>
      <c r="I3">
        <v>1</v>
      </c>
      <c r="J3" t="s">
        <v>16</v>
      </c>
      <c r="K3" t="s">
        <v>17</v>
      </c>
      <c r="L3">
        <v>43</v>
      </c>
      <c r="M3" t="str">
        <f t="shared" si="0"/>
        <v>Middle Age</v>
      </c>
      <c r="N3" t="s">
        <v>18</v>
      </c>
      <c r="P3" s="14" t="s">
        <v>1</v>
      </c>
      <c r="Q3" s="15" t="s">
        <v>2</v>
      </c>
      <c r="R3" s="14" t="s">
        <v>6</v>
      </c>
      <c r="S3" s="14" t="s">
        <v>10</v>
      </c>
      <c r="T3" s="14" t="s">
        <v>54</v>
      </c>
    </row>
    <row r="4" spans="1:20" x14ac:dyDescent="0.2">
      <c r="A4">
        <v>14177</v>
      </c>
      <c r="B4" t="s">
        <v>36</v>
      </c>
      <c r="C4" t="s">
        <v>39</v>
      </c>
      <c r="D4" s="1">
        <v>80000</v>
      </c>
      <c r="E4">
        <v>5</v>
      </c>
      <c r="F4" t="s">
        <v>19</v>
      </c>
      <c r="G4" t="s">
        <v>21</v>
      </c>
      <c r="H4" t="s">
        <v>18</v>
      </c>
      <c r="I4">
        <v>2</v>
      </c>
      <c r="J4" t="s">
        <v>22</v>
      </c>
      <c r="K4" t="s">
        <v>17</v>
      </c>
      <c r="L4">
        <v>60</v>
      </c>
      <c r="M4" t="str">
        <f t="shared" si="0"/>
        <v>Old</v>
      </c>
      <c r="N4" t="s">
        <v>18</v>
      </c>
      <c r="P4" s="10" t="s">
        <v>36</v>
      </c>
      <c r="Q4" s="8" t="s">
        <v>39</v>
      </c>
      <c r="R4" s="10" t="s">
        <v>14</v>
      </c>
      <c r="S4" s="10" t="s">
        <v>17</v>
      </c>
      <c r="T4" s="10" t="s">
        <v>47</v>
      </c>
    </row>
    <row r="5" spans="1:20" x14ac:dyDescent="0.2">
      <c r="A5">
        <v>24381</v>
      </c>
      <c r="B5" t="s">
        <v>37</v>
      </c>
      <c r="C5" t="s">
        <v>39</v>
      </c>
      <c r="D5" s="1">
        <v>70000</v>
      </c>
      <c r="E5">
        <v>0</v>
      </c>
      <c r="F5" t="s">
        <v>13</v>
      </c>
      <c r="G5" t="s">
        <v>21</v>
      </c>
      <c r="H5" t="s">
        <v>15</v>
      </c>
      <c r="I5">
        <v>1</v>
      </c>
      <c r="J5" t="s">
        <v>23</v>
      </c>
      <c r="K5" t="s">
        <v>24</v>
      </c>
      <c r="L5">
        <v>41</v>
      </c>
      <c r="M5" t="str">
        <f t="shared" si="0"/>
        <v>Middle Age</v>
      </c>
      <c r="N5" t="s">
        <v>15</v>
      </c>
      <c r="P5" s="11">
        <f>COUNTIFS(B$2:B$1001, P4, $N$2:$N$1001, "Yes")/COUNTIF(B$2:B$1001, P4)</f>
        <v>0.42936802973977695</v>
      </c>
      <c r="Q5" s="9">
        <f>COUNTIFS(C$2:C$1001, Q4, $N$2:$N$1001, "Yes")/COUNTIF(C$2:C$1001, Q4)</f>
        <v>0.47358121330724068</v>
      </c>
      <c r="R5" s="11">
        <f>COUNTIFS(G$2:G$1001, R4, $N$2:$N$1001, "Yes")/COUNTIF(G$2:G$1001, R4)</f>
        <v>0.45098039215686275</v>
      </c>
      <c r="S5" s="11">
        <f>COUNTIFS(K$2:K$1001, S4, $N$2:$N$1001, "Yes")/COUNTIF(K$2:K$1001, S4)</f>
        <v>0.49333333333333335</v>
      </c>
      <c r="T5" s="11">
        <f>COUNTIFS(M$2:M$1001, T4, $N$2:$N$1001, "Yes")/COUNTIF(M$2:M$1001, T4)</f>
        <v>0.35454545454545455</v>
      </c>
    </row>
    <row r="6" spans="1:20" x14ac:dyDescent="0.2">
      <c r="A6">
        <v>25597</v>
      </c>
      <c r="B6" t="s">
        <v>37</v>
      </c>
      <c r="C6" t="s">
        <v>39</v>
      </c>
      <c r="D6" s="1">
        <v>30000</v>
      </c>
      <c r="E6">
        <v>0</v>
      </c>
      <c r="F6" t="s">
        <v>13</v>
      </c>
      <c r="G6" t="s">
        <v>20</v>
      </c>
      <c r="H6" t="s">
        <v>18</v>
      </c>
      <c r="I6">
        <v>0</v>
      </c>
      <c r="J6" t="s">
        <v>16</v>
      </c>
      <c r="K6" t="s">
        <v>17</v>
      </c>
      <c r="L6">
        <v>36</v>
      </c>
      <c r="M6" t="str">
        <f t="shared" si="0"/>
        <v>Middle Age</v>
      </c>
      <c r="N6" t="s">
        <v>15</v>
      </c>
      <c r="P6" s="10" t="s">
        <v>37</v>
      </c>
      <c r="Q6" s="8" t="s">
        <v>38</v>
      </c>
      <c r="R6" s="10" t="s">
        <v>20</v>
      </c>
      <c r="S6" s="10" t="s">
        <v>32</v>
      </c>
      <c r="T6" s="10" t="s">
        <v>48</v>
      </c>
    </row>
    <row r="7" spans="1:20" x14ac:dyDescent="0.2">
      <c r="A7">
        <v>13507</v>
      </c>
      <c r="B7" t="s">
        <v>36</v>
      </c>
      <c r="C7" t="s">
        <v>38</v>
      </c>
      <c r="D7" s="1">
        <v>10000</v>
      </c>
      <c r="E7">
        <v>2</v>
      </c>
      <c r="F7" t="s">
        <v>19</v>
      </c>
      <c r="G7" t="s">
        <v>25</v>
      </c>
      <c r="H7" t="s">
        <v>15</v>
      </c>
      <c r="I7">
        <v>0</v>
      </c>
      <c r="J7" t="s">
        <v>26</v>
      </c>
      <c r="K7" t="s">
        <v>17</v>
      </c>
      <c r="L7">
        <v>50</v>
      </c>
      <c r="M7" t="str">
        <f t="shared" si="0"/>
        <v>Middle Age</v>
      </c>
      <c r="N7" t="s">
        <v>18</v>
      </c>
      <c r="P7" s="12">
        <f>COUNTIFS(B$2:B$1001, P6, $N$2:$N$1001, "Yes")/COUNTIF(B$2:B$1001, P6)</f>
        <v>0.54112554112554112</v>
      </c>
      <c r="Q7" s="13">
        <f>COUNTIFS(C$2:C$1001, Q6, $N$2:$N$1001, "Yes")/COUNTIF(C$2:C$1001, Q6)</f>
        <v>0.4887525562372188</v>
      </c>
      <c r="R7" s="11">
        <f>COUNTIFS(G$2:G$1001, R6, $N$2:$N$1001, "Yes")/COUNTIF(G$2:G$1001, R6)</f>
        <v>0.49717514124293788</v>
      </c>
      <c r="S7" s="11">
        <f>COUNTIFS(K$2:K$1001, S6, $N$2:$N$1001, "Yes")/COUNTIF(K$2:K$1001, S6)</f>
        <v>0.43307086614173229</v>
      </c>
      <c r="T7" s="11">
        <f>COUNTIFS(M$2:M$1001, T6, $N$2:$N$1001, "Yes")/COUNTIF(M$2:M$1001, T6)</f>
        <v>0.54636233951497859</v>
      </c>
    </row>
    <row r="8" spans="1:20" x14ac:dyDescent="0.2">
      <c r="A8">
        <v>27974</v>
      </c>
      <c r="B8" t="s">
        <v>37</v>
      </c>
      <c r="C8" t="s">
        <v>39</v>
      </c>
      <c r="D8" s="1">
        <v>160000</v>
      </c>
      <c r="E8">
        <v>2</v>
      </c>
      <c r="F8" t="s">
        <v>27</v>
      </c>
      <c r="G8" t="s">
        <v>28</v>
      </c>
      <c r="H8" t="s">
        <v>15</v>
      </c>
      <c r="I8">
        <v>4</v>
      </c>
      <c r="J8" t="s">
        <v>16</v>
      </c>
      <c r="K8" t="s">
        <v>24</v>
      </c>
      <c r="L8">
        <v>33</v>
      </c>
      <c r="M8" t="str">
        <f t="shared" si="0"/>
        <v>Middle Age</v>
      </c>
      <c r="N8" t="s">
        <v>15</v>
      </c>
      <c r="R8" s="10" t="s">
        <v>21</v>
      </c>
      <c r="S8" s="10" t="s">
        <v>24</v>
      </c>
      <c r="T8" s="10" t="s">
        <v>49</v>
      </c>
    </row>
    <row r="9" spans="1:20" x14ac:dyDescent="0.2">
      <c r="A9">
        <v>19364</v>
      </c>
      <c r="B9" t="s">
        <v>36</v>
      </c>
      <c r="C9" t="s">
        <v>39</v>
      </c>
      <c r="D9" s="1">
        <v>40000</v>
      </c>
      <c r="E9">
        <v>1</v>
      </c>
      <c r="F9" t="s">
        <v>13</v>
      </c>
      <c r="G9" t="s">
        <v>14</v>
      </c>
      <c r="H9" t="s">
        <v>15</v>
      </c>
      <c r="I9">
        <v>0</v>
      </c>
      <c r="J9" t="s">
        <v>16</v>
      </c>
      <c r="K9" t="s">
        <v>17</v>
      </c>
      <c r="L9">
        <v>43</v>
      </c>
      <c r="M9" t="str">
        <f t="shared" si="0"/>
        <v>Middle Age</v>
      </c>
      <c r="N9" t="s">
        <v>15</v>
      </c>
      <c r="R9" s="11">
        <f>COUNTIFS(G$2:G$1001, R8, $N$2:$N$1001, "Yes")/COUNTIF(G$2:G$1001, R8)</f>
        <v>0.54347826086956519</v>
      </c>
      <c r="S9" s="12">
        <f>COUNTIFS(K$2:K$1001, S8, $N$2:$N$1001, "Yes")/COUNTIF(K$2:K$1001, S8)</f>
        <v>0.58854166666666663</v>
      </c>
      <c r="T9" s="12">
        <f>COUNTIFS(M$2:M$1001, T8, $N$2:$N$1001, "Yes")/COUNTIF(M$2:M$1001, T8)</f>
        <v>0.31216931216931215</v>
      </c>
    </row>
    <row r="10" spans="1:20" x14ac:dyDescent="0.2">
      <c r="A10">
        <v>22155</v>
      </c>
      <c r="B10" t="s">
        <v>36</v>
      </c>
      <c r="C10" t="s">
        <v>39</v>
      </c>
      <c r="D10" s="1">
        <v>20000</v>
      </c>
      <c r="E10">
        <v>2</v>
      </c>
      <c r="F10" t="s">
        <v>29</v>
      </c>
      <c r="G10" t="s">
        <v>20</v>
      </c>
      <c r="H10" t="s">
        <v>15</v>
      </c>
      <c r="I10">
        <v>2</v>
      </c>
      <c r="J10" t="s">
        <v>23</v>
      </c>
      <c r="K10" t="s">
        <v>24</v>
      </c>
      <c r="L10">
        <v>58</v>
      </c>
      <c r="M10" t="str">
        <f t="shared" si="0"/>
        <v>Old</v>
      </c>
      <c r="N10" t="s">
        <v>18</v>
      </c>
      <c r="R10" s="10" t="s">
        <v>25</v>
      </c>
    </row>
    <row r="11" spans="1:20" x14ac:dyDescent="0.2">
      <c r="A11">
        <v>19280</v>
      </c>
      <c r="B11" t="s">
        <v>36</v>
      </c>
      <c r="C11" t="s">
        <v>39</v>
      </c>
      <c r="D11" s="1">
        <v>120000</v>
      </c>
      <c r="E11">
        <v>2</v>
      </c>
      <c r="F11" t="s">
        <v>19</v>
      </c>
      <c r="G11" t="s">
        <v>25</v>
      </c>
      <c r="H11" t="s">
        <v>15</v>
      </c>
      <c r="I11">
        <v>1</v>
      </c>
      <c r="J11" t="s">
        <v>16</v>
      </c>
      <c r="K11" t="s">
        <v>17</v>
      </c>
      <c r="L11">
        <v>40</v>
      </c>
      <c r="M11" t="str">
        <f t="shared" si="0"/>
        <v>Middle Age</v>
      </c>
      <c r="N11" t="s">
        <v>15</v>
      </c>
      <c r="R11" s="11">
        <f>COUNTIFS(G$2:G$1001, R10, $N$2:$N$1001, "Yes")/COUNTIF(G$2:G$1001, R10)</f>
        <v>0.46218487394957986</v>
      </c>
    </row>
    <row r="12" spans="1:20" x14ac:dyDescent="0.2">
      <c r="A12">
        <v>22173</v>
      </c>
      <c r="B12" t="s">
        <v>36</v>
      </c>
      <c r="C12" t="s">
        <v>38</v>
      </c>
      <c r="D12" s="1">
        <v>30000</v>
      </c>
      <c r="E12">
        <v>3</v>
      </c>
      <c r="F12" t="s">
        <v>27</v>
      </c>
      <c r="G12" t="s">
        <v>14</v>
      </c>
      <c r="H12" t="s">
        <v>18</v>
      </c>
      <c r="I12">
        <v>2</v>
      </c>
      <c r="J12" t="s">
        <v>26</v>
      </c>
      <c r="K12" t="s">
        <v>24</v>
      </c>
      <c r="L12">
        <v>54</v>
      </c>
      <c r="M12" t="str">
        <f t="shared" si="0"/>
        <v>Middle Age</v>
      </c>
      <c r="N12" t="s">
        <v>15</v>
      </c>
      <c r="R12" s="10" t="s">
        <v>28</v>
      </c>
    </row>
    <row r="13" spans="1:20" x14ac:dyDescent="0.2">
      <c r="A13">
        <v>12697</v>
      </c>
      <c r="B13" t="s">
        <v>37</v>
      </c>
      <c r="C13" t="s">
        <v>38</v>
      </c>
      <c r="D13" s="1">
        <v>90000</v>
      </c>
      <c r="E13">
        <v>0</v>
      </c>
      <c r="F13" t="s">
        <v>13</v>
      </c>
      <c r="G13" t="s">
        <v>21</v>
      </c>
      <c r="H13" t="s">
        <v>18</v>
      </c>
      <c r="I13">
        <v>4</v>
      </c>
      <c r="J13" t="s">
        <v>46</v>
      </c>
      <c r="K13" t="s">
        <v>24</v>
      </c>
      <c r="L13">
        <v>36</v>
      </c>
      <c r="M13" t="str">
        <f t="shared" si="0"/>
        <v>Middle Age</v>
      </c>
      <c r="N13" t="s">
        <v>18</v>
      </c>
      <c r="R13" s="12">
        <f>COUNTIFS(G$2:G$1001, R12, $N$2:$N$1001, "Yes")/COUNTIF(G$2:G$1001, R12)</f>
        <v>0.42196531791907516</v>
      </c>
    </row>
    <row r="14" spans="1:20"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20"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20"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8"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8"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8"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8"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8"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8" x14ac:dyDescent="0.2">
      <c r="A22">
        <v>25598</v>
      </c>
      <c r="B22" t="s">
        <v>36</v>
      </c>
      <c r="C22" t="s">
        <v>38</v>
      </c>
      <c r="D22" s="1">
        <v>40000</v>
      </c>
      <c r="E22">
        <v>0</v>
      </c>
      <c r="F22" t="s">
        <v>31</v>
      </c>
      <c r="G22" t="s">
        <v>20</v>
      </c>
      <c r="H22" t="s">
        <v>15</v>
      </c>
      <c r="I22">
        <v>0</v>
      </c>
      <c r="J22" t="s">
        <v>16</v>
      </c>
      <c r="K22" t="s">
        <v>17</v>
      </c>
      <c r="L22">
        <v>36</v>
      </c>
      <c r="M22" t="str">
        <f t="shared" si="0"/>
        <v>Middle Age</v>
      </c>
      <c r="N22" t="s">
        <v>15</v>
      </c>
      <c r="R22" s="16"/>
    </row>
    <row r="23" spans="1:18"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8"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8"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8"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8"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8"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8"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8"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8"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8"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ref="M66:M129" si="1">IF(L66 &gt;54, "Old",IF( L66&gt;=31, "Middle Age",IF(L66&lt;31, "Adolescent", "invalid")))</f>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ref="M130:M193" si="2">IF(L130 &gt;54, "Old",IF( L130&gt;=31, "Middle Age",IF(L130&lt;31, "Adolescent", "invalid")))</f>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ref="M194:M257" si="3">IF(L194 &gt;54, "Old",IF( L194&gt;=31, "Middle Age",IF(L194&lt;31, "Adolescent", "invalid")))</f>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ref="M258:M321" si="4">IF(L258 &gt;54, "Old",IF( L258&gt;=31, "Middle Age",IF(L258&lt;31, "Adolescent", "invalid")))</f>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ref="M322:M385" si="5">IF(L322 &gt;54, "Old",IF( L322&gt;=31, "Middle Age",IF(L322&lt;31, "Adolescent", "invalid")))</f>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ref="M386:M449" si="6">IF(L386 &gt;54, "Old",IF( L386&gt;=31, "Middle Age",IF(L386&lt;31, "Adolescent", "invalid")))</f>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ref="M450:M513" si="7">IF(L450 &gt;54, "Old",IF( L450&gt;=31, "Middle Age",IF(L450&lt;31, "Adolescent", "invalid")))</f>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ref="M514:M577" si="8">IF(L514 &gt;54, "Old",IF( L514&gt;=31, "Middle Age",IF(L514&lt;31, "Adolescent", "invalid")))</f>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ref="M578:M641" si="9">IF(L578 &gt;54, "Old",IF( L578&gt;=31, "Middle Age",IF(L578&lt;31, "Adolescent", "invalid")))</f>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ref="M642:M705" si="10">IF(L642 &gt;54, "Old",IF( L642&gt;=31, "Middle Age",IF(L642&lt;31, "Adolescent", "invalid")))</f>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ref="M706:M769" si="11">IF(L706 &gt;54, "Old",IF( L706&gt;=31, "Middle Age",IF(L706&lt;31, "Adolescent", "invalid")))</f>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ref="M770:M833" si="12">IF(L770 &gt;54, "Old",IF( L770&gt;=31, "Middle Age",IF(L770&lt;31, "Adolescent", "invalid")))</f>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ref="M834:M897" si="13">IF(L834 &gt;54, "Old",IF( L834&gt;=31, "Middle Age",IF(L834&lt;31, "Adolescent", "invalid")))</f>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ref="M898:M961" si="14">IF(L898 &gt;54, "Old",IF( L898&gt;=31, "Middle Age",IF(L898&lt;31, "Adolescent", "invalid")))</f>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ref="M962:M1001" si="15">IF(L962 &gt;54, "Old",IF( L962&gt;=31, "Middle Age",IF(L962&lt;31, "Adolescent", "invalid")))</f>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mergeCells count="1">
    <mergeCell ref="P2:T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2783-4482-8C45-884B-9E81B9A4B276}">
  <dimension ref="A3:D67"/>
  <sheetViews>
    <sheetView topLeftCell="A57" workbookViewId="0">
      <selection activeCell="M62" sqref="M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41</v>
      </c>
    </row>
    <row r="4" spans="1:4" x14ac:dyDescent="0.2">
      <c r="A4" s="4" t="s">
        <v>43</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41</v>
      </c>
    </row>
    <row r="23" spans="1:4" x14ac:dyDescent="0.2">
      <c r="A23" s="4" t="s">
        <v>43</v>
      </c>
      <c r="B23" t="s">
        <v>18</v>
      </c>
      <c r="C23" t="s">
        <v>15</v>
      </c>
      <c r="D23" t="s">
        <v>42</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46</v>
      </c>
      <c r="B28" s="3">
        <v>78</v>
      </c>
      <c r="C28" s="3">
        <v>33</v>
      </c>
      <c r="D28" s="3">
        <v>111</v>
      </c>
    </row>
    <row r="29" spans="1:4" x14ac:dyDescent="0.2">
      <c r="A29" s="5" t="s">
        <v>42</v>
      </c>
      <c r="B29" s="3">
        <v>519</v>
      </c>
      <c r="C29" s="3">
        <v>481</v>
      </c>
      <c r="D29" s="3">
        <v>1000</v>
      </c>
    </row>
    <row r="40" spans="1:4" x14ac:dyDescent="0.2">
      <c r="A40" s="4" t="s">
        <v>45</v>
      </c>
      <c r="B40" s="4" t="s">
        <v>41</v>
      </c>
    </row>
    <row r="41" spans="1:4" x14ac:dyDescent="0.2">
      <c r="A41" s="4" t="s">
        <v>43</v>
      </c>
      <c r="B41" t="s">
        <v>18</v>
      </c>
      <c r="C41" t="s">
        <v>15</v>
      </c>
      <c r="D41" t="s">
        <v>42</v>
      </c>
    </row>
    <row r="42" spans="1:4" x14ac:dyDescent="0.2">
      <c r="A42" s="5" t="s">
        <v>47</v>
      </c>
      <c r="B42" s="3">
        <v>71</v>
      </c>
      <c r="C42" s="3">
        <v>39</v>
      </c>
      <c r="D42" s="3">
        <v>110</v>
      </c>
    </row>
    <row r="43" spans="1:4" x14ac:dyDescent="0.2">
      <c r="A43" s="5" t="s">
        <v>48</v>
      </c>
      <c r="B43" s="3">
        <v>318</v>
      </c>
      <c r="C43" s="3">
        <v>383</v>
      </c>
      <c r="D43" s="3">
        <v>701</v>
      </c>
    </row>
    <row r="44" spans="1:4" x14ac:dyDescent="0.2">
      <c r="A44" s="5" t="s">
        <v>49</v>
      </c>
      <c r="B44" s="3">
        <v>130</v>
      </c>
      <c r="C44" s="3">
        <v>59</v>
      </c>
      <c r="D44" s="3">
        <v>189</v>
      </c>
    </row>
    <row r="45" spans="1:4" x14ac:dyDescent="0.2">
      <c r="A45" s="5" t="s">
        <v>42</v>
      </c>
      <c r="B45" s="3">
        <v>519</v>
      </c>
      <c r="C45" s="3">
        <v>481</v>
      </c>
      <c r="D45" s="3">
        <v>1000</v>
      </c>
    </row>
    <row r="60" spans="1:4" x14ac:dyDescent="0.2">
      <c r="A60" s="4" t="s">
        <v>45</v>
      </c>
      <c r="B60" s="4" t="s">
        <v>41</v>
      </c>
    </row>
    <row r="61" spans="1:4" x14ac:dyDescent="0.2">
      <c r="A61" s="4" t="s">
        <v>43</v>
      </c>
      <c r="B61" t="s">
        <v>18</v>
      </c>
      <c r="C61" t="s">
        <v>15</v>
      </c>
      <c r="D61" t="s">
        <v>42</v>
      </c>
    </row>
    <row r="62" spans="1:4" x14ac:dyDescent="0.2">
      <c r="A62" s="5">
        <v>0</v>
      </c>
      <c r="B62" s="3">
        <v>96</v>
      </c>
      <c r="C62" s="3">
        <v>151</v>
      </c>
      <c r="D62" s="3">
        <v>247</v>
      </c>
    </row>
    <row r="63" spans="1:4" x14ac:dyDescent="0.2">
      <c r="A63" s="5">
        <v>1</v>
      </c>
      <c r="B63" s="3">
        <v>115</v>
      </c>
      <c r="C63" s="3">
        <v>152</v>
      </c>
      <c r="D63" s="3">
        <v>267</v>
      </c>
    </row>
    <row r="64" spans="1:4" x14ac:dyDescent="0.2">
      <c r="A64" s="5">
        <v>2</v>
      </c>
      <c r="B64" s="3">
        <v>218</v>
      </c>
      <c r="C64" s="3">
        <v>124</v>
      </c>
      <c r="D64" s="3">
        <v>342</v>
      </c>
    </row>
    <row r="65" spans="1:4" x14ac:dyDescent="0.2">
      <c r="A65" s="5">
        <v>3</v>
      </c>
      <c r="B65" s="3">
        <v>52</v>
      </c>
      <c r="C65" s="3">
        <v>33</v>
      </c>
      <c r="D65" s="3">
        <v>85</v>
      </c>
    </row>
    <row r="66" spans="1:4" x14ac:dyDescent="0.2">
      <c r="A66" s="5">
        <v>4</v>
      </c>
      <c r="B66" s="3">
        <v>38</v>
      </c>
      <c r="C66" s="3">
        <v>21</v>
      </c>
      <c r="D66" s="3">
        <v>59</v>
      </c>
    </row>
    <row r="67" spans="1:4" x14ac:dyDescent="0.2">
      <c r="A67" s="5" t="s">
        <v>42</v>
      </c>
      <c r="B67" s="3">
        <v>519</v>
      </c>
      <c r="C67" s="3">
        <v>481</v>
      </c>
      <c r="D6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B984-727F-A544-8C17-69DCF904F9B5}">
  <dimension ref="A1:W40"/>
  <sheetViews>
    <sheetView showGridLines="0" tabSelected="1" zoomScale="94" zoomScaleNormal="94" workbookViewId="0">
      <selection activeCell="U7" sqref="U7"/>
    </sheetView>
  </sheetViews>
  <sheetFormatPr baseColWidth="10" defaultRowHeight="15" x14ac:dyDescent="0.2"/>
  <cols>
    <col min="1" max="9" width="10.83203125" style="17"/>
    <col min="10" max="10" width="5.1640625" style="17" customWidth="1"/>
    <col min="11" max="16384" width="10.83203125" style="17"/>
  </cols>
  <sheetData>
    <row r="1" spans="1:23" ht="15" customHeight="1" x14ac:dyDescent="0.2">
      <c r="A1" s="29" t="s">
        <v>58</v>
      </c>
      <c r="B1" s="29"/>
      <c r="C1" s="29"/>
      <c r="D1" s="29"/>
      <c r="E1" s="29"/>
      <c r="F1" s="29"/>
      <c r="G1" s="29"/>
      <c r="H1" s="29"/>
      <c r="I1" s="29"/>
      <c r="J1" s="29"/>
      <c r="K1" s="29"/>
      <c r="L1" s="29"/>
      <c r="M1" s="29"/>
      <c r="N1" s="29"/>
      <c r="O1" s="29"/>
      <c r="P1" s="29"/>
      <c r="Q1" s="29"/>
      <c r="R1" s="20"/>
      <c r="S1" s="20"/>
      <c r="T1" s="20"/>
      <c r="U1" s="20"/>
      <c r="V1" s="20"/>
      <c r="W1" s="20"/>
    </row>
    <row r="2" spans="1:23" ht="15" customHeight="1" x14ac:dyDescent="0.2">
      <c r="A2" s="29"/>
      <c r="B2" s="29"/>
      <c r="C2" s="29"/>
      <c r="D2" s="29"/>
      <c r="E2" s="29"/>
      <c r="F2" s="29"/>
      <c r="G2" s="29"/>
      <c r="H2" s="29"/>
      <c r="I2" s="29"/>
      <c r="J2" s="29"/>
      <c r="K2" s="29"/>
      <c r="L2" s="29"/>
      <c r="M2" s="29"/>
      <c r="N2" s="29"/>
      <c r="O2" s="29"/>
      <c r="P2" s="29"/>
      <c r="Q2" s="29"/>
      <c r="R2" s="20"/>
      <c r="S2" s="20"/>
      <c r="T2" s="20"/>
      <c r="U2" s="20"/>
      <c r="V2" s="20"/>
      <c r="W2" s="20"/>
    </row>
    <row r="3" spans="1:23" ht="15" customHeight="1" x14ac:dyDescent="0.2">
      <c r="A3" s="29"/>
      <c r="B3" s="29"/>
      <c r="C3" s="29"/>
      <c r="D3" s="29"/>
      <c r="E3" s="29"/>
      <c r="F3" s="29"/>
      <c r="G3" s="29"/>
      <c r="H3" s="29"/>
      <c r="I3" s="29"/>
      <c r="J3" s="29"/>
      <c r="K3" s="29"/>
      <c r="L3" s="29"/>
      <c r="M3" s="29"/>
      <c r="N3" s="29"/>
      <c r="O3" s="29"/>
      <c r="P3" s="29"/>
      <c r="Q3" s="29"/>
      <c r="R3" s="20"/>
      <c r="S3" s="20"/>
      <c r="T3" s="20"/>
      <c r="U3" s="20"/>
      <c r="V3" s="20"/>
      <c r="W3" s="20"/>
    </row>
    <row r="4" spans="1:23" ht="20" x14ac:dyDescent="0.2">
      <c r="C4" s="32" t="s">
        <v>55</v>
      </c>
      <c r="D4" s="32"/>
      <c r="E4" s="32"/>
      <c r="F4" s="32"/>
      <c r="G4" s="32"/>
      <c r="H4" s="32"/>
      <c r="I4" s="32"/>
      <c r="K4" s="32" t="s">
        <v>56</v>
      </c>
      <c r="L4" s="32"/>
      <c r="M4" s="32"/>
      <c r="N4" s="32"/>
      <c r="O4" s="32"/>
      <c r="P4" s="32"/>
      <c r="Q4" s="32"/>
    </row>
    <row r="14" spans="1:23" ht="23" x14ac:dyDescent="0.25">
      <c r="S14" s="31" t="s">
        <v>50</v>
      </c>
      <c r="T14" s="31"/>
      <c r="U14" s="31"/>
    </row>
    <row r="15" spans="1:23" ht="18" x14ac:dyDescent="0.2">
      <c r="S15" s="23"/>
      <c r="T15" s="30" t="s">
        <v>52</v>
      </c>
      <c r="U15" s="24"/>
    </row>
    <row r="16" spans="1:23" ht="18" x14ac:dyDescent="0.2">
      <c r="S16" s="7"/>
      <c r="T16" s="30" t="s">
        <v>51</v>
      </c>
      <c r="U16" s="24"/>
    </row>
    <row r="23" spans="1:17" ht="20" x14ac:dyDescent="0.2">
      <c r="B23" s="22"/>
      <c r="C23" s="32" t="s">
        <v>59</v>
      </c>
      <c r="D23" s="32"/>
      <c r="E23" s="32"/>
      <c r="F23" s="32"/>
      <c r="G23" s="32"/>
      <c r="H23" s="32"/>
      <c r="I23" s="32"/>
      <c r="K23" s="32" t="s">
        <v>57</v>
      </c>
      <c r="L23" s="32"/>
      <c r="M23" s="32"/>
      <c r="N23" s="32"/>
      <c r="O23" s="32"/>
      <c r="P23" s="32"/>
      <c r="Q23" s="32"/>
    </row>
    <row r="24" spans="1:17" ht="16" x14ac:dyDescent="0.2">
      <c r="A24" s="26"/>
      <c r="B24" s="27"/>
      <c r="C24" s="27"/>
      <c r="D24" s="27"/>
    </row>
    <row r="25" spans="1:17" x14ac:dyDescent="0.2">
      <c r="B25" s="19"/>
      <c r="C25" s="21"/>
    </row>
    <row r="28" spans="1:17" x14ac:dyDescent="0.2">
      <c r="B28" s="19"/>
      <c r="C28" s="21"/>
    </row>
    <row r="38" spans="11:13" x14ac:dyDescent="0.2">
      <c r="K38" s="28"/>
      <c r="L38" s="28"/>
      <c r="M38" s="28"/>
    </row>
    <row r="39" spans="11:13" x14ac:dyDescent="0.2">
      <c r="K39" s="19"/>
      <c r="L39" s="18"/>
      <c r="M39" s="19"/>
    </row>
    <row r="40" spans="11:13" x14ac:dyDescent="0.2">
      <c r="K40" s="19"/>
      <c r="L40" s="19"/>
      <c r="M40" s="19"/>
    </row>
  </sheetData>
  <mergeCells count="8">
    <mergeCell ref="S14:U14"/>
    <mergeCell ref="A24:D24"/>
    <mergeCell ref="K38:M38"/>
    <mergeCell ref="A1:Q3"/>
    <mergeCell ref="C23:I23"/>
    <mergeCell ref="C4:I4"/>
    <mergeCell ref="K4:Q4"/>
    <mergeCell ref="K23:Q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bike_buyers_edited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2022-04-26T05:21:41Z</dcterms:modified>
</cp:coreProperties>
</file>