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(Publication Year)</t>
        </is>
      </c>
      <c r="B1" s="1" t="inlineStr">
        <is>
          <t>Software/ Algorithm</t>
        </is>
      </c>
      <c r="C1" s="1" t="inlineStr">
        <is>
          <t>Fixed Effect Parameters</t>
        </is>
      </c>
      <c r="D1" s="1" t="inlineStr">
        <is>
          <t>Fixed Effect Parameters.1</t>
        </is>
      </c>
      <c r="E1" s="1" t="inlineStr">
        <is>
          <t>Between-Subject Variability (%)</t>
        </is>
      </c>
      <c r="F1" s="1" t="inlineStr">
        <is>
          <t>Residual Unexplained Variability</t>
        </is>
      </c>
      <c r="G1" s="1" t="inlineStr">
        <is>
          <t>Internal Validation</t>
        </is>
      </c>
      <c r="H1" s="1" t="inlineStr">
        <is>
          <t>External Validation (N = No. of Subjects)</t>
        </is>
      </c>
      <c r="I1" s="1" t="inlineStr">
        <is>
          <t>Model Application</t>
        </is>
      </c>
      <c r="J1" s="1" t="inlineStr">
        <is>
          <t>Simulation Target</t>
        </is>
      </c>
    </row>
    <row r="2">
      <c r="A2" t="inlineStr">
        <is>
          <t>Lalagkas et al. (2023) * [27]</t>
        </is>
      </c>
      <c r="B2" t="inlineStr">
        <is>
          <t>NONMEM / FOCE-I</t>
        </is>
      </c>
      <c r="C2" t="inlineStr">
        <is>
          <t>CL (L/h) Vc (L) Q (L/h) Vp (L) Ka (1/h) F Tlag (h)</t>
        </is>
      </c>
      <c r="D2">
        <f>6.93 × (CKD-EPI/55)0.817 × (BW/70)0.75  = 43.1 × (BW/70) = 9.23 × (BW/70)0.75  = 219 × (BW/70) = 0.766 = 0.699 = 0.331</f>
        <v/>
      </c>
      <c r="E2" t="inlineStr">
        <is>
          <t>29.9 36.1 / 103.4 45.7 16.6 /</t>
        </is>
      </c>
      <c r="F2" t="inlineStr">
        <is>
          <t>28.2% (proportional error) 0.237 mg/L (additive error)</t>
        </is>
      </c>
      <c r="G2" t="inlineStr">
        <is>
          <t>GOF pcVPC NPDE Bootstrap</t>
        </is>
      </c>
      <c r="H2" t="inlineStr">
        <is>
          <t>N = 22</t>
        </is>
      </c>
      <c r="I2" t="inlineStr">
        <is>
          <t>evaluate and design dosing regime</t>
        </is>
      </c>
      <c r="J2" t="inlineStr">
        <is>
          <t>AUC0–24h: 40–50 mg/L·h</t>
        </is>
      </c>
    </row>
    <row r="3">
      <c r="A3" t="inlineStr">
        <is>
          <t>Nguyen et al. (2021) [11]</t>
        </is>
      </c>
      <c r="B3" t="inlineStr">
        <is>
          <t>Monolix / SAEM</t>
        </is>
      </c>
      <c r="C3" t="inlineStr">
        <is>
          <t>CL (L/h) Vc (L) Q (L/h) Vp (L) Ka (1/h) F</t>
        </is>
      </c>
      <c r="D3">
        <f>2.55 × (BW/11.7)0.75 × (eGFR/167)0.763× 0.806critically ill = 5.96 × (BW/11.7) = 0.222 × (BW/11.7)0.75 = 1.29 × (BW/11.7) = 0.506 = 0.438</f>
        <v/>
      </c>
      <c r="E3" t="inlineStr">
        <is>
          <t>48.6 46.9 / / / /</t>
        </is>
      </c>
      <c r="F3" t="inlineStr">
        <is>
          <t>47.7% (proportional error)</t>
        </is>
      </c>
      <c r="G3" t="inlineStr">
        <is>
          <t>GOF NPDE pcVPC</t>
        </is>
      </c>
      <c r="H3" t="inlineStr">
        <is>
          <t>N = 35</t>
        </is>
      </c>
      <c r="I3" t="inlineStr">
        <is>
          <t>design dosing regime</t>
        </is>
      </c>
      <c r="J3" t="inlineStr">
        <is>
          <t>preventive AUC0–24h: 40–80 mg·h/L curative AUC0–24h: 80–120 mg·h/L</t>
        </is>
      </c>
    </row>
    <row r="4">
      <c r="A4" t="inlineStr">
        <is>
          <t>Franck et al. (2021) [9]</t>
        </is>
      </c>
      <c r="B4" t="inlineStr">
        <is>
          <t>NONMEM / NR</t>
        </is>
      </c>
      <c r="C4" t="inlineStr">
        <is>
          <t>CL (L/h) Vc (L) Q (L/h) Vp (L) Tlag (h) Ka (1/h) F</t>
        </is>
      </c>
      <c r="D4">
        <f>6.9 × (BW/26.7)0.75 × (CrCL/149.8)0.88  = 9.7 × (BW/26.7) = 10.9 = 7.6 × (BW/26.7) = 0.33 = 0.73 = 0.43</f>
        <v/>
      </c>
      <c r="E4" t="inlineStr">
        <is>
          <t>66.3 76.8 / / / 83.7 55.7</t>
        </is>
      </c>
      <c r="F4" t="inlineStr">
        <is>
          <t>0.98 mg/L (additive error)</t>
        </is>
      </c>
      <c r="G4" t="inlineStr">
        <is>
          <t>GOF pcVPC NPDE Bootstrap</t>
        </is>
      </c>
      <c r="H4" t="inlineStr">
        <is>
          <t>NR</t>
        </is>
      </c>
      <c r="I4" t="inlineStr">
        <is>
          <t>design dosing regime</t>
        </is>
      </c>
      <c r="J4" t="inlineStr">
        <is>
          <t>AUC0–24h: 40–60 mg·h/L</t>
        </is>
      </c>
    </row>
    <row r="5">
      <c r="A5" t="inlineStr">
        <is>
          <t>Chen et al. (2021) [26]</t>
        </is>
      </c>
      <c r="B5" t="inlineStr">
        <is>
          <t>NONMEM / FOCE</t>
        </is>
      </c>
      <c r="C5" t="inlineStr">
        <is>
          <t>CL/F (L/h) Vc/F (L) Q/F (L/h) Vp/F (L) Ka (1/h) Tlag (h)</t>
        </is>
      </c>
      <c r="D5">
        <f>7.09 × (1 + CLcr/68.3 × 1.08) = 10.8 = 3.96 = 174 = 0.23 = 0.93</f>
        <v/>
      </c>
      <c r="E5" t="inlineStr">
        <is>
          <t>27.2 153 63.1 107 / /</t>
        </is>
      </c>
      <c r="F5" t="inlineStr">
        <is>
          <t>42.9% (exponential error)</t>
        </is>
      </c>
      <c r="G5" t="inlineStr">
        <is>
          <t>GOF VPC Bootstrap</t>
        </is>
      </c>
      <c r="H5" t="inlineStr">
        <is>
          <t>N = 30</t>
        </is>
      </c>
      <c r="I5" t="inlineStr">
        <is>
          <t>LSS design dosing regime</t>
        </is>
      </c>
      <c r="J5" t="inlineStr">
        <is>
          <t>AUC0–24h: 40–50 mg·h/L</t>
        </is>
      </c>
    </row>
    <row r="6">
      <c r="A6" t="inlineStr">
        <is>
          <t>Li et al. (2021) [29]</t>
        </is>
      </c>
      <c r="B6" t="inlineStr">
        <is>
          <t>Phoenix NLME / FOCE-LB</t>
        </is>
      </c>
      <c r="C6" t="inlineStr">
        <is>
          <t>CL (L/h) Vc (L)</t>
        </is>
      </c>
      <c r="D6">
        <f>5.23 × KF0.92 × (BW/12.0)1.02  = 11.35 × (BW/12.0)0.80</f>
        <v/>
      </c>
      <c r="E6" t="inlineStr">
        <is>
          <t>12.9 65.8</t>
        </is>
      </c>
      <c r="F6" t="inlineStr">
        <is>
          <t>8.23% (proportional error)</t>
        </is>
      </c>
      <c r="G6" t="inlineStr">
        <is>
          <t>GOF VPC Bootstrap NPDE</t>
        </is>
      </c>
      <c r="H6" t="inlineStr">
        <is>
          <t>NR</t>
        </is>
      </c>
      <c r="I6" t="inlineStr">
        <is>
          <t>design dosing regime</t>
        </is>
      </c>
      <c r="J6" t="inlineStr">
        <is>
          <t>AUC0–24h: 40–50 mg·h/L</t>
        </is>
      </c>
    </row>
    <row r="7">
      <c r="A7" t="inlineStr">
        <is>
          <t>Krens et al. (2020) [10]</t>
        </is>
      </c>
      <c r="B7" t="inlineStr">
        <is>
          <t>NONMEM / FOCE-I</t>
        </is>
      </c>
      <c r="C7" t="inlineStr">
        <is>
          <t>CL (L/h) Vc (L)</t>
        </is>
      </c>
      <c r="D7">
        <f>2.3 × (CKD-EPI/65)0.71 = 42</f>
        <v/>
      </c>
      <c r="E7" t="inlineStr">
        <is>
          <t>47.0 80.0</t>
        </is>
      </c>
      <c r="F7" t="inlineStr">
        <is>
          <t>43% (proportional error)</t>
        </is>
      </c>
      <c r="G7" t="inlineStr">
        <is>
          <t>GOF VPC Bootstrap</t>
        </is>
      </c>
      <c r="H7" t="inlineStr">
        <is>
          <t>NR</t>
        </is>
      </c>
      <c r="I7" t="inlineStr">
        <is>
          <t>evaluate dosing regime</t>
        </is>
      </c>
      <c r="J7" t="inlineStr">
        <is>
          <t>Ctrough &gt; 1.5 mg/L</t>
        </is>
      </c>
    </row>
    <row r="8">
      <c r="A8" t="inlineStr">
        <is>
          <t>Facchin et al. (2019) [28]</t>
        </is>
      </c>
      <c r="B8" t="inlineStr">
        <is>
          <t>NONMEM / FOCE-I</t>
        </is>
      </c>
      <c r="C8" t="inlineStr">
        <is>
          <t>CL/F (L/h) Vc/F (L) Q/F (L/h) Vp/F (L) Ka (1/h) Tlag (h)</t>
        </is>
      </c>
      <c r="D8">
        <f>9.07 × (SCR/72.5)-0.768 × BSA1.31 × 1.15GENDER = 45 × BSA1.28 × 1.14GENDER  = 1.46 = 18.5 = 6.96 = 0.86</f>
        <v/>
      </c>
      <c r="E8" t="inlineStr">
        <is>
          <t>16.0 9.3 / 54.6 59.2 /</t>
        </is>
      </c>
      <c r="F8" t="inlineStr">
        <is>
          <t>23.5% (proportional error)</t>
        </is>
      </c>
      <c r="G8" t="inlineStr">
        <is>
          <t>GOF pcVPC NPDE Bootstrap</t>
        </is>
      </c>
      <c r="H8" t="inlineStr">
        <is>
          <t>NR</t>
        </is>
      </c>
      <c r="I8" t="inlineStr">
        <is>
          <t>design dosing regime</t>
        </is>
      </c>
      <c r="J8" t="inlineStr">
        <is>
          <t>AUCss-12h  AUCss-24h</t>
        </is>
      </c>
    </row>
    <row r="9">
      <c r="A9" t="inlineStr">
        <is>
          <t>Horvatits et al. (2014) [24]</t>
        </is>
      </c>
      <c r="B9" t="inlineStr">
        <is>
          <t>NONMEM / FOCE</t>
        </is>
      </c>
      <c r="C9" t="inlineStr">
        <is>
          <t>CL (L/h) Vc (L) Q (L/h) Vp (L)</t>
        </is>
      </c>
      <c r="D9">
        <f>2.2 = 32.4 = 16.8 = 33.5</f>
        <v/>
      </c>
      <c r="E9" t="inlineStr">
        <is>
          <t>61.5 33.6 34.7 60.6</t>
        </is>
      </c>
      <c r="F9" t="inlineStr">
        <is>
          <t>7.22% (proportional error)</t>
        </is>
      </c>
      <c r="G9" t="inlineStr">
        <is>
          <t>GOF VPC</t>
        </is>
      </c>
      <c r="H9" t="inlineStr">
        <is>
          <t>NR</t>
        </is>
      </c>
      <c r="I9" t="inlineStr">
        <is>
          <t>design dosing regime</t>
        </is>
      </c>
      <c r="J9" t="inlineStr">
        <is>
          <t>AUC0–24h: 50 mg·h/L Ctrough &gt; 2 mg/L</t>
        </is>
      </c>
    </row>
    <row r="10">
      <c r="A10" t="inlineStr">
        <is>
          <t>Vezina et al. (2014) [25]</t>
        </is>
      </c>
      <c r="B10" t="inlineStr">
        <is>
          <t>NONMEM / FOCE-I</t>
        </is>
      </c>
      <c r="C10" t="inlineStr">
        <is>
          <t>CL/F (L/h) Vc/F (L) Q/F (L/h) Vp/F (L) Ka (1/h) Tlag (h)</t>
        </is>
      </c>
      <c r="D10">
        <f>14.5 × ((CLcr/60) × (70/BW))0.492 × (BW/70)0.75 = 87.5 × (BW/70) = 4.80 × (BW/70)0.75  = 42.6 × (BW/70) = 3 = 0.5</f>
        <v/>
      </c>
      <c r="E10" t="inlineStr">
        <is>
          <t>33.5 / / / / /</t>
        </is>
      </c>
      <c r="F10" t="inlineStr">
        <is>
          <t>32.7% (proportional error)</t>
        </is>
      </c>
      <c r="G10" t="inlineStr">
        <is>
          <t>GOF VPC NPDE Bootstrap</t>
        </is>
      </c>
      <c r="H10" t="inlineStr">
        <is>
          <t>NR</t>
        </is>
      </c>
      <c r="I10" t="inlineStr">
        <is>
          <t>evaluate dosing regime</t>
        </is>
      </c>
      <c r="J10" t="inlineStr">
        <is>
          <t>AUC0-ꝏ: 40–50 mg·h/L</t>
        </is>
      </c>
    </row>
    <row r="11">
      <c r="A11" t="inlineStr">
        <is>
          <t>Vezina et al. (2010) [8]</t>
        </is>
      </c>
      <c r="B11" t="inlineStr">
        <is>
          <t>NONMEM / FOCE-I</t>
        </is>
      </c>
      <c r="C11" t="inlineStr">
        <is>
          <t>CL/F (L/h) Vc/F (L) Ka (1/h)</t>
        </is>
      </c>
      <c r="D11">
        <f>7.33 = 35.1 = 0.85</f>
        <v/>
      </c>
      <c r="E11" t="inlineStr">
        <is>
          <t>36.3 41.4 74.3</t>
        </is>
      </c>
      <c r="F11" t="inlineStr">
        <is>
          <t>33.5% (proportional error)</t>
        </is>
      </c>
      <c r="G11" t="inlineStr">
        <is>
          <t>GOF</t>
        </is>
      </c>
      <c r="H11" t="inlineStr">
        <is>
          <t>NR</t>
        </is>
      </c>
      <c r="I11" t="inlineStr">
        <is>
          <t>analysis of efficacy</t>
        </is>
      </c>
      <c r="J11" t="inlineStr">
        <is>
          <t>AUC0–ꝏ</t>
        </is>
      </c>
    </row>
    <row r="12">
      <c r="A12" t="inlineStr">
        <is>
          <t>Caldés et al. (2009) * [21]</t>
        </is>
      </c>
      <c r="B12" t="inlineStr">
        <is>
          <t>NONMEM / FOCE-I</t>
        </is>
      </c>
      <c r="C12" t="inlineStr">
        <is>
          <t>CL (L/h) Vc (L) Q (L/h) Vp (L) Ka (1/h) F Tlag (h)</t>
        </is>
      </c>
      <c r="D12">
        <f>7.49 × (CLcr/57) = 31.90 = 10.2 = 32.0 = 0.895 = 0.825 = 0.382</f>
        <v/>
      </c>
      <c r="E12" t="inlineStr">
        <is>
          <t>32.7 47.6 / / 68.1 22.1 /</t>
        </is>
      </c>
      <c r="F12" t="inlineStr">
        <is>
          <t>14.3% (proportional error) 0.465 μg/mL (additive error)</t>
        </is>
      </c>
      <c r="G12" t="inlineStr">
        <is>
          <t>GOF Bootstrap</t>
        </is>
      </c>
      <c r="H12" t="inlineStr">
        <is>
          <t>NR</t>
        </is>
      </c>
      <c r="I12" t="inlineStr">
        <is>
          <t>evaluate and design dosing regime</t>
        </is>
      </c>
      <c r="J12" t="inlineStr">
        <is>
          <t>AUC0–24h: 45 mg·h/L</t>
        </is>
      </c>
    </row>
    <row r="13">
      <c r="A13" t="inlineStr">
        <is>
          <t>Perrottet et al. (2009) [22]</t>
        </is>
      </c>
      <c r="B13" t="inlineStr">
        <is>
          <t>NONMEM / FOCE</t>
        </is>
      </c>
      <c r="C13" t="inlineStr">
        <is>
          <t>CL (L/h) Vc (L) Q (L/h) Vp (L) F Ka (1/h)</t>
        </is>
      </c>
      <c r="D13">
        <f>θGraftType × GFRMDRD × 1.21sex = 24 × (BW/70) × 0.78sex  = 4.1 = 22 = 0.6 = 0.56</f>
        <v/>
      </c>
      <c r="E13" t="inlineStr">
        <is>
          <t>26 20 / / / /</t>
        </is>
      </c>
      <c r="F13" t="inlineStr">
        <is>
          <t>21% (proportional error)</t>
        </is>
      </c>
      <c r="G13" t="inlineStr">
        <is>
          <t>GOF</t>
        </is>
      </c>
      <c r="H13" t="inlineStr">
        <is>
          <t>NR</t>
        </is>
      </c>
      <c r="I13" t="inlineStr">
        <is>
          <t>analysis of prophylactic efficacy and tolerability</t>
        </is>
      </c>
      <c r="J13" t="inlineStr">
        <is>
          <t>AUC Ctrough</t>
        </is>
      </c>
    </row>
    <row r="14">
      <c r="A14" t="inlineStr">
        <is>
          <t>Zhao et al. (2009) [23]</t>
        </is>
      </c>
      <c r="B14" t="inlineStr">
        <is>
          <t>NONMEM / FOCE</t>
        </is>
      </c>
      <c r="C14" t="inlineStr">
        <is>
          <t>CL/F (L/h) Vc/F (L) Vp/F (L) Q/F (L/h) Ka (1/h) Tlag (h)</t>
        </is>
      </c>
      <c r="D14">
        <f>8.04 × (CLcr/89)2.93 + 3.62 × (BW/28) = 5.2 = 30.7 = 3.97 = 0.369 = 0.743</f>
        <v/>
      </c>
      <c r="E14" t="inlineStr">
        <is>
          <t>23.83 58.22 / / 32.25 /</t>
        </is>
      </c>
      <c r="F14" t="inlineStr">
        <is>
          <t>20.93% (exponential error)</t>
        </is>
      </c>
      <c r="G14" t="inlineStr">
        <is>
          <t>GOF VPC Bootstrap</t>
        </is>
      </c>
      <c r="H14" t="inlineStr">
        <is>
          <t>NR</t>
        </is>
      </c>
      <c r="I14" t="inlineStr">
        <is>
          <t>design dosing regime</t>
        </is>
      </c>
      <c r="J14" t="inlineStr">
        <is>
          <t>AUC0–24h: 45 mg·h/L Ctrough: 0.5 mg/L, 1 mg/L</t>
        </is>
      </c>
    </row>
    <row r="15">
      <c r="A15" t="inlineStr">
        <is>
          <t>Acosta et al. (2007) [20]</t>
        </is>
      </c>
      <c r="B15" t="inlineStr">
        <is>
          <t>NONMEM / FOCE-I</t>
        </is>
      </c>
      <c r="C15" t="inlineStr">
        <is>
          <t>CL (L/h) V (L) Ka (1/h) F</t>
        </is>
      </c>
      <c r="D15">
        <f>0.146 × BW1.68 = 1.15 × BW = 0.591 = 0.536</f>
        <v/>
      </c>
      <c r="E15" t="inlineStr">
        <is>
          <t>28.4 / / 12.4</t>
        </is>
      </c>
      <c r="F15" t="inlineStr">
        <is>
          <t>45.4% (exponential error)</t>
        </is>
      </c>
      <c r="G15" t="inlineStr">
        <is>
          <t>GOF</t>
        </is>
      </c>
      <c r="H15" t="inlineStr">
        <is>
          <t>NR</t>
        </is>
      </c>
      <c r="I15" t="inlineStr">
        <is>
          <t>evaluate dosing regime</t>
        </is>
      </c>
      <c r="J15" t="inlineStr">
        <is>
          <t>AUC0–12h: 27 mg·h/L</t>
        </is>
      </c>
    </row>
    <row r="16">
      <c r="A16" t="inlineStr">
        <is>
          <t>Zhou et al. (1996) [19]</t>
        </is>
      </c>
      <c r="B16" t="inlineStr">
        <is>
          <t>NONMEM / NR</t>
        </is>
      </c>
      <c r="C16" t="inlineStr">
        <is>
          <t>CL (L/h) Vc (L)</t>
        </is>
      </c>
      <c r="D16">
        <f>0.262 + (0.00271 × ASCC) = 0.627 + (0.437 × BW)</f>
        <v/>
      </c>
      <c r="E16" t="inlineStr">
        <is>
          <t>35.4 COV = 28.5 30.1</t>
        </is>
      </c>
      <c r="F16" t="inlineStr">
        <is>
          <t>8.46% (proportional error)</t>
        </is>
      </c>
      <c r="G16" t="inlineStr">
        <is>
          <t>NR</t>
        </is>
      </c>
      <c r="H16" t="inlineStr">
        <is>
          <t>NR</t>
        </is>
      </c>
      <c r="I16" t="inlineStr">
        <is>
          <t>evaluate effect of covariates</t>
        </is>
      </c>
      <c r="J16" t="inlineStr">
        <is>
          <t>concentration–time profiles</t>
        </is>
      </c>
    </row>
    <row r="17">
      <c r="A17" t="inlineStr">
        <is>
          <t>Yuen et al. (1995) [18]</t>
        </is>
      </c>
      <c r="B17" t="inlineStr">
        <is>
          <t>NONMEM / NR</t>
        </is>
      </c>
      <c r="C17" t="inlineStr">
        <is>
          <t>CL (L/h) Vc (L) Vp (L) Q (L/h)</t>
        </is>
      </c>
      <c r="D17">
        <f>0.382 + 0.168 × BW × CLcr/100 × (1-T) × (1-CMV) = 0.381 × BW = 0.511 × BW = 13.4</f>
        <v/>
      </c>
      <c r="E17" t="inlineStr">
        <is>
          <t>47.5 27.5 / /</t>
        </is>
      </c>
      <c r="F17" t="inlineStr">
        <is>
          <t>36.1% (proportional error)</t>
        </is>
      </c>
      <c r="G17" t="inlineStr">
        <is>
          <t>NR</t>
        </is>
      </c>
      <c r="H17" t="inlineStr">
        <is>
          <t>NR</t>
        </is>
      </c>
      <c r="I17" t="inlineStr">
        <is>
          <t>evaluate effect of HIV</t>
        </is>
      </c>
      <c r="J17" t="inlineStr">
        <is>
          <t>concentration–time profiles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Virtual Patients</t>
        </is>
      </c>
      <c r="B1" s="1" t="inlineStr">
        <is>
          <t>Neonates</t>
        </is>
      </c>
      <c r="C1" s="1" t="inlineStr">
        <is>
          <t>Infants</t>
        </is>
      </c>
      <c r="D1" s="1" t="inlineStr">
        <is>
          <t>Children</t>
        </is>
      </c>
      <c r="E1" s="1" t="inlineStr">
        <is>
          <t>Adults</t>
        </is>
      </c>
    </row>
    <row r="2">
      <c r="A2" t="inlineStr">
        <is>
          <t>Sex</t>
        </is>
      </c>
      <c r="B2" t="inlineStr">
        <is>
          <t>Male</t>
        </is>
      </c>
      <c r="C2" t="inlineStr">
        <is>
          <t>Male</t>
        </is>
      </c>
      <c r="D2" t="inlineStr">
        <is>
          <t>Male</t>
        </is>
      </c>
      <c r="E2" t="inlineStr">
        <is>
          <t>Male</t>
        </is>
      </c>
    </row>
    <row r="3">
      <c r="A3" t="inlineStr">
        <is>
          <t>Age</t>
        </is>
      </c>
      <c r="B3" t="inlineStr">
        <is>
          <t>40 weeks(PMA)</t>
        </is>
      </c>
      <c r="C3" t="inlineStr">
        <is>
          <t>1 year old</t>
        </is>
      </c>
      <c r="D3" t="inlineStr">
        <is>
          <t>10 years old</t>
        </is>
      </c>
      <c r="E3" t="inlineStr">
        <is>
          <t>40 years old</t>
        </is>
      </c>
    </row>
    <row r="4">
      <c r="A4" t="inlineStr">
        <is>
          <t>Weight (kg)</t>
        </is>
      </c>
      <c r="B4" t="inlineStr">
        <is>
          <t>3</t>
        </is>
      </c>
      <c r="C4" t="inlineStr">
        <is>
          <t>10</t>
        </is>
      </c>
      <c r="D4" t="inlineStr">
        <is>
          <t>30</t>
        </is>
      </c>
      <c r="E4" t="inlineStr">
        <is>
          <t>70</t>
        </is>
      </c>
    </row>
    <row r="5">
      <c r="A5" t="inlineStr">
        <is>
          <t>Height (cm)</t>
        </is>
      </c>
      <c r="B5" t="inlineStr">
        <is>
          <t>50</t>
        </is>
      </c>
      <c r="C5" t="inlineStr">
        <is>
          <t>70</t>
        </is>
      </c>
      <c r="D5" t="inlineStr">
        <is>
          <t>130</t>
        </is>
      </c>
      <c r="E5" t="inlineStr">
        <is>
          <t>170</t>
        </is>
      </c>
    </row>
    <row r="6">
      <c r="A6" t="inlineStr">
        <is>
          <t>SCR (μmol/L)</t>
        </is>
      </c>
      <c r="B6" t="inlineStr">
        <is>
          <t>30</t>
        </is>
      </c>
      <c r="C6" t="inlineStr">
        <is>
          <t>50</t>
        </is>
      </c>
      <c r="D6" t="inlineStr">
        <is>
          <t>70</t>
        </is>
      </c>
      <c r="E6" t="inlineStr">
        <is>
          <t>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Study(Publication Year)</t>
        </is>
      </c>
      <c r="B1" s="1" t="inlineStr">
        <is>
          <t>Country(Type of Study)</t>
        </is>
      </c>
      <c r="C1" s="1" t="inlineStr">
        <is>
          <t>No. of Subjects(M/F)</t>
        </is>
      </c>
      <c r="D1" s="1" t="inlineStr">
        <is>
          <t>Population Characteristic</t>
        </is>
      </c>
      <c r="E1" s="1" t="inlineStr">
        <is>
          <t>No. of Observations</t>
        </is>
      </c>
      <c r="F1" s="1" t="inlineStr">
        <is>
          <t>Sampling of Schedule</t>
        </is>
      </c>
      <c r="G1" s="1" t="inlineStr">
        <is>
          <t>AgeMean ± SDMedian (Range)</t>
        </is>
      </c>
      <c r="H1" s="1" t="inlineStr">
        <is>
          <t>Weight (kg)Mean ± SDMedian (Range]</t>
        </is>
      </c>
      <c r="I1" s="1" t="inlineStr">
        <is>
          <t>Formulation</t>
        </is>
      </c>
      <c r="J1" s="1" t="inlineStr">
        <is>
          <t>Dose RegimenMean ± SDMedian (Range]</t>
        </is>
      </c>
      <c r="K1" s="1" t="inlineStr">
        <is>
          <t>Bioassay[LLOQ]</t>
        </is>
      </c>
    </row>
    <row r="2">
      <c r="A2" t="inlineStr">
        <is>
          <t>Lalagkas et al. (2023) [27]</t>
        </is>
      </c>
      <c r="B2" t="inlineStr">
        <is>
          <t>Spain(Prospective)</t>
        </is>
      </c>
      <c r="C2" t="inlineStr">
        <is>
          <t>60 (39/21)</t>
        </is>
      </c>
      <c r="D2" t="inlineStr">
        <is>
          <t>Caucasian patients with established CMV infections undergoing allogeneic SOT (kidney, liver and heart)</t>
        </is>
      </c>
      <c r="E2" t="inlineStr">
        <is>
          <t>640</t>
        </is>
      </c>
      <c r="F2" t="inlineStr">
        <is>
          <t>IS 1 and SS 2</t>
        </is>
      </c>
      <c r="G2" t="inlineStr">
        <is>
          <t>57 years(22–78)</t>
        </is>
      </c>
      <c r="H2" t="inlineStr">
        <is>
          <t>68(43–131)</t>
        </is>
      </c>
      <c r="I2" t="inlineStr">
        <is>
          <t>GCV i.v.VGCV p.o.</t>
        </is>
      </c>
      <c r="J2" t="inlineStr">
        <is>
          <t>GCV for CMV infection were 2.5 mg/kg/12 h, 2.5 mg/kg/24 h, and 1.25 mg/kg/24 h.VGCV for CMV infection were of 450 mg every 12, 24, and 48 h.For prophylaxis, VGCV was given at 450 mg every 24, 48 and 84 h</t>
        </is>
      </c>
      <c r="K2" t="inlineStr">
        <is>
          <t>HPLC[0.5 mg/L]</t>
        </is>
      </c>
    </row>
    <row r="3">
      <c r="A3" t="inlineStr">
        <is>
          <t>Nguyen et al. (2021) [11]</t>
        </is>
      </c>
      <c r="B3" t="inlineStr">
        <is>
          <t>France(Prospective)</t>
        </is>
      </c>
      <c r="C3" t="inlineStr">
        <is>
          <t>105(59/46)</t>
        </is>
      </c>
      <c r="D3" t="inlineStr">
        <is>
          <t>Pediatrics</t>
        </is>
      </c>
      <c r="E3" t="inlineStr">
        <is>
          <t>374</t>
        </is>
      </c>
      <c r="F3" t="inlineStr">
        <is>
          <t>NR</t>
        </is>
      </c>
      <c r="G3" t="inlineStr">
        <is>
          <t>2.5 years(0.01–17.3)</t>
        </is>
      </c>
      <c r="H3" t="inlineStr">
        <is>
          <t>11.7(2.6–80)</t>
        </is>
      </c>
      <c r="I3" t="inlineStr">
        <is>
          <t>GCV i.v.VGCV p.o.</t>
        </is>
      </c>
      <c r="J3" t="inlineStr">
        <is>
          <t>GCV: 10 mg/kg/day(1.2–15.4)VGCV: 36 mg/kg/day(14.6–83.8)GCV and VGCV were administered twice daily</t>
        </is>
      </c>
      <c r="K3" t="inlineStr">
        <is>
          <t>LC–MS[0.05 μg/mL]</t>
        </is>
      </c>
    </row>
    <row r="4">
      <c r="A4" t="inlineStr">
        <is>
          <t>Franck et al. (2021) [9]</t>
        </is>
      </c>
      <c r="B4" t="inlineStr">
        <is>
          <t>Canada (Retrospective)</t>
        </is>
      </c>
      <c r="C4" t="inlineStr">
        <is>
          <t>50(30/20)</t>
        </is>
      </c>
      <c r="D4" t="inlineStr">
        <is>
          <t>Pediatric SOT and SCT recipients</t>
        </is>
      </c>
      <c r="E4" t="inlineStr">
        <is>
          <t>580</t>
        </is>
      </c>
      <c r="F4" t="inlineStr">
        <is>
          <t>IS 1 for GCVIS 2 for VGCV</t>
        </is>
      </c>
      <c r="G4" t="inlineStr">
        <is>
          <t>7.5 years(0.5–17.4)</t>
        </is>
      </c>
      <c r="H4" t="inlineStr">
        <is>
          <t>26.7(5.96–87)</t>
        </is>
      </c>
      <c r="I4" t="inlineStr">
        <is>
          <t>GCV i.v.VGCV p.o.</t>
        </is>
      </c>
      <c r="J4" t="inlineStr">
        <is>
          <t>Pre-emptive approach for the prevention of CMV disease:5 mg/kg/12 h GCV or 10 mg/kg/12 h VGCV</t>
        </is>
      </c>
      <c r="K4" t="inlineStr">
        <is>
          <t>HPLC[0.039 mg/L]</t>
        </is>
      </c>
    </row>
    <row r="5">
      <c r="A5" t="inlineStr">
        <is>
          <t>Chen et al. (2021) [26]</t>
        </is>
      </c>
      <c r="B5" t="inlineStr">
        <is>
          <t>China(Prospective)</t>
        </is>
      </c>
      <c r="C5" t="inlineStr">
        <is>
          <t>70(46/24)</t>
        </is>
      </c>
      <c r="D5" t="inlineStr">
        <is>
          <t>Adult Chinese renal allograft recipients</t>
        </is>
      </c>
      <c r="E5" t="inlineStr">
        <is>
          <t>768</t>
        </is>
      </c>
      <c r="F5" t="inlineStr">
        <is>
          <t>IS 3</t>
        </is>
      </c>
      <c r="G5" t="inlineStr">
        <is>
          <t>42.3 ± 9.95 years</t>
        </is>
      </c>
      <c r="H5" t="inlineStr">
        <is>
          <t>61.1 ± 11.0</t>
        </is>
      </c>
      <c r="I5" t="inlineStr">
        <is>
          <t>VGCV p.o.</t>
        </is>
      </c>
      <c r="J5" t="inlineStr">
        <is>
          <t>450 mg/day900 mg/day</t>
        </is>
      </c>
      <c r="K5" t="inlineStr">
        <is>
          <t>LC–MSGCV:[0.048 mg/L]VGCV: [0.0048 mg/L]</t>
        </is>
      </c>
    </row>
    <row r="6">
      <c r="A6" t="inlineStr">
        <is>
          <t>Li et al. (2021) [29]</t>
        </is>
      </c>
      <c r="B6" t="inlineStr">
        <is>
          <t>China(Retrospective)</t>
        </is>
      </c>
      <c r="C6" t="inlineStr">
        <is>
          <t>104(54/50)</t>
        </is>
      </c>
      <c r="D6" t="inlineStr">
        <is>
          <t>Critically ill pediatric patients</t>
        </is>
      </c>
      <c r="E6" t="inlineStr">
        <is>
          <t>138</t>
        </is>
      </c>
      <c r="F6" t="inlineStr">
        <is>
          <t>NR</t>
        </is>
      </c>
      <c r="G6" t="inlineStr">
        <is>
          <t>3.06 ± 2.99 years2.46 years(0.10–12.83)</t>
        </is>
      </c>
      <c r="H6" t="inlineStr">
        <is>
          <t>13.7 ± 8.312.0(2.5–55.0)</t>
        </is>
      </c>
      <c r="I6" t="inlineStr">
        <is>
          <t>GCV i.v.</t>
        </is>
      </c>
      <c r="J6" t="inlineStr">
        <is>
          <t>5 mg/kg/12 h</t>
        </is>
      </c>
      <c r="K6" t="inlineStr">
        <is>
          <t>HPLC[0.1 μg/mL]</t>
        </is>
      </c>
    </row>
    <row r="7">
      <c r="A7" t="inlineStr">
        <is>
          <t>Krens et al. (2020) [10]</t>
        </is>
      </c>
      <c r="B7" t="inlineStr">
        <is>
          <t>Netherlands(Retrospective)</t>
        </is>
      </c>
      <c r="C7" t="inlineStr">
        <is>
          <t>34(17/17)</t>
        </is>
      </c>
      <c r="D7" t="inlineStr">
        <is>
          <t>Critically ill patients</t>
        </is>
      </c>
      <c r="E7" t="inlineStr">
        <is>
          <t>128</t>
        </is>
      </c>
      <c r="F7" t="inlineStr">
        <is>
          <t>NR</t>
        </is>
      </c>
      <c r="G7" t="inlineStr">
        <is>
          <t>56 years(30–82)</t>
        </is>
      </c>
      <c r="H7" t="inlineStr">
        <is>
          <t>70(44–140)</t>
        </is>
      </c>
      <c r="I7" t="inlineStr">
        <is>
          <t>GCV i.v.</t>
        </is>
      </c>
      <c r="J7" t="inlineStr">
        <is>
          <t>2.8 mg/kg/day(0.7–20)</t>
        </is>
      </c>
      <c r="K7" t="inlineStr">
        <is>
          <t>HPLC[0.5 mg/L]LC–MS/MS[0.1 mg/L]</t>
        </is>
      </c>
    </row>
    <row r="8">
      <c r="A8" t="inlineStr">
        <is>
          <t>Facchin et al. (2019) [28]</t>
        </is>
      </c>
      <c r="B8" t="inlineStr">
        <is>
          <t>France(Retrospective)</t>
        </is>
      </c>
      <c r="C8" t="inlineStr">
        <is>
          <t>104(66/38)</t>
        </is>
      </c>
      <c r="D8" t="inlineStr">
        <is>
          <t>Children with renal transplant</t>
        </is>
      </c>
      <c r="E8" t="inlineStr">
        <is>
          <t>1212</t>
        </is>
      </c>
      <c r="F8" t="inlineStr">
        <is>
          <t>IS 4</t>
        </is>
      </c>
      <c r="G8" t="inlineStr">
        <is>
          <t>12.2 years(2.1–20.5)</t>
        </is>
      </c>
      <c r="H8" t="inlineStr">
        <is>
          <t>30.35(11.9–83.0)</t>
        </is>
      </c>
      <c r="I8" t="inlineStr">
        <is>
          <t>VGCV p.o.</t>
        </is>
      </c>
      <c r="J8" t="inlineStr">
        <is>
          <t>18.5 mg/kg once a day or twice a day(5.0–70.2)</t>
        </is>
      </c>
      <c r="K8" t="inlineStr">
        <is>
          <t>HPLC[0.25 mg/mL]</t>
        </is>
      </c>
    </row>
    <row r="9">
      <c r="A9" t="inlineStr">
        <is>
          <t>Horvatits et al. (2014) [24]</t>
        </is>
      </c>
      <c r="B9" t="inlineStr">
        <is>
          <t>Australia(Prospective)</t>
        </is>
      </c>
      <c r="C9" t="inlineStr">
        <is>
          <t>9(8/1)</t>
        </is>
      </c>
      <c r="D9" t="inlineStr">
        <is>
          <t>Critically ill patients with suspected or proven CMV infection</t>
        </is>
      </c>
      <c r="E9" t="inlineStr">
        <is>
          <t>NR</t>
        </is>
      </c>
      <c r="F9" t="inlineStr">
        <is>
          <t>IS 5</t>
        </is>
      </c>
      <c r="G9" t="inlineStr">
        <is>
          <t>56 ± 9 years</t>
        </is>
      </c>
      <c r="H9" t="inlineStr">
        <is>
          <t>86 ± 25</t>
        </is>
      </c>
      <c r="I9" t="inlineStr">
        <is>
          <t>GCV i.v.</t>
        </is>
      </c>
      <c r="J9" t="inlineStr">
        <is>
          <t>5 mg/kg in 0.5 h infusion via a central line</t>
        </is>
      </c>
      <c r="K9" t="inlineStr">
        <is>
          <t>HPLC[5 ng/mL]</t>
        </is>
      </c>
    </row>
    <row r="10">
      <c r="A10" t="inlineStr">
        <is>
          <t>Vezina et al. (2014) [25]</t>
        </is>
      </c>
      <c r="B10" t="inlineStr">
        <is>
          <t>United States(Prospective)</t>
        </is>
      </c>
      <c r="C10" t="inlineStr">
        <is>
          <t>95(60/35)</t>
        </is>
      </c>
      <c r="D10" t="inlineStr">
        <is>
          <t>Pediatric and adult kidney, liver and lung transplant patients</t>
        </is>
      </c>
      <c r="E10" t="inlineStr">
        <is>
          <t>269</t>
        </is>
      </c>
      <c r="F10" t="inlineStr">
        <is>
          <t>SS</t>
        </is>
      </c>
      <c r="G10" t="inlineStr">
        <is>
          <t>children:0 to 24 months: 15 months(6–17)2 to 11 years: 7 years(5–10)12 to 17 years: 13 years(12–15)adults:53 years(18–78)</t>
        </is>
      </c>
      <c r="H10" t="inlineStr">
        <is>
          <t>children:33(6.9–61.1)adults:71.8(8.05–115)</t>
        </is>
      </c>
      <c r="I10" t="inlineStr">
        <is>
          <t>VGCVtablet,oral solution</t>
        </is>
      </c>
      <c r="J10" t="inlineStr">
        <is>
          <t>Most subjects: VGCV tablet, 900 mg every 24 h or 450 mg every 12, 24 or 48 h8 subjects (7 children): VGCV oral solution, 350 mg, 300 mg, 270 mg, 225 mg, 150 mg or 75 mg every 24 h</t>
        </is>
      </c>
      <c r="K10" t="inlineStr">
        <is>
          <t>HPLC[50 ng/mL]</t>
        </is>
      </c>
    </row>
    <row r="11">
      <c r="A11" t="inlineStr">
        <is>
          <t>Vezina et al. (2010) [8]</t>
        </is>
      </c>
      <c r="B11" t="inlineStr">
        <is>
          <t>United States(Prospective)</t>
        </is>
      </c>
      <c r="C11" t="inlineStr">
        <is>
          <t>8(6/2)</t>
        </is>
      </c>
      <c r="D11" t="inlineStr">
        <is>
          <t>Pediatric SOT patients at risk for Epstein–Barr virus disease</t>
        </is>
      </c>
      <c r="E11" t="inlineStr">
        <is>
          <t>43</t>
        </is>
      </c>
      <c r="F11" t="inlineStr">
        <is>
          <t>SS and IS 6</t>
        </is>
      </c>
      <c r="G11" t="inlineStr">
        <is>
          <t>2.1 years(1.3–6.2)</t>
        </is>
      </c>
      <c r="H11" t="inlineStr">
        <is>
          <t>14.1(9.4–19.8)</t>
        </is>
      </c>
      <c r="I11" t="inlineStr">
        <is>
          <t>VGCV suspension</t>
        </is>
      </c>
      <c r="J11" t="inlineStr">
        <is>
          <t>11.1 mg/kg/12 h(10.1–12.1)7.4 mg/kg/day(5.3–11.3)</t>
        </is>
      </c>
      <c r="K11" t="inlineStr">
        <is>
          <t>HPLC[25 ng/mL]</t>
        </is>
      </c>
    </row>
    <row r="12">
      <c r="A12" t="inlineStr">
        <is>
          <t>Caldés et al. (2009) [21]</t>
        </is>
      </c>
      <c r="B12" t="inlineStr">
        <is>
          <t>Spain(Prospective)</t>
        </is>
      </c>
      <c r="C12" t="inlineStr">
        <is>
          <t>20(10/10)</t>
        </is>
      </c>
      <c r="D12" t="inlineStr">
        <is>
          <t>SOT recipients (kidney, liver or heart) with established CMV infection</t>
        </is>
      </c>
      <c r="E12" t="inlineStr">
        <is>
          <t>382</t>
        </is>
      </c>
      <c r="F12" t="inlineStr">
        <is>
          <t>IS 7</t>
        </is>
      </c>
      <c r="G12" t="inlineStr">
        <is>
          <t>55.7 ± 11.8 years</t>
        </is>
      </c>
      <c r="H12" t="inlineStr">
        <is>
          <t>66.2 ± 12.9</t>
        </is>
      </c>
      <c r="I12" t="inlineStr">
        <is>
          <t>GCV i.v.VGCV p.o.</t>
        </is>
      </c>
      <c r="J12" t="inlineStr">
        <is>
          <t>5 mg/kg/12 h GCV for 5 days followed by 900 mg/12 h VGCV for 16 days</t>
        </is>
      </c>
      <c r="K12" t="inlineStr">
        <is>
          <t>HPLC[0.5 μg/mL]</t>
        </is>
      </c>
    </row>
    <row r="13">
      <c r="A13" t="inlineStr">
        <is>
          <t>Perrottet et al. (2009) [22]</t>
        </is>
      </c>
      <c r="B13" t="inlineStr">
        <is>
          <t>Switzerland(Prospective)</t>
        </is>
      </c>
      <c r="C13" t="inlineStr">
        <is>
          <t>65(45/20)</t>
        </is>
      </c>
      <c r="D13" t="inlineStr">
        <is>
          <t>SOT recipients (kidney, lung or heart)</t>
        </is>
      </c>
      <c r="E13" t="inlineStr">
        <is>
          <t>437</t>
        </is>
      </c>
      <c r="F13" t="inlineStr">
        <is>
          <t>SS and IS</t>
        </is>
      </c>
      <c r="G13" t="inlineStr">
        <is>
          <t>55 years(18–70)</t>
        </is>
      </c>
      <c r="H13" t="inlineStr">
        <is>
          <t>72(46–115)</t>
        </is>
      </c>
      <c r="I13" t="inlineStr">
        <is>
          <t>GCV i.v.VGCV p.o.</t>
        </is>
      </c>
      <c r="J13" t="inlineStr">
        <is>
          <t>GCV: 5 mg/kg/12 h for treatmentVGCV: 900 mg/12 h for treatment, 450 or 900 mg/day for prophylaxis</t>
        </is>
      </c>
      <c r="K13" t="inlineStr">
        <is>
          <t>HPLC[0.1 μg/mL]</t>
        </is>
      </c>
    </row>
    <row r="14">
      <c r="A14" t="inlineStr">
        <is>
          <t>Zhao et al. (2009) [23]</t>
        </is>
      </c>
      <c r="B14" t="inlineStr">
        <is>
          <t>France(Prospective)</t>
        </is>
      </c>
      <c r="C14" t="inlineStr">
        <is>
          <t>22(11/11)</t>
        </is>
      </c>
      <c r="D14" t="inlineStr">
        <is>
          <t>Pediatric renal transplant patients</t>
        </is>
      </c>
      <c r="E14" t="inlineStr">
        <is>
          <t>164</t>
        </is>
      </c>
      <c r="F14" t="inlineStr">
        <is>
          <t>IS 8</t>
        </is>
      </c>
      <c r="G14" t="inlineStr">
        <is>
          <t>10 ± 5 years9 years(3–17)</t>
        </is>
      </c>
      <c r="H14" t="inlineStr">
        <is>
          <t>34 ± 19 28(12–76)</t>
        </is>
      </c>
      <c r="I14" t="inlineStr">
        <is>
          <t>VGCV p.o.</t>
        </is>
      </c>
      <c r="J14" t="inlineStr">
        <is>
          <t>Prophylactic therapy: 900 mg/24 h VGCV;Pre-emptive therapy: 5 mg/kg/12 h GCV for 15 days followed by 10 mg/kg/12 h VGCV for 3 months</t>
        </is>
      </c>
      <c r="K14" t="inlineStr">
        <is>
          <t>HPLC[0.25 μg/mL]</t>
        </is>
      </c>
    </row>
    <row r="15">
      <c r="A15" t="inlineStr">
        <is>
          <t>Acosta et al. (2007) [20]</t>
        </is>
      </c>
      <c r="B15" t="inlineStr">
        <is>
          <t>United States(Prospective)</t>
        </is>
      </c>
      <c r="C15" t="inlineStr">
        <is>
          <t>24(13/11)</t>
        </is>
      </c>
      <c r="D15" t="inlineStr">
        <is>
          <t>Neonates with symptomatic congenital CMV disease</t>
        </is>
      </c>
      <c r="E15" t="inlineStr">
        <is>
          <t>484</t>
        </is>
      </c>
      <c r="F15" t="inlineStr">
        <is>
          <t>IS 9 and SS 10</t>
        </is>
      </c>
      <c r="G15" t="inlineStr">
        <is>
          <t>study1.0:30 days(11–34)study2.0:20 days(8–33)</t>
        </is>
      </c>
      <c r="H15" t="inlineStr">
        <is>
          <t>study1.0:2.7(2.1–3.4)study2.0:2.9(1.9–4.4)</t>
        </is>
      </c>
      <c r="I15" t="inlineStr">
        <is>
          <t>GCV i.v.VGCV p.o.</t>
        </is>
      </c>
      <c r="J15" t="inlineStr">
        <is>
          <t>GCV: 6 mg/kg/12 hVGCV: 14 mg/kg/12 h</t>
        </is>
      </c>
      <c r="K15" t="inlineStr">
        <is>
          <t>LC–MS[0.4 μg/mL]</t>
        </is>
      </c>
    </row>
    <row r="16">
      <c r="A16" t="inlineStr">
        <is>
          <t>Zhou et al. (1996) [19]</t>
        </is>
      </c>
      <c r="B16" t="inlineStr">
        <is>
          <t>United States(Prospective)</t>
        </is>
      </c>
      <c r="C16" t="inlineStr">
        <is>
          <t>27NR</t>
        </is>
      </c>
      <c r="D16" t="inlineStr">
        <is>
          <t>Newborns with acute symptomatic CMV disease</t>
        </is>
      </c>
      <c r="E16" t="inlineStr">
        <is>
          <t>219</t>
        </is>
      </c>
      <c r="F16" t="inlineStr">
        <is>
          <t>NR</t>
        </is>
      </c>
      <c r="G16" t="inlineStr">
        <is>
          <t>Newborns</t>
        </is>
      </c>
      <c r="H16" t="inlineStr">
        <is>
          <t>NR</t>
        </is>
      </c>
      <c r="I16" t="inlineStr">
        <is>
          <t>GCV i.v.</t>
        </is>
      </c>
      <c r="J16" t="inlineStr">
        <is>
          <t>A single dose of 4 or 6 mg/kg, 1 h constant-rate infusion</t>
        </is>
      </c>
      <c r="K16" t="inlineStr">
        <is>
          <t>HPLC[0.1 μg/mL]</t>
        </is>
      </c>
    </row>
    <row r="17">
      <c r="A17" t="inlineStr">
        <is>
          <t>Yuen et al. (1995) [18]</t>
        </is>
      </c>
      <c r="B17" t="inlineStr">
        <is>
          <t>United States(Prospective)</t>
        </is>
      </c>
      <c r="C17" t="inlineStr">
        <is>
          <t>53NR</t>
        </is>
      </c>
      <c r="D17" t="inlineStr">
        <is>
          <t>31 patients with CMV retinitis, 17 were shedding CMV in urine and 5 with SOT and renal dysfunction</t>
        </is>
      </c>
      <c r="E17" t="inlineStr">
        <is>
          <t>558</t>
        </is>
      </c>
      <c r="F17" t="inlineStr">
        <is>
          <t>SS 11 and IS 12</t>
        </is>
      </c>
      <c r="G17" t="inlineStr">
        <is>
          <t>NR</t>
        </is>
      </c>
      <c r="H17" t="inlineStr">
        <is>
          <t>NR</t>
        </is>
      </c>
      <c r="I17" t="inlineStr">
        <is>
          <t>GCV i.v.</t>
        </is>
      </c>
      <c r="J17" t="inlineStr">
        <is>
          <t>1.2–5.0 mg/kg, 1 h constant-rate infusion</t>
        </is>
      </c>
      <c r="K17" t="inlineStr">
        <is>
          <t>HPLC[0.25 μg/mL]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Study(Publication Year)_Study(Publication Year)</t>
        </is>
      </c>
      <c r="B1" s="1" t="inlineStr">
        <is>
          <t>Tested covariates_Demographic</t>
        </is>
      </c>
      <c r="C1" s="1" t="inlineStr">
        <is>
          <t>Tested covariates_Laboratory Tests</t>
        </is>
      </c>
      <c r="D1" s="1" t="inlineStr">
        <is>
          <t>Tested covariates_Co-Administration</t>
        </is>
      </c>
      <c r="E1" s="1" t="inlineStr">
        <is>
          <t>Covariate Selection Criteria_Forward Inclusion</t>
        </is>
      </c>
      <c r="F1" s="1" t="inlineStr">
        <is>
          <t>Covariate Selection Criteria_Backward Elimination</t>
        </is>
      </c>
      <c r="G1" s="1" t="inlineStr">
        <is>
          <t>Significant Covariates_CL</t>
        </is>
      </c>
      <c r="H1" s="1" t="inlineStr">
        <is>
          <t>Significant Covariates_Vc</t>
        </is>
      </c>
      <c r="I1" s="1" t="inlineStr">
        <is>
          <t>Significant Covariates_Q</t>
        </is>
      </c>
      <c r="J1" s="1" t="inlineStr">
        <is>
          <t>Significant Covariates_Vp</t>
        </is>
      </c>
    </row>
    <row r="2">
      <c r="A2" t="inlineStr">
        <is>
          <t>Lalagkas et al. (2023) [27]</t>
        </is>
      </c>
      <c r="B2" t="inlineStr">
        <is>
          <t>Weight, BSA, lean body weight, total body water, sex, age</t>
        </is>
      </c>
      <c r="C2" t="inlineStr">
        <is>
          <t>SCR</t>
        </is>
      </c>
      <c r="D2" t="inlineStr">
        <is>
          <t>NR</t>
        </is>
      </c>
      <c r="E2" t="inlineStr">
        <is>
          <t>p &lt; 0.05</t>
        </is>
      </c>
      <c r="F2" t="inlineStr">
        <is>
          <t>p &lt; 0.01</t>
        </is>
      </c>
      <c r="G2" t="inlineStr">
        <is>
          <t>CKD-EPI, weight</t>
        </is>
      </c>
      <c r="H2" t="inlineStr">
        <is>
          <t>Weight</t>
        </is>
      </c>
      <c r="I2" t="inlineStr">
        <is>
          <t>Weight</t>
        </is>
      </c>
      <c r="J2" t="inlineStr">
        <is>
          <t>Weight</t>
        </is>
      </c>
    </row>
    <row r="3">
      <c r="A3" t="inlineStr">
        <is>
          <t>Nguyen et al. (2021) [11]</t>
        </is>
      </c>
      <c r="B3" t="inlineStr">
        <is>
          <t>Weight, age, height, BSA, sex, critically ill</t>
        </is>
      </c>
      <c r="C3" t="inlineStr">
        <is>
          <t>eGFR</t>
        </is>
      </c>
      <c r="D3" t="inlineStr">
        <is>
          <t>NR</t>
        </is>
      </c>
      <c r="E3" t="inlineStr">
        <is>
          <t>p &lt; 0.05</t>
        </is>
      </c>
      <c r="F3" t="inlineStr">
        <is>
          <t>p &lt; 0.01</t>
        </is>
      </c>
      <c r="G3" t="inlineStr">
        <is>
          <t>Weight, eGFR, critically ill</t>
        </is>
      </c>
      <c r="H3" t="inlineStr">
        <is>
          <t>Weight</t>
        </is>
      </c>
      <c r="I3" t="inlineStr">
        <is>
          <t>Weight</t>
        </is>
      </c>
      <c r="J3" t="inlineStr">
        <is>
          <t>Weight</t>
        </is>
      </c>
    </row>
    <row r="4">
      <c r="A4" t="inlineStr">
        <is>
          <t>Franck et al. (2021) [9]</t>
        </is>
      </c>
      <c r="B4" t="inlineStr">
        <is>
          <t>Weight, BSA, sex, age, ethnicity, transplant type, formulation</t>
        </is>
      </c>
      <c r="C4" t="inlineStr">
        <is>
          <t>SCR, urea, CrCL</t>
        </is>
      </c>
      <c r="D4" t="inlineStr">
        <is>
          <t>NR</t>
        </is>
      </c>
      <c r="E4" t="inlineStr">
        <is>
          <t>p &lt; 0.05</t>
        </is>
      </c>
      <c r="F4" t="inlineStr">
        <is>
          <t>p &lt; 0.01</t>
        </is>
      </c>
      <c r="G4" t="inlineStr">
        <is>
          <t>Weight, CrCL</t>
        </is>
      </c>
      <c r="H4" t="inlineStr">
        <is>
          <t>Weight</t>
        </is>
      </c>
      <c r="I4" t="inlineStr">
        <is>
          <t>NR</t>
        </is>
      </c>
      <c r="J4" t="inlineStr">
        <is>
          <t>Weight</t>
        </is>
      </c>
    </row>
    <row r="5">
      <c r="A5" t="inlineStr">
        <is>
          <t>Chen et al. (2021) [26]</t>
        </is>
      </c>
      <c r="B5" t="inlineStr">
        <is>
          <t>Weight, sex, age, BSA,</t>
        </is>
      </c>
      <c r="C5" t="inlineStr">
        <is>
          <t>CLcr</t>
        </is>
      </c>
      <c r="D5" t="inlineStr">
        <is>
          <t>NR</t>
        </is>
      </c>
      <c r="E5" t="inlineStr">
        <is>
          <t>p &lt; 0.05</t>
        </is>
      </c>
      <c r="F5" t="inlineStr">
        <is>
          <t>p &lt; 0.01</t>
        </is>
      </c>
      <c r="G5" t="inlineStr">
        <is>
          <t>CLcr</t>
        </is>
      </c>
      <c r="H5" t="inlineStr">
        <is>
          <t>NR</t>
        </is>
      </c>
      <c r="I5" t="inlineStr">
        <is>
          <t>NR</t>
        </is>
      </c>
      <c r="J5" t="inlineStr">
        <is>
          <t>NR</t>
        </is>
      </c>
    </row>
    <row r="6">
      <c r="A6" t="inlineStr">
        <is>
          <t>Li et al. (2021) [29]</t>
        </is>
      </c>
      <c r="B6" t="inlineStr">
        <is>
          <t>Weight, sex, age, height, BSA</t>
        </is>
      </c>
      <c r="C6" t="inlineStr">
        <is>
          <t>BUN, SCR, UA, TBIL, ALT, AST, KF</t>
        </is>
      </c>
      <c r="D6" t="inlineStr">
        <is>
          <t>NR</t>
        </is>
      </c>
      <c r="E6" t="inlineStr">
        <is>
          <t>p &lt; 0.05</t>
        </is>
      </c>
      <c r="F6" t="inlineStr">
        <is>
          <t>p &lt; 0.01</t>
        </is>
      </c>
      <c r="G6" t="inlineStr">
        <is>
          <t>Weight, KF</t>
        </is>
      </c>
      <c r="H6" t="inlineStr">
        <is>
          <t>Weight</t>
        </is>
      </c>
      <c r="I6" t="inlineStr">
        <is>
          <t>NR</t>
        </is>
      </c>
      <c r="J6" t="inlineStr">
        <is>
          <t>NR</t>
        </is>
      </c>
    </row>
    <row r="7">
      <c r="A7" t="inlineStr">
        <is>
          <t>Krens et al. (2020) [10]</t>
        </is>
      </c>
      <c r="B7" t="inlineStr">
        <is>
          <t>Weight, sex, age, IBW, ethnicity, comorbidity, CVVH</t>
        </is>
      </c>
      <c r="C7" t="inlineStr">
        <is>
          <t>SCR, CKD-EPI, serum sodium</t>
        </is>
      </c>
      <c r="D7" t="inlineStr">
        <is>
          <t>NR</t>
        </is>
      </c>
      <c r="E7" t="inlineStr">
        <is>
          <t>p &lt; 0.05</t>
        </is>
      </c>
      <c r="F7" t="inlineStr">
        <is>
          <t>p &lt; 0.001</t>
        </is>
      </c>
      <c r="G7" t="inlineStr">
        <is>
          <t>CKD-EPI</t>
        </is>
      </c>
      <c r="H7" t="inlineStr">
        <is>
          <t>NR</t>
        </is>
      </c>
      <c r="I7" t="inlineStr">
        <is>
          <t>NR</t>
        </is>
      </c>
      <c r="J7" t="inlineStr">
        <is>
          <t>NR</t>
        </is>
      </c>
    </row>
    <row r="8">
      <c r="A8" t="inlineStr">
        <is>
          <t>Facchin et al. (2019) [28]</t>
        </is>
      </c>
      <c r="B8" t="inlineStr">
        <is>
          <t>Weight, gender, age, height, BSA, underlying disease</t>
        </is>
      </c>
      <c r="C8" t="inlineStr">
        <is>
          <t>SCR, serum uremia, proteinuria, CrCL</t>
        </is>
      </c>
      <c r="D8" t="inlineStr">
        <is>
          <t>Mycophenolate mofetil, tacrolimus, cyclosporine, azathioprine</t>
        </is>
      </c>
      <c r="E8" t="inlineStr">
        <is>
          <t>p &lt; 0.05</t>
        </is>
      </c>
      <c r="F8" t="inlineStr">
        <is>
          <t>p &lt; 0.01</t>
        </is>
      </c>
      <c r="G8" t="inlineStr">
        <is>
          <t>BSA, SCR, GENDER</t>
        </is>
      </c>
      <c r="H8" t="inlineStr">
        <is>
          <t>BSA, GENDER</t>
        </is>
      </c>
      <c r="I8" t="inlineStr">
        <is>
          <t>NR</t>
        </is>
      </c>
      <c r="J8" t="inlineStr">
        <is>
          <t>NR</t>
        </is>
      </c>
    </row>
    <row r="9">
      <c r="A9" t="inlineStr">
        <is>
          <t>Horvatits et al. (2014) * [24]</t>
        </is>
      </c>
      <c r="B9" t="inlineStr">
        <is>
          <t>NR</t>
        </is>
      </c>
      <c r="C9" t="inlineStr">
        <is>
          <t>NR</t>
        </is>
      </c>
      <c r="D9" t="inlineStr">
        <is>
          <t>NR</t>
        </is>
      </c>
      <c r="E9" t="inlineStr">
        <is>
          <t>NR</t>
        </is>
      </c>
      <c r="F9" t="inlineStr">
        <is>
          <t>NR</t>
        </is>
      </c>
      <c r="G9" t="inlineStr">
        <is>
          <t>NR</t>
        </is>
      </c>
      <c r="H9" t="inlineStr">
        <is>
          <t>NR</t>
        </is>
      </c>
      <c r="I9" t="inlineStr">
        <is>
          <t>NR</t>
        </is>
      </c>
      <c r="J9" t="inlineStr">
        <is>
          <t>NR</t>
        </is>
      </c>
    </row>
    <row r="10">
      <c r="A10" t="inlineStr">
        <is>
          <t>Vezina et al. (2014) [25]</t>
        </is>
      </c>
      <c r="B10" t="inlineStr">
        <is>
          <t>Weight, sex, age, transplant type, donor source, recipient race, formulation, days post-transplant</t>
        </is>
      </c>
      <c r="C10" t="inlineStr">
        <is>
          <t>SCR</t>
        </is>
      </c>
      <c r="D10" t="inlineStr">
        <is>
          <t>Thymoglobulin, basiliximab, methylprednisolone, tacrolimus, ciclosporin or sirolimus</t>
        </is>
      </c>
      <c r="E10" t="inlineStr">
        <is>
          <t>p &lt; 0.005</t>
        </is>
      </c>
      <c r="F10" t="inlineStr">
        <is>
          <t>p &lt; 0.005</t>
        </is>
      </c>
      <c r="G10" t="inlineStr">
        <is>
          <t>CLcr, weight</t>
        </is>
      </c>
      <c r="H10" t="inlineStr">
        <is>
          <t>Weight</t>
        </is>
      </c>
      <c r="I10" t="inlineStr">
        <is>
          <t>Weight</t>
        </is>
      </c>
      <c r="J10" t="inlineStr">
        <is>
          <t>Weight</t>
        </is>
      </c>
    </row>
    <row r="11">
      <c r="A11" t="inlineStr">
        <is>
          <t>Vezina et al. (2010) [8]</t>
        </is>
      </c>
      <c r="B11" t="inlineStr">
        <is>
          <t>Weight, sex, age, height, BSA, transplant type</t>
        </is>
      </c>
      <c r="C11" t="inlineStr">
        <is>
          <t>CrCL</t>
        </is>
      </c>
      <c r="D11" t="inlineStr">
        <is>
          <t>NR</t>
        </is>
      </c>
      <c r="E11" t="inlineStr">
        <is>
          <t>p &lt; 0.05</t>
        </is>
      </c>
      <c r="F11" t="inlineStr">
        <is>
          <t>NR</t>
        </is>
      </c>
      <c r="G11" t="inlineStr">
        <is>
          <t>NR</t>
        </is>
      </c>
      <c r="H11" t="inlineStr">
        <is>
          <t>NR</t>
        </is>
      </c>
      <c r="I11" t="inlineStr">
        <is>
          <t>NR</t>
        </is>
      </c>
      <c r="J11" t="inlineStr">
        <is>
          <t>NR</t>
        </is>
      </c>
    </row>
    <row r="12">
      <c r="A12" t="inlineStr">
        <is>
          <t>Caldés et al. (2009) [21]</t>
        </is>
      </c>
      <c r="B12" t="inlineStr">
        <is>
          <t>Weight, sex, age</t>
        </is>
      </c>
      <c r="C12" t="inlineStr">
        <is>
          <t>CLcr</t>
        </is>
      </c>
      <c r="D12" t="inlineStr">
        <is>
          <t>Cyclosporine, mycophenolate mofetil, sirolimus, tacrolimus</t>
        </is>
      </c>
      <c r="E12" t="inlineStr">
        <is>
          <t>p &lt; 0.05</t>
        </is>
      </c>
      <c r="F12" t="inlineStr">
        <is>
          <t>p &lt; 0.01</t>
        </is>
      </c>
      <c r="G12" t="inlineStr">
        <is>
          <t>CLcr</t>
        </is>
      </c>
      <c r="H12" t="inlineStr">
        <is>
          <t>NR</t>
        </is>
      </c>
      <c r="I12" t="inlineStr">
        <is>
          <t>NR</t>
        </is>
      </c>
      <c r="J12" t="inlineStr">
        <is>
          <t>NR</t>
        </is>
      </c>
    </row>
    <row r="13">
      <c r="A13" t="inlineStr">
        <is>
          <t>Perrottet et al. (2009) [22]</t>
        </is>
      </c>
      <c r="B13" t="inlineStr">
        <is>
          <t>Weight, sex, age, height, transplant type, comorbidity</t>
        </is>
      </c>
      <c r="C13" t="inlineStr">
        <is>
          <t>GFR</t>
        </is>
      </c>
      <c r="D13" t="inlineStr">
        <is>
          <t>Cyclosporine, tacrolimus, mycophenolate, cotrimoxazole</t>
        </is>
      </c>
      <c r="E13" t="inlineStr">
        <is>
          <t>NR</t>
        </is>
      </c>
      <c r="F13" t="inlineStr">
        <is>
          <t>NR</t>
        </is>
      </c>
      <c r="G13" t="inlineStr">
        <is>
          <t>GFRMDRD, sex</t>
        </is>
      </c>
      <c r="H13" t="inlineStr">
        <is>
          <t>Weight, sex</t>
        </is>
      </c>
      <c r="I13" t="inlineStr">
        <is>
          <t>NR</t>
        </is>
      </c>
      <c r="J13" t="inlineStr">
        <is>
          <t>NR</t>
        </is>
      </c>
    </row>
    <row r="14">
      <c r="A14" t="inlineStr">
        <is>
          <t>Zhao et al. (2009) [23]</t>
        </is>
      </c>
      <c r="B14" t="inlineStr">
        <is>
          <t>Weight, age, height</t>
        </is>
      </c>
      <c r="C14" t="inlineStr">
        <is>
          <t>CLcr, AST, ALT, serum protein</t>
        </is>
      </c>
      <c r="D14" t="inlineStr">
        <is>
          <t>Prednisone, mycophenolate mofetil</t>
        </is>
      </c>
      <c r="E14" t="inlineStr">
        <is>
          <t>p &lt; 0.01</t>
        </is>
      </c>
      <c r="F14" t="inlineStr">
        <is>
          <t>p &lt; 0.001</t>
        </is>
      </c>
      <c r="G14" t="inlineStr">
        <is>
          <t>CLcr, weight</t>
        </is>
      </c>
      <c r="H14" t="inlineStr">
        <is>
          <t>NR</t>
        </is>
      </c>
      <c r="I14" t="inlineStr">
        <is>
          <t>NR</t>
        </is>
      </c>
      <c r="J14" t="inlineStr">
        <is>
          <t>NR</t>
        </is>
      </c>
    </row>
    <row r="15">
      <c r="A15" t="inlineStr">
        <is>
          <t>Acosta et al. (2007) [20]</t>
        </is>
      </c>
      <c r="B15" t="inlineStr">
        <is>
          <t>Weight, sex, PNA, BSA</t>
        </is>
      </c>
      <c r="C15" t="inlineStr">
        <is>
          <t>NR</t>
        </is>
      </c>
      <c r="D15" t="inlineStr">
        <is>
          <t>NR</t>
        </is>
      </c>
      <c r="E15" t="inlineStr">
        <is>
          <t>p &lt; 0.05</t>
        </is>
      </c>
      <c r="F15" t="inlineStr">
        <is>
          <t>NR</t>
        </is>
      </c>
      <c r="G15" t="inlineStr">
        <is>
          <t>Weight</t>
        </is>
      </c>
      <c r="H15" t="inlineStr">
        <is>
          <t>Weight</t>
        </is>
      </c>
      <c r="I15" t="inlineStr">
        <is>
          <t>NR</t>
        </is>
      </c>
      <c r="J15" t="inlineStr">
        <is>
          <t>NR</t>
        </is>
      </c>
    </row>
    <row r="16">
      <c r="A16" t="inlineStr">
        <is>
          <t>Zhou et al. (1996) [19]</t>
        </is>
      </c>
      <c r="B16" t="inlineStr">
        <is>
          <t>Weight</t>
        </is>
      </c>
      <c r="C16" t="inlineStr">
        <is>
          <t>ASCC, PLAT</t>
        </is>
      </c>
      <c r="D16" t="inlineStr">
        <is>
          <t>NR</t>
        </is>
      </c>
      <c r="E16" t="inlineStr">
        <is>
          <t>p &lt; 0.001</t>
        </is>
      </c>
      <c r="F16" t="inlineStr">
        <is>
          <t>p &lt; 0.005</t>
        </is>
      </c>
      <c r="G16" t="inlineStr">
        <is>
          <t>ASCC</t>
        </is>
      </c>
      <c r="H16" t="inlineStr">
        <is>
          <t>Weight</t>
        </is>
      </c>
      <c r="I16" t="inlineStr">
        <is>
          <t>NR</t>
        </is>
      </c>
      <c r="J16" t="inlineStr">
        <is>
          <t>NR</t>
        </is>
      </c>
    </row>
    <row r="17">
      <c r="A17" t="inlineStr">
        <is>
          <t>Yuen et al. (1995) [18]</t>
        </is>
      </c>
      <c r="B17" t="inlineStr">
        <is>
          <t>Weight, transplant (yes/no)</t>
        </is>
      </c>
      <c r="C17" t="inlineStr">
        <is>
          <t>CLcr, CMV-shedding or CMV retinitis</t>
        </is>
      </c>
      <c r="D17" t="inlineStr">
        <is>
          <t>NR</t>
        </is>
      </c>
      <c r="E17" t="inlineStr">
        <is>
          <t>p &lt; 0.005</t>
        </is>
      </c>
      <c r="F17" t="inlineStr">
        <is>
          <t>NR</t>
        </is>
      </c>
      <c r="G17" t="inlineStr">
        <is>
          <t>Weight, CLcr, transplant(yes/no), CMV-shedding or CMV retinitis</t>
        </is>
      </c>
      <c r="H17" t="inlineStr">
        <is>
          <t>Weight</t>
        </is>
      </c>
      <c r="I17" t="inlineStr">
        <is>
          <t>NR</t>
        </is>
      </c>
      <c r="J17" t="inlineStr">
        <is>
          <t>Weight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Number of studies included in the final analysis </t>
        </is>
      </c>
      <c r="B3" t="inlineStr">
        <is>
          <t xml:space="preserve"> 16 </t>
        </is>
      </c>
      <c r="C3" t="inlineStr">
        <is>
          <t xml:space="preserve"> Relevant for determining the scope and comprehensiveness of the parametric population pharmacokinetic (PPK) model repository.  </t>
        </is>
      </c>
    </row>
    <row r="4">
      <c r="A4" t="inlineStr">
        <is>
          <t xml:space="preserve">Range of subject numbers in included studies </t>
        </is>
      </c>
      <c r="B4" t="inlineStr">
        <is>
          <t xml:space="preserve"> 8–105 </t>
        </is>
      </c>
      <c r="C4" t="inlineStr">
        <is>
          <t xml:space="preserve"> Provides insight into the size of individual studies for assessing the reliability of their conclusions.  </t>
        </is>
      </c>
    </row>
    <row r="5">
      <c r="A5" t="inlineStr">
        <is>
          <t xml:space="preserve">Most significant covariates on ganciclovir clearance </t>
        </is>
      </c>
      <c r="B5" t="inlineStr">
        <is>
          <t xml:space="preserve"> Body weight, renal function (eGFR, CLcr, SCR) </t>
        </is>
      </c>
      <c r="C5" t="inlineStr">
        <is>
          <t xml:space="preserve"> They are essential for individualized dosing strategies, directly impacting model-informed precision dosing (MIPD).  </t>
        </is>
      </c>
    </row>
    <row r="6">
      <c r="A6" t="inlineStr">
        <is>
          <t xml:space="preserve">Common dosing regimen for ganciclovir in adults </t>
        </is>
      </c>
      <c r="B6" t="inlineStr">
        <is>
          <t xml:space="preserve"> 5 mg/kg q12h </t>
        </is>
      </c>
      <c r="C6" t="inlineStr">
        <is>
          <t xml:space="preserve"> Relevant for evaluating the probability of target attainment and comparing exposure peak concentrations.  </t>
        </is>
      </c>
    </row>
    <row r="7">
      <c r="A7" t="inlineStr">
        <is>
          <t xml:space="preserve">Common dosing regimen for valganciclovir in adults </t>
        </is>
      </c>
      <c r="B7" t="inlineStr">
        <is>
          <t xml:space="preserve"> 900 mg q12h </t>
        </is>
      </c>
      <c r="C7" t="inlineStr">
        <is>
          <t xml:space="preserve"> Demonstrates potential overexposure risk in adults based on published models.  </t>
        </is>
      </c>
    </row>
    <row r="8">
      <c r="A8" t="inlineStr">
        <is>
          <t xml:space="preserve">Percentage of adults exceeding toxic exposure thresholds at 5 mg/kg q12h GCV dosing </t>
        </is>
      </c>
      <c r="B8" t="inlineStr">
        <is>
          <t xml:space="preserve"> 51.24% </t>
        </is>
      </c>
      <c r="C8" t="inlineStr">
        <is>
          <t xml:space="preserve"> This finding emphasizes the necessity of adjusting dosing regimens for safety in adult populations.  </t>
        </is>
      </c>
    </row>
    <row r="9">
      <c r="A9" t="inlineStr">
        <is>
          <t xml:space="preserve">Percentage of pediatrics achieving prophylaxis target at 5 mg/kg q12h GCV dosing </t>
        </is>
      </c>
      <c r="B9" t="inlineStr">
        <is>
          <t xml:space="preserve"> 46.44% </t>
        </is>
      </c>
      <c r="C9" t="inlineStr">
        <is>
          <t xml:space="preserve"> Highlights effectiveness and adequacy of the dosing regimen for pediatric prophylaxis needs.  </t>
        </is>
      </c>
    </row>
    <row r="10">
      <c r="A10" t="inlineStr">
        <is>
          <t xml:space="preserve">Key parameters compared during similarity tests </t>
        </is>
      </c>
      <c r="B10" t="inlineStr">
        <is>
          <t xml:space="preserve"> Cmax, Tmax, t1/2 </t>
        </is>
      </c>
      <c r="C10" t="inlineStr">
        <is>
          <t xml:space="preserve"> Ensures quality control in the repository construction by comparing simulated pharmacokinetic profiles across studies.  </t>
        </is>
      </c>
    </row>
    <row r="11">
      <c r="A11" t="inlineStr">
        <is>
          <t xml:space="preserve">Software most commonly used for PPK modeling </t>
        </is>
      </c>
      <c r="B11" t="inlineStr">
        <is>
          <t xml:space="preserve"> NONMEM </t>
        </is>
      </c>
      <c r="C11" t="inlineStr">
        <is>
          <t xml:space="preserve"> Relevant for understanding the standardization in modeling approaches among studies in the repository.  </t>
        </is>
      </c>
    </row>
    <row r="12">
      <c r="A12" t="inlineStr">
        <is>
          <t xml:space="preserve">Proposed outcomes of the model repository </t>
        </is>
      </c>
      <c r="B12" t="inlineStr">
        <is>
          <t xml:space="preserve"> Facilitates external evaluation, regimens optimization, and MIPD </t>
        </is>
      </c>
      <c r="C12" t="inlineStr">
        <is>
          <t xml:space="preserve"> Demonstrates its utility for clinical optimization and research efficiency in precision dosing.  </t>
        </is>
      </c>
    </row>
    <row r="13">
      <c r="A13" t="inlineStr">
        <is>
          <t xml:space="preserve">Bioavailability values for oral ganciclovir </t>
        </is>
      </c>
      <c r="B13" t="inlineStr">
        <is>
          <t xml:space="preserve"> ~5% </t>
        </is>
      </c>
      <c r="C13" t="inlineStr">
        <is>
          <t xml:space="preserve"> Highlights the rationale for using valganciclovir as an oral alternative due to better bioavailability (~60%).  </t>
        </is>
      </c>
    </row>
    <row r="14">
      <c r="A14" t="inlineStr">
        <is>
          <t xml:space="preserve">Renal elimination percentage of ganciclovir </t>
        </is>
      </c>
      <c r="B14" t="inlineStr">
        <is>
          <t xml:space="preserve"> Over 90% unchanged in urine </t>
        </is>
      </c>
      <c r="C14" t="inlineStr">
        <is>
          <t xml:space="preserve"> Relevant for understanding renal function's importance in determining clearance and dosing considerations.  </t>
        </is>
      </c>
    </row>
    <row r="15">
      <c r="A15" t="inlineStr">
        <is>
          <t xml:space="preserve">MAP-based AUC Calculator URL </t>
        </is>
      </c>
      <c r="B15" t="inlineStr">
        <is>
          <t xml:space="preserve"> https://ganciclovir.shinyapps.io/Example_GCVAUCCalculator/ </t>
        </is>
      </c>
      <c r="C15" t="inlineStr">
        <is>
          <t xml:space="preserve"> Illustrates practical application of the repository in therapeutic drug monitoring (TDM).  </t>
        </is>
      </c>
    </row>
    <row r="16">
      <c r="A16" t="inlineStr">
        <is>
          <t xml:space="preserve">Relevance of weight on clearance variability </t>
        </is>
      </c>
      <c r="B16" t="inlineStr">
        <is>
          <t xml:space="preserve"> Impact reduces with age but remains significant in pediatrics </t>
        </is>
      </c>
      <c r="C16" t="inlineStr">
        <is>
          <t xml:space="preserve"> Demonstrates the importance of weight-based dosing, especially for pediatric MIPD.  </t>
        </is>
      </c>
    </row>
    <row r="17">
      <c r="A17" t="inlineStr">
        <is>
          <t xml:space="preserve">Effect of renal function on clearance </t>
        </is>
      </c>
      <c r="B17" t="inlineStr">
        <is>
          <t xml:space="preserve"> Clinically significant across all studies with &gt;20% change in CL </t>
        </is>
      </c>
      <c r="C17" t="inlineStr">
        <is>
          <t xml:space="preserve"> Confirms renal function as a critical covariate for optimizing ganciclovir dosing regimens.</t>
        </is>
      </c>
    </row>
    <row r="18">
      <c r="A18" t="inlineStr">
        <is>
          <t xml:space="preserve">Patient sample size </t>
        </is>
      </c>
      <c r="B18" t="inlineStr">
        <is>
          <t xml:space="preserve"> Number of subjects ranged from 8 to 105 </t>
        </is>
      </c>
      <c r="C18" t="inlineStr">
        <is>
          <t xml:space="preserve"> Provides the range of study sizes included in the analysis to understand sample diversity and reliability.  </t>
        </is>
      </c>
    </row>
    <row r="19">
      <c r="A19" t="inlineStr">
        <is>
          <t xml:space="preserve">Patient population </t>
        </is>
      </c>
      <c r="B19" t="inlineStr">
        <is>
          <t xml:space="preserve"> Seven studies in pediatrics, two in mixed children and adults, and seven in adults </t>
        </is>
      </c>
      <c r="C19" t="inlineStr">
        <is>
          <t xml:space="preserve"> Demonstrates the demographic diversity of study participants and population-specific findings.  </t>
        </is>
      </c>
    </row>
    <row r="20">
      <c r="A20" t="inlineStr">
        <is>
          <t xml:space="preserve">Sampling strategy </t>
        </is>
      </c>
      <c r="B20" t="inlineStr">
        <is>
          <t xml:space="preserve"> Five studies used intensive and sparse sampling, six used intensive only, one used sparse, and four did not report sampling strategy </t>
        </is>
      </c>
      <c r="C20" t="inlineStr">
        <is>
          <t xml:space="preserve"> Highlights the variability in blood sampling methodologies across studies, impacting data comprehensiveness.  </t>
        </is>
      </c>
    </row>
    <row r="21">
      <c r="A21" t="inlineStr">
        <is>
          <t xml:space="preserve">Time points for sampling </t>
        </is>
      </c>
      <c r="B21" t="inlineStr">
        <is>
          <t xml:space="preserve"> Common ranges: 0 (pre-dose), 0.5–24 h post-dose, variations included up to 12 h in pediatric studies, up to 24 h in adult studies </t>
        </is>
      </c>
      <c r="C21" t="inlineStr">
        <is>
          <t xml:space="preserve"> Specifies the timing of data collection points, crucial for modeling and PK profiling.  </t>
        </is>
      </c>
    </row>
    <row r="22">
      <c r="A22" t="inlineStr">
        <is>
          <t xml:space="preserve">Blood sampling timeline examples </t>
        </is>
      </c>
      <c r="B22" t="inlineStr">
        <is>
          <t xml:space="preserve"> 0–24 h: 0.5, 1, 1.5, 4, 6, 8, 12 h (several studies) </t>
        </is>
      </c>
      <c r="C22" t="inlineStr">
        <is>
          <t xml:space="preserve"> Indicates detailed examples of sampling points aiding in pharmacokinetic curve modeling.  </t>
        </is>
      </c>
    </row>
    <row r="23">
      <c r="A23" t="inlineStr">
        <is>
          <t xml:space="preserve">Virtual cohorts designed </t>
        </is>
      </c>
      <c r="B23" t="inlineStr">
        <is>
          <t xml:space="preserve"> Four strata: neonates, infants, children, adults matching study population medians </t>
        </is>
      </c>
      <c r="C23" t="inlineStr">
        <is>
          <t xml:space="preserve"> Enhances comparison consistency and reflection of targeted population PK trends.  </t>
        </is>
      </c>
    </row>
    <row r="24">
      <c r="A24" t="inlineStr">
        <is>
          <t xml:space="preserve">Specific pediatric groups' sample sizes </t>
        </is>
      </c>
      <c r="B24" t="inlineStr">
        <is>
          <t xml:space="preserve"> 3 of 95 subjects aged 0–24 months in one study </t>
        </is>
      </c>
      <c r="C24" t="inlineStr">
        <is>
          <t xml:space="preserve"> Highlights subpopulation sampling nuances, influencing pediatric-specific pharmacokinetics.  </t>
        </is>
      </c>
    </row>
    <row r="25">
      <c r="A25" t="inlineStr">
        <is>
          <t xml:space="preserve">Sampling strategy indicator details </t>
        </is>
      </c>
      <c r="B25" t="inlineStr">
        <is>
          <t xml:space="preserve"> Intensive sampling dominated across pediatric models </t>
        </is>
      </c>
      <c r="C25" t="inlineStr">
        <is>
          <t xml:space="preserve"> Reflects emphasis on detailed PK data in pediatric cohorts for dose optimization insights.  </t>
        </is>
      </c>
    </row>
    <row r="26">
      <c r="A26" t="inlineStr">
        <is>
          <t xml:space="preserve">Critically ill subpopulation </t>
        </is>
      </c>
      <c r="B26" t="inlineStr">
        <is>
          <t xml:space="preserve"> Included studies had stratified models (e.g., ICU settings, hemodialysis) </t>
        </is>
      </c>
      <c r="C26" t="inlineStr">
        <is>
          <t xml:space="preserve"> Demonstrates inclusion of high-variability patient scenarios, critical for understanding broader PK responses.</t>
        </is>
      </c>
    </row>
    <row r="27">
      <c r="A27" t="inlineStr">
        <is>
          <t xml:space="preserve">Model </t>
        </is>
      </c>
      <c r="B27" t="inlineStr">
        <is>
          <t xml:space="preserve"> 1-compartment </t>
        </is>
      </c>
      <c r="C27" t="inlineStr">
        <is>
          <t xml:space="preserve"> Relevant as it describes the pharmacokinetic (PK) characteristics in certain populations, notably in pediatric studies with sparse sampling, highlighting its utility in specific clinical circumstances.  </t>
        </is>
      </c>
    </row>
    <row r="28">
      <c r="A28" t="inlineStr">
        <is>
          <t xml:space="preserve">Model </t>
        </is>
      </c>
      <c r="B28" t="inlineStr">
        <is>
          <t xml:space="preserve"> 2-compartment </t>
        </is>
      </c>
      <c r="C28" t="inlineStr">
        <is>
          <t xml:space="preserve"> Relevant to the PK behavior across broader study populations, including adults, which allows for distinction between central and peripheral compartments and more detailed understanding of drug distribution.  </t>
        </is>
      </c>
    </row>
    <row r="29">
      <c r="A29" t="inlineStr">
        <is>
          <t xml:space="preserve">Model </t>
        </is>
      </c>
      <c r="B29" t="inlineStr">
        <is>
          <t xml:space="preserve"> Physiologically Based Model </t>
        </is>
      </c>
      <c r="C29" t="inlineStr">
        <is>
          <t xml:space="preserve"> Not reported in the dataset, showing only parametric models were used. Highlights scope of the study focusing primarily on empirical, not mechanistic models.   </t>
        </is>
      </c>
    </row>
    <row r="30">
      <c r="A30" t="inlineStr">
        <is>
          <t xml:space="preserve">Model </t>
        </is>
      </c>
      <c r="B30" t="inlineStr">
        <is>
          <t xml:space="preserve"> IVIVE </t>
        </is>
      </c>
      <c r="C30" t="inlineStr">
        <is>
          <t xml:space="preserve"> Not reported or applied in this study. The absence underscores its focus on population-level PK characterization rather than drug development/translational approaches.</t>
        </is>
      </c>
    </row>
    <row r="31">
      <c r="A31" t="inlineStr">
        <is>
          <t xml:space="preserve">Publication Year Range </t>
        </is>
      </c>
      <c r="B31" t="inlineStr">
        <is>
          <t xml:space="preserve"> 1995–2023 </t>
        </is>
      </c>
      <c r="C31" t="inlineStr">
        <is>
          <t xml:space="preserve"> Specifies the time frame of studies included, indicating where the parameters may have been derived from.  </t>
        </is>
      </c>
    </row>
    <row r="32">
      <c r="A32" t="inlineStr">
        <is>
          <t xml:space="preserve">Number of Subjects in Studies </t>
        </is>
      </c>
      <c r="B32" t="inlineStr">
        <is>
          <t xml:space="preserve"> 8–105 </t>
        </is>
      </c>
      <c r="C32" t="inlineStr">
        <is>
          <t xml:space="preserve"> Indicates the sample sizes used in studies where parameters were estimated, impacting reliability.  </t>
        </is>
      </c>
    </row>
    <row r="33">
      <c r="A33" t="inlineStr">
        <is>
          <t xml:space="preserve">Ganciclovir Bioavailability </t>
        </is>
      </c>
      <c r="B33" t="inlineStr">
        <is>
          <t xml:space="preserve"> ~5% </t>
        </is>
      </c>
      <c r="C33" t="inlineStr">
        <is>
          <t xml:space="preserve"> Relevant to the parameter estimation related to drug absorption in included models.  </t>
        </is>
      </c>
    </row>
    <row r="34">
      <c r="A34" t="inlineStr">
        <is>
          <t xml:space="preserve">Valganciclovir Bioavailability </t>
        </is>
      </c>
      <c r="B34" t="inlineStr">
        <is>
          <t xml:space="preserve"> ~60% </t>
        </is>
      </c>
      <c r="C34" t="inlineStr">
        <is>
          <t xml:space="preserve"> Important for estimating PK parameters related to the oral prodrug’s absorption and conversion.  </t>
        </is>
      </c>
    </row>
    <row r="35">
      <c r="A35" t="inlineStr">
        <is>
          <t xml:space="preserve">Plasma Protein Binding </t>
        </is>
      </c>
      <c r="B35" t="inlineStr">
        <is>
          <t xml:space="preserve"> 1–2% </t>
        </is>
      </c>
      <c r="C35" t="inlineStr">
        <is>
          <t xml:space="preserve"> Describes protein binding, relevant for the volume of distribution (Vc) estimation.  </t>
        </is>
      </c>
    </row>
    <row r="36">
      <c r="A36" t="inlineStr">
        <is>
          <t xml:space="preserve">Renal Clearance Proportion </t>
        </is>
      </c>
      <c r="B36" t="inlineStr">
        <is>
          <t xml:space="preserve"> &gt;90% </t>
        </is>
      </c>
      <c r="C36" t="inlineStr">
        <is>
          <t xml:space="preserve"> Highlights the parameter "clearance (CL)" as primarily affected by renal function.  </t>
        </is>
      </c>
    </row>
    <row r="37">
      <c r="A37" t="inlineStr">
        <is>
          <t xml:space="preserve">Primary Covariates Impacting CL </t>
        </is>
      </c>
      <c r="B37" t="inlineStr">
        <is>
          <t xml:space="preserve"> eGFR, CLcr, Weight, Body Surface Area </t>
        </is>
      </c>
      <c r="C37" t="inlineStr">
        <is>
          <t xml:space="preserve"> Indicates parameters impacting the PK behavior in PPK models.  </t>
        </is>
      </c>
    </row>
    <row r="38">
      <c r="A38" t="inlineStr">
        <is>
          <t xml:space="preserve">Model Types </t>
        </is>
      </c>
      <c r="B38" t="inlineStr">
        <is>
          <t xml:space="preserve"> One- or Two-Compartment Models </t>
        </is>
      </c>
      <c r="C38" t="inlineStr">
        <is>
          <t xml:space="preserve"> Describes structural models where these parameters were defined.  </t>
        </is>
      </c>
    </row>
    <row r="39">
      <c r="A39" t="inlineStr">
        <is>
          <t xml:space="preserve">Clearance Covariate Effect on CL </t>
        </is>
      </c>
      <c r="B39" t="inlineStr">
        <is>
          <t xml:space="preserve"> &gt;125% or &lt;80% in relation to the reference </t>
        </is>
      </c>
      <c r="C39" t="inlineStr">
        <is>
          <t xml:space="preserve"> Evidence that renal function strongly affects clearance estimates.  </t>
        </is>
      </c>
    </row>
    <row r="40">
      <c r="A40" t="inlineStr">
        <is>
          <t xml:space="preserve">Volume of Distribution Covariates (Vc) </t>
        </is>
      </c>
      <c r="B40" t="inlineStr">
        <is>
          <t xml:space="preserve"> Weight, Body Surface Area, Gender </t>
        </is>
      </c>
      <c r="C40" t="inlineStr">
        <is>
          <t xml:space="preserve"> Details on parameters defining drug’s distribution volumes.  </t>
        </is>
      </c>
    </row>
    <row r="41">
      <c r="A41" t="inlineStr">
        <is>
          <t xml:space="preserve">Intercompartment Clearance Covariates (Q) </t>
        </is>
      </c>
      <c r="B41" t="inlineStr">
        <is>
          <t xml:space="preserve"> Weight </t>
        </is>
      </c>
      <c r="C41" t="inlineStr">
        <is>
          <t xml:space="preserve"> Indicates body weight as the parameter for estimating Q.  </t>
        </is>
      </c>
    </row>
    <row r="42">
      <c r="A42" t="inlineStr">
        <is>
          <t xml:space="preserve">Absorption Rate (ka) </t>
        </is>
      </c>
      <c r="B42" t="inlineStr">
        <is>
          <t xml:space="preserve"> Various values across studies </t>
        </is>
      </c>
      <c r="C42" t="inlineStr">
        <is>
          <t xml:space="preserve"> Reflects variability in the parameters describing drug absorption.  </t>
        </is>
      </c>
    </row>
    <row r="43">
      <c r="A43" t="inlineStr">
        <is>
          <t xml:space="preserve">Algorithm for Parameter Estimation </t>
        </is>
      </c>
      <c r="B43" t="inlineStr">
        <is>
          <t xml:space="preserve"> FOCE-I, SAEM </t>
        </is>
      </c>
      <c r="C43" t="inlineStr">
        <is>
          <t xml:space="preserve"> Specifies statistical methods used to derive parameter values.  </t>
        </is>
      </c>
    </row>
    <row r="44">
      <c r="A44" t="inlineStr">
        <is>
          <t xml:space="preserve">Software Used </t>
        </is>
      </c>
      <c r="B44" t="inlineStr">
        <is>
          <t xml:space="preserve"> NONMEM, Monolix, Phoenix NLME </t>
        </is>
      </c>
      <c r="C44" t="inlineStr">
        <is>
          <t xml:space="preserve"> Indicates methodologies for parameter estimation in included studies.  </t>
        </is>
      </c>
    </row>
    <row r="45">
      <c r="A45" t="inlineStr">
        <is>
          <t xml:space="preserve">Between Subject Variability (BSV) Model </t>
        </is>
      </c>
      <c r="B45" t="inlineStr">
        <is>
          <t xml:space="preserve"> Exponential </t>
        </is>
      </c>
      <c r="C45" t="inlineStr">
        <is>
          <t xml:space="preserve"> Demonstrates the statistical approach to describing variability in estimates.  </t>
        </is>
      </c>
    </row>
    <row r="46">
      <c r="A46" t="inlineStr">
        <is>
          <t xml:space="preserve">Typical Ganciclovir Clearance </t>
        </is>
      </c>
      <c r="B46" t="inlineStr">
        <is>
          <t xml:space="preserve"> Weight and Renal Function Dependent </t>
        </is>
      </c>
      <c r="C46" t="inlineStr">
        <is>
          <t xml:space="preserve"> Defines CL parameter values as context-specific based on covariates.  </t>
        </is>
      </c>
    </row>
    <row r="47">
      <c r="A47" t="inlineStr">
        <is>
          <t xml:space="preserve">Validation Checks </t>
        </is>
      </c>
      <c r="B47" t="inlineStr">
        <is>
          <t xml:space="preserve"> GOF, VPC, Bootstraps </t>
        </is>
      </c>
      <c r="C47" t="inlineStr">
        <is>
          <t xml:space="preserve"> Verifies accuracy of estimated PPK parameters.</t>
        </is>
      </c>
    </row>
    <row r="48">
      <c r="A48" t="inlineStr">
        <is>
          <t xml:space="preserve">Weight </t>
        </is>
      </c>
      <c r="B48" t="inlineStr">
        <is>
          <t xml:space="preserve"> Significant covariate identified in 9 (56.3%) studies </t>
        </is>
      </c>
      <c r="C48" t="inlineStr">
        <is>
          <t xml:space="preserve"> Weight is reported as an influencing factor on pharmacokinetics, particularly in pediatric patients, where it significantly impacts drug clearance.</t>
        </is>
      </c>
    </row>
    <row r="49">
      <c r="A49" t="inlineStr">
        <is>
          <t xml:space="preserve">Renal function indicators </t>
        </is>
      </c>
      <c r="B49" t="inlineStr">
        <is>
          <t xml:space="preserve"> Covariates such as eGFR, CLcr, or SCR identified in 13 (81.3%) studies </t>
        </is>
      </c>
      <c r="C49" t="inlineStr">
        <is>
          <t xml:space="preserve"> Renal function is critical for drug clearance as over 90% of ganciclovir is eliminated unchanged via renal pathways.</t>
        </is>
      </c>
    </row>
    <row r="50">
      <c r="A50" t="inlineStr">
        <is>
          <t xml:space="preserve">Sex </t>
        </is>
      </c>
      <c r="B50" t="inlineStr">
        <is>
          <t xml:space="preserve"> Identified as a significant covariate in 2 studies, but not clinically meaningful </t>
        </is>
      </c>
      <c r="C50" t="inlineStr">
        <is>
          <t xml:space="preserve"> Sex has limited clinical impact on pharmacokinetics but was investigated as a potential factor.</t>
        </is>
      </c>
    </row>
    <row r="51">
      <c r="A51" t="inlineStr">
        <is>
          <t xml:space="preserve">Age </t>
        </is>
      </c>
      <c r="B51" t="inlineStr">
        <is>
          <t xml:space="preserve"> Effects of weight on clearance decreased with age. </t>
        </is>
      </c>
      <c r="C51" t="inlineStr">
        <is>
          <t xml:space="preserve"> Age affects clearance indirectly through changes in body size associated with growth, particularly significant in pediatric populations.</t>
        </is>
      </c>
    </row>
    <row r="52">
      <c r="A52" t="inlineStr">
        <is>
          <t xml:space="preserve">Critical illness </t>
        </is>
      </c>
      <c r="B52" t="inlineStr">
        <is>
          <t xml:space="preserve"> Included in studies; significant influence on PK parameters like t1/2 </t>
        </is>
      </c>
      <c r="C52" t="inlineStr">
        <is>
          <t xml:space="preserve"> Critical illness may alter pharmacokinetics due to hemodynamic changes and renal function variability.</t>
        </is>
      </c>
    </row>
    <row r="53">
      <c r="A53" t="inlineStr">
        <is>
          <t xml:space="preserve">Transplant status </t>
        </is>
      </c>
      <c r="B53" t="inlineStr">
        <is>
          <t xml:space="preserve"> Included as a covariate in 2 studies; significant influence </t>
        </is>
      </c>
      <c r="C53" t="inlineStr">
        <is>
          <t xml:space="preserve"> Transplant status impacts clearance likely due to altered physiology and immunosuppressive regimens.</t>
        </is>
      </c>
    </row>
    <row r="54">
      <c r="A54" t="inlineStr">
        <is>
          <t xml:space="preserve">Body size (BSA) </t>
        </is>
      </c>
      <c r="B54" t="inlineStr">
        <is>
          <t xml:space="preserve"> Assessed in several studies as a covariate; significant impact reported </t>
        </is>
      </c>
      <c r="C54" t="inlineStr">
        <is>
          <t xml:space="preserve"> BSA influences pharmacokinetics by adjusting dosing to account for distribution volume variations.</t>
        </is>
      </c>
    </row>
    <row r="55">
      <c r="A55" t="inlineStr">
        <is>
          <t xml:space="preserve">Serum creatinine (SCR) </t>
        </is>
      </c>
      <c r="B55" t="inlineStr">
        <is>
          <t xml:space="preserve"> Found influential in clearance variability </t>
        </is>
      </c>
      <c r="C55" t="inlineStr">
        <is>
          <t xml:space="preserve"> SCR serves as an indirect measure of renal function, affecting drug excretion.</t>
        </is>
      </c>
    </row>
    <row r="56">
      <c r="A56" t="inlineStr">
        <is>
          <t xml:space="preserve">Mycophenolate mofetil </t>
        </is>
      </c>
      <c r="B56" t="inlineStr">
        <is>
          <t xml:space="preserve"> Reported as influencing renal clearance in a pediatric kidney transplant study </t>
        </is>
      </c>
      <c r="C56" t="inlineStr">
        <is>
          <t xml:space="preserve"> Highlights drug–drug interaction potential affecting pharmacokinetics. </t>
        </is>
      </c>
    </row>
    <row r="57">
      <c r="A57" t="inlineStr">
        <is>
          <t xml:space="preserve">Organ transplant type </t>
        </is>
      </c>
      <c r="B57" t="inlineStr">
        <is>
          <t xml:space="preserve"> Observed in specific subgroups (e.g., heart transplant impacts clearance via tacrolimus use) </t>
        </is>
      </c>
      <c r="C57" t="inlineStr">
        <is>
          <t xml:space="preserve"> Specific types of organ transplants influence clearance due to associated drug therapies altering renal function.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2025-07-18T02:29:05Z</dcterms:created>
  <dcterms:modified xmlns:dcterms="http://purl.org/dc/terms/" xmlns:xsi="http://www.w3.org/2001/XMLSchema-instance" xsi:type="dcterms:W3CDTF">2025-07-18T05:24:49Z</dcterms:modified>
</cp:coreProperties>
</file>