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07"/>
  <workbookPr dateCompatibility="0" defaultThemeVersion="166925"/>
  <mc:AlternateContent xmlns:mc="http://schemas.openxmlformats.org/markup-compatibility/2006">
    <mc:Choice Requires="x15">
      <x15ac:absPath xmlns:x15ac="http://schemas.microsoft.com/office/spreadsheetml/2010/11/ac" url="/Users/chrisselman/University/PhD/Scoping Review/Data Management/Data Cleaning/"/>
    </mc:Choice>
  </mc:AlternateContent>
  <xr:revisionPtr revIDLastSave="0" documentId="8_{3C1084C5-25F7-1344-AB29-9BE6FC12734B}" xr6:coauthVersionLast="47" xr6:coauthVersionMax="47" xr10:uidLastSave="{00000000-0000-0000-0000-000000000000}"/>
  <bookViews>
    <workbookView xWindow="5180" yWindow="1800" windowWidth="28040" windowHeight="17440"/>
  </bookViews>
  <sheets>
    <sheet name="review_246328_20230126164449"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P17" i="1" l="1"/>
  <c r="AP23" i="1"/>
  <c r="AP24" i="1"/>
  <c r="AP34" i="1"/>
  <c r="AP35" i="1"/>
  <c r="AP53" i="1"/>
  <c r="AP57" i="1"/>
  <c r="AP71" i="1"/>
  <c r="AP82" i="1"/>
  <c r="AP90" i="1"/>
  <c r="AP91" i="1"/>
  <c r="AP96" i="1"/>
  <c r="AP102" i="1"/>
  <c r="AP105" i="1"/>
  <c r="AP112" i="1"/>
  <c r="AP113" i="1"/>
  <c r="AP119" i="1"/>
  <c r="AP122" i="1"/>
  <c r="AP128" i="1"/>
  <c r="AP135" i="1"/>
  <c r="AP136" i="1"/>
  <c r="AP137" i="1"/>
  <c r="AP144" i="1"/>
  <c r="AP146" i="1"/>
  <c r="AP161" i="1"/>
  <c r="AP163" i="1"/>
  <c r="AP166" i="1"/>
  <c r="AP168" i="1"/>
  <c r="AP172" i="1"/>
</calcChain>
</file>

<file path=xl/sharedStrings.xml><?xml version="1.0" encoding="utf-8"?>
<sst xmlns="http://purl.oclc.org/ooxml/spreadsheetml/main" count="4953" uniqueCount="1151">
  <si>
    <t>Covidence #</t>
  </si>
  <si>
    <t>Study ID</t>
  </si>
  <si>
    <t>Title</t>
  </si>
  <si>
    <t>Reviewer Name</t>
  </si>
  <si>
    <t>Q1. What is the title of the manuscript?</t>
  </si>
  <si>
    <t>Q2. What is the name of the first author?</t>
  </si>
  <si>
    <t>Q3. What was the year of publication?</t>
  </si>
  <si>
    <t>Q4. (a) What was the funding source (tick all that apply)</t>
  </si>
  <si>
    <t xml:space="preserve">Q4. (b) If other, specify the other funding source. </t>
  </si>
  <si>
    <t>Q5. What journal was the article published?</t>
  </si>
  <si>
    <t>Q6. Was an adaptive design used in the trial?</t>
  </si>
  <si>
    <t>Q1. Was the study conducted in a medical setting?</t>
  </si>
  <si>
    <t>Q2. If the study was conducted in a medical setting, what medical condition was under study?</t>
  </si>
  <si>
    <t>Q1. What type of ordinal scale was used?</t>
  </si>
  <si>
    <t>Q2. Was the ordinal outcome a primary or secondary outcome?</t>
  </si>
  <si>
    <t>Q3. How many categories did the ordinal outcome have? (record as an integer, N/A if unclear)</t>
  </si>
  <si>
    <t>Q4. What properties of an ordinal scale did the ordinal outcome satisfy? (tick all that apply)</t>
  </si>
  <si>
    <t>Q5. (a) What did the ordinal outcome measure? (tick all that apply)</t>
  </si>
  <si>
    <t xml:space="preserve">Q5. (b) If other, describe what the ordinal outcome measured. </t>
  </si>
  <si>
    <t>Q6. (a) Was the sample size determined in advance based on the ordinal outcome?</t>
  </si>
  <si>
    <t>Q6. (b) If yes, what methods did the authors use to determine the sample size?</t>
  </si>
  <si>
    <t>Q7. What was the number of study participants included in the model used to analyse the ordinal outcome (largest N if multiple analyses; N/A if can not be determined). Please record as an integer.</t>
  </si>
  <si>
    <t>Q8. (a) Did the authors use dichotomisation to define the outcome prior to the analysis?</t>
  </si>
  <si>
    <t>Q8. (b) If yes, how was the ordinal scale used to define the dichotomised outcome? (e.g. favourable outcome defined as 1 or 2 on the modified Rankin scale)</t>
  </si>
  <si>
    <t>Q1. (a) How was the distribution of the ordinal outcome summarised by intervention group? (tick all that apply)</t>
  </si>
  <si>
    <t>Q1. (b) If other, describe how the distribution of the ordinal measure was summarised by intervention group.</t>
  </si>
  <si>
    <t>Q2. If inferential statistics were used to analyse the ordinal outcome, what type of inference was used?</t>
  </si>
  <si>
    <t>Q3. (a) What was the reported target parameter? (tick all that apply)</t>
  </si>
  <si>
    <t xml:space="preserve">Q3. (b) If other, specify the reported target parameter. </t>
  </si>
  <si>
    <t>Q4. How did the authors define the target parameter in the article? (if not explicitly stated, write 'Not reported')</t>
  </si>
  <si>
    <t>Q5. (a) Which statistical model(s) or method(s) did the authors report to analyse the ordinal outcome? (tick all that apply)</t>
  </si>
  <si>
    <t>Q5. (b) If other, specify the statistical model or method that was used to analyse the ordinal outcome.</t>
  </si>
  <si>
    <t>Q6. (a) Did the authors report whether a different statistical model or method had to be used in the analysis of the ordinal outcome? (e.g. the authors used a partial proportional odds model due to violation of the proportional odds assumption)</t>
  </si>
  <si>
    <t>Q6. (b) If yes, provide detail as to which statistical model(s) or method(s) were in the initial analysis of the ordinal outcome and explain, if possible, why these were not used by the authors in the reported analysis.</t>
  </si>
  <si>
    <t>Q7. (a) Was the validity of the assumptions required for the reported statistical model/method(s) checked, justified and clearly described by the authors?</t>
  </si>
  <si>
    <t>Q7. (b) If yes, how did the authors check the assumptions of the statistical model/method? (tick all that apply)</t>
  </si>
  <si>
    <t>Q7. (c) If other, please describe how the authors checked the assumptions of the statistical model/method used.</t>
  </si>
  <si>
    <t>Q8. (a) If the ordinal outcome was measured repeatedly over time, how did the authors account for repeated measures in the analysis of the ordinal outcome? (tick all that apply)</t>
  </si>
  <si>
    <t xml:space="preserve">Q8. (b) If other, provide details of how the authors accounted for repeated measures over time. </t>
  </si>
  <si>
    <t>Q1. (a) What statistical software package was used for the analysis? (tick all that apply)</t>
  </si>
  <si>
    <t xml:space="preserve">Q1. (b) If other, specify what software was used. </t>
  </si>
  <si>
    <t>Q1. Detail any other information that is deemed relevant and useful for the review (e.g. specific details on what methods were used to assess for violations in model assumptions).</t>
  </si>
  <si>
    <t>Menon 2022</t>
  </si>
  <si>
    <t>Intravenous tenecteplase compared with alteplase for acute ischaemic stroke in Canada (AcT): a pragmatic, multicentre, open-label, registry-linked, randomised, controlled, non-inferiority trial.</t>
  </si>
  <si>
    <t>Chris Selman</t>
  </si>
  <si>
    <t>Intravenous tenecteplase compared with alteplase for acute ischaemic stroke in Canada (AcT): a pragmatic, multicentre, open-label, registry-linked, randomised, controlled, non-inferiority trial</t>
  </si>
  <si>
    <t>BK Menon et al.</t>
  </si>
  <si>
    <t xml:space="preserve">Public </t>
  </si>
  <si>
    <t>The Lancet</t>
  </si>
  <si>
    <t>No</t>
  </si>
  <si>
    <t>Medical setting</t>
  </si>
  <si>
    <t>Stroke</t>
  </si>
  <si>
    <t>Single-state ordinal scale</t>
  </si>
  <si>
    <t>Secondary outcome</t>
  </si>
  <si>
    <t xml:space="preserve">Clearly defined and unambiguous categories; Mutually exclusive categories ; Categories ordered in a hierarchical manner ; Scale can detect improvement and deterioration </t>
  </si>
  <si>
    <t>Clinical outcome (e.g. treatment success/failure, severity scores, symptoms)</t>
  </si>
  <si>
    <t xml:space="preserve">No </t>
  </si>
  <si>
    <t>Frequencies and/or proportions/percentages (category specific); Medians (across all categories); Interquartile ranges (across all categories)</t>
  </si>
  <si>
    <t>Frequentist inference</t>
  </si>
  <si>
    <t>Odds ratio</t>
  </si>
  <si>
    <t>"Common odds ratio is the odds ratio for a unit increase in the modified Rankin scale score for tenecteplase vs alteplase"</t>
  </si>
  <si>
    <t xml:space="preserve">Cumulative logit model </t>
  </si>
  <si>
    <t>Not applicable (i.e. only one measure was used in the analysis of the outcome)</t>
  </si>
  <si>
    <t>R; Stata</t>
  </si>
  <si>
    <t>Note that the primary outcome was defined as a dichotomised version of the mRS (favourable functional outcome defined as 0-1)
Did not check for proportional odds</t>
  </si>
  <si>
    <t>Wu 2022</t>
  </si>
  <si>
    <t>Trial of Erythropoietin for Hypoxic-Ischemic Encephalopathy in Newborns.</t>
  </si>
  <si>
    <t>Trial of Erythropoietin for Hypoxic‚ÄìIschemic Encephalopathy in Newborns</t>
  </si>
  <si>
    <t>YW Wu et al.</t>
  </si>
  <si>
    <t xml:space="preserve">NEJM </t>
  </si>
  <si>
    <t xml:space="preserve">Hypoxic-ischemic encephalopathy </t>
  </si>
  <si>
    <t>Frequencies and/or proportions/percentages (category specific)</t>
  </si>
  <si>
    <t>"The results for the four-level ordinal outcome measure (i.e., death, moderate or severe neuro-developmental impairment, mild impairment, or no impairment) did not differ materially accord-ing to trial group (odds ratio, 1.05; 95% CI, 0.73 to 1.51)."</t>
  </si>
  <si>
    <t>R</t>
  </si>
  <si>
    <t>Authors did not report how proportional odds assumption was checked.</t>
  </si>
  <si>
    <t>Mitchell 2022</t>
  </si>
  <si>
    <t>Endovascular thrombectomy versus standard bridging thrombolytic with endovascular thrombectomy within 4¬∑5 h of stroke onset: an open-label, blinded-endpoint, randomised non-inferiority trial.</t>
  </si>
  <si>
    <t>Endovascular thrombectomy versus standard bridging thrombolytic with endovascular thrombectomy within 4¬∑5 h of stroke onset: an open-label, blinded-endpoint, randomised non-inferiority trial</t>
  </si>
  <si>
    <t xml:space="preserve">PJ Mitchell et al. </t>
  </si>
  <si>
    <t>Yes</t>
  </si>
  <si>
    <t>Not reported</t>
  </si>
  <si>
    <t xml:space="preserve">Statistical methods </t>
  </si>
  <si>
    <t>Stata</t>
  </si>
  <si>
    <t xml:space="preserve">Adaptive design: "An adaptive increase in sample size was to be done if the result of interim analysis with data from the first 600 patients was promising as per the methodology of Mehta and Pocock with a maximum sample size of 900"
Check of proportional odds assumption conducted using Brant test and LRT.
Study used a dichotomised version of the mRS as the primary outcome (functional independence). </t>
  </si>
  <si>
    <t>Fischer 2022</t>
  </si>
  <si>
    <t>Thrombectomy alone versus intravenous alteplase plus thrombectomy in patients with stroke: an open-label, blinded-outcome, randomised non-inferiority trial.</t>
  </si>
  <si>
    <t xml:space="preserve">U Fischer et al. </t>
  </si>
  <si>
    <t xml:space="preserve">Industry; Public </t>
  </si>
  <si>
    <t>"There were no significant differences regarding the full distribution of modified Rankin scale scores at 90 days (common odds ratio for a better outcome 0¬∑75, 95% CI 0¬∑53‚Äì1¬∑06, p=0¬∑10)"</t>
  </si>
  <si>
    <t>Adaptive design - sample size re-estimation: "This randomized adaptive design with two balanced treatment arms will have one interim analysis (IA) conducted after around half of the patients reached the primary endpoint at 90 days. There will be one sample size reassessment. An independent statistician will calculate the proportion of functional independence in the control group and re-calculate the sample size based on this proportion"
mRS was dichotomised in the primary outcome (0-2 vs 3-6)
Authors did not report what method was used to check the proportional odds assumption. 
Plots drawn in R; analyses in Stata.</t>
  </si>
  <si>
    <t>Perry 2022</t>
  </si>
  <si>
    <t>Immobilisation of torus fractures of the wrist in children (FORCE): a randomised controlled equivalence trial in the UK.</t>
  </si>
  <si>
    <t>DC Perry et al.</t>
  </si>
  <si>
    <t xml:space="preserve">Distal radius torus fracture </t>
  </si>
  <si>
    <t xml:space="preserve">Clearly defined and unambiguous categories; Mutually exclusive categories ; Categories ordered in a hierarchical manner </t>
  </si>
  <si>
    <t>Life impact (e.g. quality of life, compliance, mental health, satisfaction)</t>
  </si>
  <si>
    <t>Medians (across all categories); Interquartile ranges (across all categories)</t>
  </si>
  <si>
    <t xml:space="preserve">Non-parametric procedure used </t>
  </si>
  <si>
    <t>Two-sample Wilcoxon test</t>
  </si>
  <si>
    <t xml:space="preserve">Had measures at day 1 and day 42 but analysed these separately.
Did not check assumptions for Wilcoxon test. 
Median/IQR in both intervention groups that are skewed to extremely satisfied at day 1 and 42 suggest that the Likert scale likely cannot detect improvement/deterioration </t>
  </si>
  <si>
    <t>B√∂sel 2022</t>
  </si>
  <si>
    <t>Effect of Early vs Standard Approach to Tracheostomy on Functional Outcome at 6 Months Among Patients With Severe Stroke Receiving Mechanical Ventilation: The SETPOINT2 Randomized Clinical Trial.</t>
  </si>
  <si>
    <t>Effect of Early vs Standard Approach to Tracheostomy on Functional Outcome at 6 Months Among Patients With Severe Stroke Receiving Mechanical Ventilation: The SETPOINT2 Randomized Clinical Trial</t>
  </si>
  <si>
    <t xml:space="preserve">J B√∂sel et al. </t>
  </si>
  <si>
    <t>JAMA</t>
  </si>
  <si>
    <t>Primary outcome</t>
  </si>
  <si>
    <t>Yes - dichotomisation but no composite used</t>
  </si>
  <si>
    <t xml:space="preserve">Dichotomised at 0 to 4 vs 5 to 6 at 6 month follow-up. </t>
  </si>
  <si>
    <t xml:space="preserve">Odds ratio; Risk difference </t>
  </si>
  <si>
    <t>"The odds of treatment success and the odds of death in the experimental group are different from the corresponding odds in the control group when adjusting for age, Glasgow Coma Scale at admission and centre when the
ratios of the respective odds are different from 1"</t>
  </si>
  <si>
    <t>Logistic regression model ; Other</t>
  </si>
  <si>
    <t>Wald method with continuity correction</t>
  </si>
  <si>
    <t>R; SAS</t>
  </si>
  <si>
    <t>Early stopping rule for superiority: used the O‚ÄôBrien and Fleming method.  "Dichotomisation was determined in part through structured conversations with patients and their families, who felt strongly that modified Rankin Scale score category 4 (moderately severe disability) should not be grouped with severe disability or death"
Checks of the assumptions for logistic regression not reported
R used to create plots, SAS was used for main analyses</t>
  </si>
  <si>
    <t>P√©rezdelaOssa 2022</t>
  </si>
  <si>
    <t>Effect of Direct Transportation to Thrombectomy-Capable Center vs Local Stroke Center on Neurological Outcomes in Patients With Suspected Large-Vessel Occlusion Stroke in Nonurban Areas: The RACECAT Randomized Clinical Trial.</t>
  </si>
  <si>
    <t>Katherine Lee</t>
  </si>
  <si>
    <t>Effect of Direct Transportation to Thrombectomy-Capable Center vs Local Stroke Center on Neurological Outcomes in Patients With Suspected Large-Vessel Occlusion Stroke in Nonurban Areas: The RACECAT Randomized Clinical Trial</t>
  </si>
  <si>
    <t>de la Ossa</t>
  </si>
  <si>
    <t>patients with suspected large-vessel occlusion stroke</t>
  </si>
  <si>
    <t>Analytical</t>
  </si>
  <si>
    <t>Medians (across all categories)</t>
  </si>
  <si>
    <t>final diagnosis of ischemic stroke or transient ischemic attack/averted stroke</t>
  </si>
  <si>
    <t>Effect of Direct Transportation to Thrombectomy-Capable Centervs Local Stroke Center on Neurological Outcomes in PatientsWith Suspected Large-Vessel Occlusion Stroke in Nonurban AreasThe RACECAT Randomized Clinical Trial</t>
  </si>
  <si>
    <t>P√©rez de la Ossa et al.</t>
  </si>
  <si>
    <t>Industry</t>
  </si>
  <si>
    <t>"The primary outcome was tested using cumulative ordinal logistic regression to estimate the common OR and 95% CIs of the shift analysis on the mRS at 90 days (with scores of 5 [severe disability] and 6 [death] collapsed into a single group) in the target population"</t>
  </si>
  <si>
    <t>Used mixed-effects models with a random intercept for the cluster in a post-hoc analysis. 
Collapsed scores of 5 [severe disability] and 6 [death] into a single group.
Sample size details: "For the intervention arm, the rate of good outcomes (mRS‚â§2) at 90 days was estimated to be around 40-44%, and for the control arm was estimated to be 35-38%, both based on relevant literature. These estimates yield an expected difference of 0.06 in the proportion of good outcome (mRS ‚â§2). Translating this difference in the proportion for just a single cut-point to a common cumulative OR throughout the mRS scale, results in a required sample size of 1316 ischemic patients assuming one-sided Type I and Type II error probabilities of 0.025 and 0.20, respectively. The total sample size"
"The proportional odds assumption on the primary outcome analysis was tested using a Brant test. The assumption of proportional odds was met, as no coefficient of the independent variables nor the omnibus achieved significance (P&gt; .05 for all)"</t>
  </si>
  <si>
    <t>Consensus</t>
  </si>
  <si>
    <t>Yoshimura 2022</t>
  </si>
  <si>
    <t>Endovascular Therapy for Acute Stroke with a Large Ischemic Region.</t>
  </si>
  <si>
    <t>Endovascular Therapy for Acute Stroke with a Large Ischemic Region</t>
  </si>
  <si>
    <t xml:space="preserve">S Yoshimura et al. </t>
  </si>
  <si>
    <t xml:space="preserve">Non-profit </t>
  </si>
  <si>
    <t>"An ordinal shift across the range of modified Rankin scale scores toward a better outcome at 90 days"</t>
  </si>
  <si>
    <t xml:space="preserve">Unknown </t>
  </si>
  <si>
    <t>SAS; Other</t>
  </si>
  <si>
    <t xml:space="preserve">JMP </t>
  </si>
  <si>
    <t>Sample size calculation: used results from a registry study that was observational. Using a dichotomised version of the mRS (0-3 vs 4-6), details as follows, "Because the registry study was observational and the treatment effect could be larger than that in a clinical trial, we deducted 20% of the effect and assumed an odds ratio in the trial of 2.7 (3.42√ó0.8=2.7) for the effect of endovascular therapy as compared with medical care. On the basis of these assumptions, we estimated that 81 patients would need to be assigned to each trial group, and assuming a possible dropout rate of 15%, we calculated that the required sample size was 191 patients in total. Considering potential withdrawal of consent, we set the final sample size at 200 patients to provide the trial with 90% power to show superiority of endovascular therapy over medical care at a two-sided alpha level of 0.05"
Method used to check the proportional odds assumption not reported, though the authors report that they verified the proportional odds assumption .</t>
  </si>
  <si>
    <t>Paskins 2022</t>
  </si>
  <si>
    <t>Clinical effectiveness of one ultrasound guided intra-articular corticosteroid and local anaesthetic injection in addition to advice and education for hip osteoarthritis (HIT trial): single blind, parallel group, three arm, randomised controlled trial.</t>
  </si>
  <si>
    <t>Clinical effectiveness of one ultrasound guided intra-articular corticosteroid and local anaesthetic injection in addition to  advice and education for hip osteoarthritis (HIT trial): single blind, parallel group, three arm, randomised controlled trial</t>
  </si>
  <si>
    <t xml:space="preserve">Z Paskins et al. </t>
  </si>
  <si>
    <t xml:space="preserve">BMJ </t>
  </si>
  <si>
    <t xml:space="preserve">Hip osteoarthritis </t>
  </si>
  <si>
    <t>Transition-state ordinal scale</t>
  </si>
  <si>
    <t xml:space="preserve">Dichotomised where 1 = completely/much better and 0 = somewhat better, same, somewhat worse, much worse. </t>
  </si>
  <si>
    <t xml:space="preserve">Risk difference ; Risk ratio ; Other </t>
  </si>
  <si>
    <t>Number needed to treat (where NNT=100/RD)</t>
  </si>
  <si>
    <t xml:space="preserve">Not reported </t>
  </si>
  <si>
    <t xml:space="preserve">Binomial regression model </t>
  </si>
  <si>
    <t xml:space="preserve">Mixed effects models </t>
  </si>
  <si>
    <t>No information provided as to why the dichotomy was chosen, apart from the fact that the ordinal outcome was dichotomised "according to pre-agreed rules for dichotomisation of categorical variables"
Mixed effects model (using log-binomial link function) accounted for repeated measures over time (2 weeks, 2 months, 4 months, 6 months). 
Assumption of mixed effects model not reported (e.g. linearity, no outliers, no multicollinearity).</t>
  </si>
  <si>
    <t>vanderSteen 2022</t>
  </si>
  <si>
    <t>Safety and efficacy of aspirin, unfractionated heparin, both, or neither during endovascular stroke treatment (MR CLEAN-MED): an open-label, multicentre, randomised controlled trial.</t>
  </si>
  <si>
    <t>W van der Steen et al.</t>
  </si>
  <si>
    <t xml:space="preserve">Industry; Non-profit ; Public </t>
  </si>
  <si>
    <t>"The primary effect parameter is reported as the shift on the modified Rankin Scale, quantified with the common odds ratio (OR)"</t>
  </si>
  <si>
    <t>- Sample size calculation as follows [in SAP]: "For the control arm in the study, we assume a similar distribution over the 7-point modified Rankin Scale (mRS) as in the intervention arm of the MR CLEAN trial: mRS 0: 3%; mRS 1: 9%; mRS 2: 21%; mRS 3: 18%; mRS 4: 22%; mRS 5: 6%; mRS 6: 21%. For aspirin, we assume a favorable effect with a common odds ratio (cOR) of 1.27, which corresponds to an absolute risk difference of having a score on the mRS of 0-2 of approximately 5%. The aim is to include 1500 patients. In the analysis covariate adjustment will be used, which reduces the required sample size by approximately 25%.19,20 Thus the effective sample size with 1500 patients is 2000, which will provide 84% power to detect a true treatment effect (two-sided alpha=0.05)."
- It was not reported as to whether the proportional odds assumption was checked</t>
  </si>
  <si>
    <t>Ren√∫ 2022</t>
  </si>
  <si>
    <t>Effect of Intra-arterial Alteplase vs Placebo Following Successful Thrombectomy on Functional Outcomes in Patients With Large Vessel Occlusion Acute Ischemic Stroke: The CHOICE Randomized Clinical Trial.</t>
  </si>
  <si>
    <t xml:space="preserve">A Ren√∫ et al. </t>
  </si>
  <si>
    <t xml:space="preserve">Non-profit ; Public </t>
  </si>
  <si>
    <t xml:space="preserve">Odds ratio; Non-parametric procedure used </t>
  </si>
  <si>
    <t>"Secondary outcomes included the shift in the modified Rankin Scale score at day 90, estimated by means of an oddsratio using a proportional odds logistic regression model com-bining the highest 2 scores of 5 and 6 into a single ‚Äúworst‚Äù rank"</t>
  </si>
  <si>
    <t>Cumulative logit model ; Other</t>
  </si>
  <si>
    <t>Van Elteren test</t>
  </si>
  <si>
    <t>SAS</t>
  </si>
  <si>
    <t>- Highest two scores of the mRS were combined into a single 'worst' rank. 
- Van Elteren test was used as a sensitivity analysis (a popular extension of the Wilcoxon rank sum test for comparing two treatments in a stratified experiment).
- Proportional odds assumption verified using a score test (p-value = 0.08).</t>
  </si>
  <si>
    <t>Ruijter 2022</t>
  </si>
  <si>
    <t>Treating Rhythmic and Periodic EEG Patterns in Comatose Survivors of Cardiac Arrest.</t>
  </si>
  <si>
    <t>Treating Rhythmic and Periodic EEG Patterns in Comatose Survivors of Cardiac Arrest</t>
  </si>
  <si>
    <t xml:space="preserve">BJ Ruijter et al. </t>
  </si>
  <si>
    <t>Cardiac arrest</t>
  </si>
  <si>
    <t>"The shift across CPC scores in the direction of a better outcome in the anti-seizure-treatment group... A value greater than 1 indicates lower CPC scores in the antiseizure‚Äëtreatment group than in the control group"</t>
  </si>
  <si>
    <t>Other</t>
  </si>
  <si>
    <t>MATLAB</t>
  </si>
  <si>
    <t xml:space="preserve">- Early stopping for superiority: "An interim analysis will be performed after a total of 86 inclusions. If the difference between the treatment groups at that time is significant at P&lt;0.00557, the trial will be stopped because
of ‚Äúproof beyond reasonable doubt‚Äù that treatment with anti-epileptic drugs is superior above treatment without anti-epileptic drugs"
- Primary outcome was dichotomised, defined as a good outcome (CPC score indicating no, mild or moderate disability) or a poor outcome (severe disability, coma or death). </t>
  </si>
  <si>
    <t>Preskorn 2022</t>
  </si>
  <si>
    <t>Effect of Sublingual Dexmedetomidine vs Placebo on Acute Agitation Associated With Bipolar Disorder: A Randomized Clinical Trial.</t>
  </si>
  <si>
    <t>Effect of Sublingual Dexmedetomidine vs Placebo on Acute Agitation Associated With Bipolar Disorder: A Randomized Clinical Trial</t>
  </si>
  <si>
    <t xml:space="preserve">SH Preskorn et al. </t>
  </si>
  <si>
    <t>Bipolar disorder</t>
  </si>
  <si>
    <t>Clearly defined and unambiguous categories; Mutually exclusive categories ; Categories ordered in a hierarchical manner ; Scale can detect improvement and deterioration ; Symmetric scale (if the outcome is a transition-state scale)</t>
  </si>
  <si>
    <t xml:space="preserve">Categories of 1 (very much improved) and 2 (much improved) were combined vs other categories. </t>
  </si>
  <si>
    <t>Frequencies and/or proportions/percentages (category specific); Means (across all categories); Standard deviations (across all categories)</t>
  </si>
  <si>
    <t xml:space="preserve">Risk difference </t>
  </si>
  <si>
    <t>The difference in percentage of participants with a cGI-I response</t>
  </si>
  <si>
    <t xml:space="preserve">Fisher's exact test to find p-value and 95% CI based on Wald method with a continuity correction </t>
  </si>
  <si>
    <t>Gadjradj 2022</t>
  </si>
  <si>
    <t>Full endoscopic versus open discectomy for sciatica: randomised controlled non-inferiority trial.</t>
  </si>
  <si>
    <t>Full endoscopic versus open discectomy for sciatica: randomised controlled non-inferiority trial</t>
  </si>
  <si>
    <t xml:space="preserve">PS Gadjradj et al. </t>
  </si>
  <si>
    <t xml:space="preserve">Sciatica </t>
  </si>
  <si>
    <t>N/A</t>
  </si>
  <si>
    <t xml:space="preserve">Satisfaction was defined by combining 'complete' and 'nearly complete' satisfaction (1-5 vs 6-7). </t>
  </si>
  <si>
    <t>"The odds ratio for satisfaction with the result of treatment was 2.6"</t>
  </si>
  <si>
    <t xml:space="preserve">Logistic regression model </t>
  </si>
  <si>
    <t>SPSS</t>
  </si>
  <si>
    <t>Hyperimmune immunoglobulin for hospitalised patients with COVID-19 (ITAC): a double-blind, placebo-controlled, phase 3, randomised trial.</t>
  </si>
  <si>
    <t>Robert Mahar</t>
  </si>
  <si>
    <t xml:space="preserve">Hyperimmune immunoglobulin for hospitalised patients with COVID-19 (ITAC): a double-blind, placebo-controlled, phase 3, randomised trial </t>
  </si>
  <si>
    <t>Mark N Polizzotto</t>
  </si>
  <si>
    <t>COVID-19</t>
  </si>
  <si>
    <t>Mortality/survival; Clinical outcome (e.g. treatment success/failure, severity scores, symptoms)</t>
  </si>
  <si>
    <t>Odds (category-specific)</t>
  </si>
  <si>
    <t>Cumulative Odds Ratio</t>
  </si>
  <si>
    <t>Very proper analysis. Used outpoint logistic regression to evaluate proportion odds assumption.</t>
  </si>
  <si>
    <t>MN Polizzotto et al.</t>
  </si>
  <si>
    <t>"The proportional odds model estimated a summary OR; ie, the ratio of the cumulative odds of being in a better category of the ordinal outcome for hIVIG versus placebo."
"The OR for being in a more favourable outcome in the hIVIG group compared with placebo on day 7 was 1¬∑06 (95% CI 0¬∑77‚Äì1¬∑45; p=0¬∑72"</t>
  </si>
  <si>
    <t>Test for proportional odds: "A test for the proportional odds assumption will be made from a model that allows different effect estimates for the hIVIG versus placebo according to the cut-off of the ordinal scale (a partial proportional odds model). That is, a cumulative logistic regression model with the same terms as
above but including two-way interactions between the treatment indicator and the six cut-offs. A composite likelihood ratio test will be used to determine if any of the additional terms are significantly different from zero (i.e., a test of the proportional odds assumption). Even if the proportional odds assumption is violated, the overall summary OR will be the basis for inference for
the primary analysis"</t>
  </si>
  <si>
    <t>Berger 2022</t>
  </si>
  <si>
    <t>Effect of P2Y12 Inhibitors on Survival Free of Organ Support Among Non-Critically Ill Hospitalized Patients With COVID-19: A Randomized Clinical Trial.</t>
  </si>
  <si>
    <t xml:space="preserve">JS Berger et al. </t>
  </si>
  <si>
    <t xml:space="preserve">Simulation </t>
  </si>
  <si>
    <t xml:space="preserve">Bayesian inference </t>
  </si>
  <si>
    <t>"...a proportional effect of treatment across the scale of the ordinal outcome. ...n OR greater than 1 indicates a benefit from treatment."</t>
  </si>
  <si>
    <t xml:space="preserve">Other </t>
  </si>
  <si>
    <t>"In order to assess the robustness of the results to this assumption, a dichotomous model is fit to every level of the ordinal outcome across the scale and the OR for each dichotomous break is presented. If the probabilities for the tails of the ordinal endpoint have small probabilities (&lt;5%) they may not be conducted"</t>
  </si>
  <si>
    <t xml:space="preserve">- Adaptive design/sample size: "The design was adaptive in sample size with a range of 200 to 2000 patients. Adaptive analyses were planned monthly with a minimum of 200 patients enrolled between analyses. The operating characteristics were determined through clinical trial simulations. The adaptive sample size yields more than 80%power for an odds ratio (OR) change of 1.25 in the organ support‚Äìfree days outcome."
- Stopping rules for futility and efficacy. 
-  Authors also reported that "The assumption of a proportional effect between treatment with a P2Y12 inhibitor and usual care on the ordinal outcome was not strictly tested in the bayesian analysis because the model is clinically robust to slight variations and the effect on organ support‚Äìfree days and mortality was consistent"
- SAP reported that a Wilcoxon test was to be conducted in case the proportional odds assumption was violated. 
- Because the trial was stopped for futility and the bayesian analysis is more onerous, they also used a frequentist cumulative logit model for the primary outcome (though the results were similar and hence only the bayesian analysis was reported). 
- Primary analysis model incorporated a weakly informative Dirichlet prior distribution (for the cutpoints). Sensitivity analysis incorporated a flat Dirichlet prior. </t>
  </si>
  <si>
    <t>Lebwohl 2021</t>
  </si>
  <si>
    <t>Phase 3 Trials of Tapinarof Cream for Plaque Psoriasis.</t>
  </si>
  <si>
    <t>Phase 3 Trials of Tapinarof Cream for Plaque Psoriasis</t>
  </si>
  <si>
    <t xml:space="preserve">MG Lebwohl et al. </t>
  </si>
  <si>
    <t xml:space="preserve">Plaque psoriasis </t>
  </si>
  <si>
    <t xml:space="preserve">Yes - dichotomisation that involved a composite of the original ordinal scale </t>
  </si>
  <si>
    <t>PGA response defined as a PGA score of 0 (clear) or 1 (almost clear) and a decrease from baseline of at least 2 points on the 5-point PGA scale at week 12</t>
  </si>
  <si>
    <t xml:space="preserve">Risk ratio </t>
  </si>
  <si>
    <t>Cochran-Mantel-Haenszel test</t>
  </si>
  <si>
    <t xml:space="preserve">Adjusted for baseline measurement </t>
  </si>
  <si>
    <t xml:space="preserve">- Two trials are reported in this article with the same protocols: we extracted data for PSOARING 1 </t>
  </si>
  <si>
    <t>Ospina-Tasc√≥n 2021</t>
  </si>
  <si>
    <t>Effect of High-Flow Oxygen Therapy vs Conventional Oxygen Therapy on Invasive Mechanical Ventilation and Clinical Recovery in Patients With Severe COVID-19: A Randomized Clinical Trial.</t>
  </si>
  <si>
    <t>Effect of High-Flow Oxygen Therapy vs Conventional Oxygen Therapy on Invasive Mechanical Ventilation and Clinical Recovery in Patients With Severe COVID-19: A Randomized Clinical Trial</t>
  </si>
  <si>
    <t xml:space="preserve">GA Ospina-Tascon et al. </t>
  </si>
  <si>
    <t>Bennell 2021</t>
  </si>
  <si>
    <t>Effect of Intra-articular Platelet-Rich Plasma vs Placebo Injection on Pain and Medial Tibial Cartilage Volume in Patients With Knee Osteoarthritis: The RESTORE Randomized Clinical Trial.</t>
  </si>
  <si>
    <t xml:space="preserve">KL Bennell et al. </t>
  </si>
  <si>
    <t xml:space="preserve">Knee osteoarthritis </t>
  </si>
  <si>
    <t>The outcome was dichotomised with terminal descriptors of ‚Äòmuch worse‚Äô to ‚Äòmuch better‚Äô.</t>
  </si>
  <si>
    <t xml:space="preserve">Risk difference ; Risk ratio </t>
  </si>
  <si>
    <t>"More participants in the PRP group than in the placebo group reported global improvement in function at 12-month follow-up" [risk ratio]</t>
  </si>
  <si>
    <t>Generalised estimating equations</t>
  </si>
  <si>
    <t>Korley 2021</t>
  </si>
  <si>
    <t>Early Convalescent Plasma for High-Risk Outpatients with Covid-19.</t>
  </si>
  <si>
    <t>Early Convalescent Plasma for High-Risk Outpatients with Covid-19</t>
  </si>
  <si>
    <t xml:space="preserve">FK Korley et al. </t>
  </si>
  <si>
    <t xml:space="preserve">Difference in medians </t>
  </si>
  <si>
    <t>"The difference between the medians of the two distributions...for the 8-category ordinal scale"</t>
  </si>
  <si>
    <t>Two-sample Wilcoxon test; Other</t>
  </si>
  <si>
    <t xml:space="preserve">Hodges-Lehmann estimator </t>
  </si>
  <si>
    <t>- Sample size re-estimation used: "We recognize that sample size estimation is based on assumptions and, if our control proportion greatly varies from what we assumed, then we may begin to see a decrease in power. To reduce the likelihood of an underpowered study due to an incorrect assumption, we propose to conduct a sample size re-estimation at the time of the first interim analysis . The overall primary outcome proportion of the population will be estimated using the interim data for the sole purpose of sample size re-estimation"
- Early stopping rules for futility or efficacy were employed 
- Did not report whether they checked the assumption for Wilcoxon test
- Authors used Bayesian inference for the primary outcome</t>
  </si>
  <si>
    <t>LeCouffe 2021</t>
  </si>
  <si>
    <t>A Randomized Trial of Intravenous Alteplase before Endovascular Treatment for Stroke.</t>
  </si>
  <si>
    <t>A Randomized Trial of Intravenous Alteplase before Endovascular Treatment for Stroke</t>
  </si>
  <si>
    <t xml:space="preserve">NE LeCouffe et al. </t>
  </si>
  <si>
    <t xml:space="preserve">Stroke </t>
  </si>
  <si>
    <t>"The primary effect was determined by the common odds ratio, with a 95% confidence interval, for a shift in the direction of better outcome on the modified Rankin scale"</t>
  </si>
  <si>
    <t>Graphical methods</t>
  </si>
  <si>
    <t xml:space="preserve">- Sample size calculation used the distribution of scores on the mRS in the intervention group; assumed a treatment effect with a common odds ratio of 1.54, corresponding to an absolute difference of approximately 8 percentage points between the trial groups in the percentage of patients with an mRS score of 0 to 2; used Monte Carlo simulations with 5000 runs "In a simulation
with 5000 runs we computed the proportion of positive trials, for a given sample size. This yielded a sample size of 720, providing 91% power to detect a true treatment effect, with two-sided alpha = 0.05" 
- Assessed proportionality by the Harrell graphical method using the inverse logit approach </t>
  </si>
  <si>
    <t>Estcourt 2021</t>
  </si>
  <si>
    <t>Effect of Convalescent Plasma on Organ Support-Free Days in Critically Ill Patients With COVID-19: A Randomized Clinical Trial.</t>
  </si>
  <si>
    <t>Effect of Convalescent Plasma on Organ Support‚ÄìFree Daysin Critically Ill Patients With COVID-19</t>
  </si>
  <si>
    <t xml:space="preserve">H Abdelhady et al. </t>
  </si>
  <si>
    <t>"The cumulative log odds for the primary end point were modeled such that a parameter greater than 0 reflects an increase in the cumulative odds for the organ support‚Äìfree days outcome, which implies benefit."</t>
  </si>
  <si>
    <t>Authors assessed the robustness of the proportional odds assumption by fitting a dichotomous model to every level of the ordinal outcome across the scale and the odds-ratio for each dichotomous break were presented. Authors noted that "if the cumulative probabilities are less than 5% or greater than 95% for specific dichotomisations, these models may be ignored at the discretion of the statistician performing the analyses"</t>
  </si>
  <si>
    <t>SPSS; Stata; Other</t>
  </si>
  <si>
    <t>SQL 2016</t>
  </si>
  <si>
    <t xml:space="preserve">- Used response adaptive randomisation (with preferential assignment to those interventions that appear most favourable) until a predefined statistical trigger of superiority or futility was met. 
- No maximum sample size was calculated. 
- "Prior distributions for the treatment effects in the moderate and severe states of illness were nested in a hierarchical prior distribution centered on an overall intervention effect estimated with a neutral prior assuming no treatment effect (standard normal prior on the log-odds ratio [OR]).
- Dirichlet priors used for cut-point equations.
- Median odds ratios with 95% credibility intervals presented. </t>
  </si>
  <si>
    <t>PagetLDA 2021</t>
  </si>
  <si>
    <t>Effect of Platelet-Rich Plasma Injections vs Placebo on Ankle Symptoms and Function in Patients With Ankle Osteoarthritis: A Randomized Clinical Trial.</t>
  </si>
  <si>
    <t>Effect of Platelet-Rich Plasma Injections vs Placebo on Ankle Symptoms and Function in Patients With Ankle Osteoarthritis: A Randomized Clinical Trial</t>
  </si>
  <si>
    <t xml:space="preserve">LDA Paget et al. </t>
  </si>
  <si>
    <t xml:space="preserve">Ankle osteoarthritis </t>
  </si>
  <si>
    <t>Not applicable (descriptive analysis only)</t>
  </si>
  <si>
    <t>None (descriptive analysis)</t>
  </si>
  <si>
    <t>Not applicable (e.g. descriptive analysis)</t>
  </si>
  <si>
    <t xml:space="preserve">Not applicable </t>
  </si>
  <si>
    <t xml:space="preserve">Reported the distribution (n [%]) at each time point descriptively (no statistical model/method used). </t>
  </si>
  <si>
    <t>Halliday 2021</t>
  </si>
  <si>
    <t>Second asymptomatic carotid surgery trial (ACST-2): a randomised comparison of carotid artery stenting versus carotid endarterectomy.</t>
  </si>
  <si>
    <t>Second asymptomatic carotid surgery trial (ACST-2): a randomised comparison of carotid artery stenting versus carotid endarterectomy</t>
  </si>
  <si>
    <t xml:space="preserve">A Halliday et al. </t>
  </si>
  <si>
    <t xml:space="preserve">Stenosis </t>
  </si>
  <si>
    <t xml:space="preserve">Chi-Square test with continuity correction </t>
  </si>
  <si>
    <t>- Used a continuity correction to account for small expected counts
- P-values were compared for category 6, 3-5, 2, 1, 0 and 0-2 between treatment groups</t>
  </si>
  <si>
    <t>Schwarzschild 2021</t>
  </si>
  <si>
    <t>Effect of Urate-Elevating Inosine on Early Parkinson Disease Progression: The SURE-PD3 Randomized Clinical Trial.</t>
  </si>
  <si>
    <t>Effect of Urate-Elevating Inosine on Early Parkinson Disease Progression: The SURE-PD3 Randomized Clinical Trial</t>
  </si>
  <si>
    <t xml:space="preserve">B Bluett et al. </t>
  </si>
  <si>
    <t>Parkinson disease</t>
  </si>
  <si>
    <t xml:space="preserve">Means (across all categories); Other </t>
  </si>
  <si>
    <t xml:space="preserve">95% CI reported in each group </t>
  </si>
  <si>
    <t>Difference in means</t>
  </si>
  <si>
    <t xml:space="preserve">Cumulative logit model ; Linear regression model </t>
  </si>
  <si>
    <t xml:space="preserve">Mixed effects models ; Adjusted for baseline measurement </t>
  </si>
  <si>
    <t xml:space="preserve">- Early stopping for efficacy and futility, as well as sample size re-estimation.
- Authors reported that the "inference was confirmed by ordinal regression".  </t>
  </si>
  <si>
    <t>Goligher 2021</t>
  </si>
  <si>
    <t>Therapeutic Anticoagulation with Heparin in Critically Ill Patients with Covid-19.</t>
  </si>
  <si>
    <t>Therapeutic Anticoagulation with Heparin in Critically Ill Patients with Covid-19</t>
  </si>
  <si>
    <t xml:space="preserve">EC Goligher et al. </t>
  </si>
  <si>
    <t>"The median adjusted proportional odds ratio for the effect of therapeutic-dose anticoagulation on organ support‚Äìfree days was 0.83"</t>
  </si>
  <si>
    <t xml:space="preserve">The authors used a dichotomous model is fit to every level of the ordinal
outcome across the scale and the OR for each dichotomous break was presented. If the probabilities for the tails of the ordinal endpoint have small probabilities (&lt;5%) they were not conducted. The authors reported that no statistical test was used. </t>
  </si>
  <si>
    <t>Unknown</t>
  </si>
  <si>
    <t xml:space="preserve">- Used a multiplatform design. Response adaptive randomisation was used in two of the platforms (randomisation probabilities were updated from each monthly adaptive interim analysis). Interim analyses for futility/superirity. Also evaluated the effect of treatment options in pre-defined subgroups of patients (termed strata); is multifactorial, evaluating multiple questions simultaneously; is intended to be perpetual (or at least open-ended), substituting new questions in series as initial questions are answered; and can evaluate the interaction between interventions in different domains. Randomisation continued within each cohort until a statistical conclusion of superiority (defined as &gt;99% posterior probability of a proportional odds ratio of &gt;1) or futility (&gt;95% posterior probability of a proportional odds ratio of &lt;1.2) was made for a cohort. 
- Used simulations to describe trial operating characteristics, though no specified sample size was set (which is the nature of adaptive trials). 
- Weakly informative Dirichlet prior probability distributions were specified to model the baseline probabilities for each value for organ support-free days. 
- Primary model was fit with the use of a MCMC algorithm with 100,000 samples from the joint posterior distribution. 
- Sensitivity analysis was conducted with the use of an enthusiastic prior distribution.  </t>
  </si>
  <si>
    <t>Lawler 2021</t>
  </si>
  <si>
    <t>Therapeutic Anticoagulation with Heparin in Noncritically Ill Patients with Covid-19.</t>
  </si>
  <si>
    <t>Therapeutic Anticoagulation with Heparin in Noncritically Ill Patients with Covid-19</t>
  </si>
  <si>
    <t xml:space="preserve">PR Lawler et al. </t>
  </si>
  <si>
    <t>Frequencies and/or proportions/percentages (category specific); Medians (across all categories)</t>
  </si>
  <si>
    <t>"The proportional odds ratio for therapeutic-dose anticoagulation as compared with usual-care thromboprophylaxis with respect to organ support-free days"</t>
  </si>
  <si>
    <t xml:space="preserve">The authors fitted a dichotomous model to every level of the ordinal outcome across the scale and the OR for each dichotomous break is presented. If the
probabilities for the tails of the ordinal endpoint had small probabilities (&lt;5%) they may not be conducted. No statistical test of proportional odds was conducted. </t>
  </si>
  <si>
    <t xml:space="preserve">- Utilised response-adaptive-randomisation (on the basis of response-adaptive interim analyses to favour the assignment of patients to the treatment group showing greater benefit). 
- Monthly interim analyses, allowing for early stopping for superiority or futility. 
- Primary model incorporated weakly informative Dirichlet prior distributions for the number of days without organ support. 
- Model was fitted with the use of a MCMC algorithm with 100,000 samples from the joint posterior distribution. 
- Treatment effects for the groups were nested in a hierarchical prior distribution centered on an overall intervention effect estimated with a neutral prior distribution. 
- Reported median adjusted odds ratio with 95% credibility interval, and posterior probability of superiority. </t>
  </si>
  <si>
    <t>Guimar√£es 2021</t>
  </si>
  <si>
    <t>Tofacitinib in Patients Hospitalized with Covid-19 Pneumonia.</t>
  </si>
  <si>
    <t>Tofacitinib in Patients Hospitalized with Covid-19 Pneumonia</t>
  </si>
  <si>
    <t xml:space="preserve">PO Guimar√£es et al. </t>
  </si>
  <si>
    <t>"As compared with placebo, the proportional odds of having a worse score on the eight-level ordinal scale with tofacitinib was 0.60"</t>
  </si>
  <si>
    <t>- Proportional odds assumption was checked using the method of Pulkstenis-Robinson (P = 0.63 for 14-day analysis and P =0.14 for the 28-day analysis) 
- Had measures at 14-days and 28-days but two separate models were used</t>
  </si>
  <si>
    <t>Tariot 2021</t>
  </si>
  <si>
    <t>Trial of Pimavanserin in Dementia-Related Psychosis.</t>
  </si>
  <si>
    <t>Trial of Pimavanserin in Dementia-Related Psychosis</t>
  </si>
  <si>
    <t xml:space="preserve">PN Tariot et al. </t>
  </si>
  <si>
    <t xml:space="preserve">Psychosis </t>
  </si>
  <si>
    <t xml:space="preserve">Reported standard error </t>
  </si>
  <si>
    <t xml:space="preserve">Difference in means; Other </t>
  </si>
  <si>
    <t xml:space="preserve">Difference in difference in means </t>
  </si>
  <si>
    <t xml:space="preserve">Linear regression model </t>
  </si>
  <si>
    <t>Dankiewicz 2021</t>
  </si>
  <si>
    <t>Hypothermia versus Normothermia after Out-of-Hospital Cardiac Arrest.</t>
  </si>
  <si>
    <t>Hypothermia versus Normothermia after Out-of-Hospital Cardiac Arrest</t>
  </si>
  <si>
    <t xml:space="preserve">J Dankiewicz et al. </t>
  </si>
  <si>
    <t xml:space="preserve">Cardiac arrest </t>
  </si>
  <si>
    <t xml:space="preserve">Poor function outcome defined as a score of 4 to 6 on the mRS (vs 1-3). </t>
  </si>
  <si>
    <t>The authors assessed if the deviance divided by the degrees of freedom is significantly larger than 1 to assess for relevant over-dispersion</t>
  </si>
  <si>
    <t>Reich 2021</t>
  </si>
  <si>
    <t>Safety and efficacy of upadacitinib in combination with topical corticosteroids in adolescents and adults with moderate-to-severe atopic dermatitis (AD Up): results from a randomised, double-blind, placebo-controlled, phase 3 trial.</t>
  </si>
  <si>
    <t>Safety and efficacy of upadacitinib in combination with topical corticosteroids in adolescents and adults with moderate-to-severe atopic dermatitis (AD Up): results from a randomised, double-blind, placebo-controlled, phase 3 trial</t>
  </si>
  <si>
    <t xml:space="preserve">K Reich et al. </t>
  </si>
  <si>
    <t xml:space="preserve">Atopic dermatitis </t>
  </si>
  <si>
    <t xml:space="preserve">Defined as a vIGA-AD score of 0 (clear) or 1 (almost clear) with ‚â•2 grades of reduction from baseline. </t>
  </si>
  <si>
    <t>"At week 16, the proportion of patients who had achieved a vIGA-AD response was significantly higher in the upadacitinib 15 mg plus topical corticosteroids and upadacitinib 30 mg plus topical corticosteroids groups than the placebo plus topical corticosteroids group"</t>
  </si>
  <si>
    <t>Guttman-Yassky 2021</t>
  </si>
  <si>
    <t>Once-daily upadacitinib versus placebo in adolescents and adults with moderate-to-severe atopic dermatitis (Measure Up 1 and Measure Up 2): results from two replicate double-blind, randomised controlled phase 3 trials.</t>
  </si>
  <si>
    <t>Once-daily upadacitinib versus placebo in adolescents and adults with moderate-to-severe atopic dermatitis (Measure Up 1 and Measure Up 2): results from two replicate double-blind, randomised controlled phase 3 trials</t>
  </si>
  <si>
    <t xml:space="preserve">E Guttman-Yassky et al. </t>
  </si>
  <si>
    <t xml:space="preserve">Response was defined as a vIGA-AD score of 0 or 1 with 2 or more grades of reduction </t>
  </si>
  <si>
    <t>"The proportion of patients who achieved a vIGA-AD response at week 16 was significantly higher in the upadacitinib 15 mg group (135 [48%] of 281 patients) and upadacitinib 30 mg group (177 [62%] of 285 patients) than the placebo group"</t>
  </si>
  <si>
    <t xml:space="preserve">- Sample size was based off the dichotomised response rate.
- Study included two replicate trials; we report on Measure Up 1 only. 
- CMH adjusted for baseline vIGA-AD categories (score 3 vs 4). 
- Authors did not report whether the assumption from CMH test was checked. </t>
  </si>
  <si>
    <t>Roquilly 2021</t>
  </si>
  <si>
    <t>Effect of Continuous Infusion of Hypertonic Saline vs Standard Care on 6-Month Neurological Outcomes in Patients With Traumatic Brain Injury: The COBI Randomized Clinical Trial.</t>
  </si>
  <si>
    <t>Effect of Continuous Infusion of Hypertonic Saline vs Standard Care on 6-Month Neurological Outcomes in Patients With Traumatic Brain Injury: The COBI Randomized Clinical Trial</t>
  </si>
  <si>
    <t xml:space="preserve">A Roquilly et al. </t>
  </si>
  <si>
    <t xml:space="preserve">Traumatic brain injury </t>
  </si>
  <si>
    <t>"Six months after the trauma, the distribution of GOS-E scores was not significantly shifted in the intervention group vs the control group"</t>
  </si>
  <si>
    <t xml:space="preserve">- Collapsed the 8-point GOS-E to 7 categories when baseline covariates were adjusted to avoid favouring an intervention that reduced the risk of death but increased the proportion of severe disability
- Assessed proportional odds in the unadjusted model, though it is not clear whether they assessed for this in the adjusted model
- Proportional odds assumption checked using the likelihood ratio test </t>
  </si>
  <si>
    <t>LangezaalLCM 2021</t>
  </si>
  <si>
    <t>Endovascular Therapy for Stroke Due to Basilar-Artery Occlusion.</t>
  </si>
  <si>
    <t>Endovascular therapy for stroke due to basilar-artery occlusion</t>
  </si>
  <si>
    <t>L.C.M Langezaal</t>
  </si>
  <si>
    <t>Favourable outcome defined as 3 or less on mRS</t>
  </si>
  <si>
    <t>Odds (category-specific); Frequencies and/or proportions/percentages (category specific)</t>
  </si>
  <si>
    <t>Risk Ratio</t>
  </si>
  <si>
    <t>PEST</t>
  </si>
  <si>
    <t>Endovascular Therapy for Stroke Due to Basilar-Artery Occlusion</t>
  </si>
  <si>
    <t>LCM Langezaal et al.</t>
  </si>
  <si>
    <t xml:space="preserve">Frequencies and/or proportions/percentages (category specific); Other </t>
  </si>
  <si>
    <t xml:space="preserve">Frequencies and proportions for category 1, followed by the collapsing of category 1 and 2, and so on. </t>
  </si>
  <si>
    <t>The baseline-adjusted common odds ratio across modified Rankin scale scores for endovascular therapy as compared with medical care was 1.35 (95% CI, 0.88 to 2.88).</t>
  </si>
  <si>
    <t>Other; Unknown</t>
  </si>
  <si>
    <t>PEST 3 and 4 used for interim analyses</t>
  </si>
  <si>
    <t xml:space="preserve">Interim analyses: stopping rule for efficacy (group sequential triangular design), with an interim analysis carried out after each additional 25 patients enrolled or every 6 months, whichever comes first. 
Sample size re-estimation: based off the publication of other trials results, the study reevaluated their sample size assumptions. In consensus with the data and safety monitoring board, they adapted their assumptions on sample size and anticipated a favorable outcome in 46% of the patients in the endovascular therapy group while maintain-ing the assumption of a favorable outcome in 30% of the patients in the medical care group.
mRS: used a dichotomy ('favourable function', 0 to 3)
Note: the primary outcome was favourable functional outcome on the mRS, defined as a score of 0 to 3 on the mRS
Software used unknown for main analysis </t>
  </si>
  <si>
    <t xml:space="preserve">Other: </t>
  </si>
  <si>
    <t>Aspvall 2021</t>
  </si>
  <si>
    <t>Effect of an Internet-Delivered Stepped-Care Program vs In-Person Cognitive Behavioral Therapy on Obsessive-Compulsive Disorder Symptoms in Children and Adolescents: A Randomized Clinical Trial.</t>
  </si>
  <si>
    <t>Effect of an Internet-Delivered Stepped-Care Program vs In-Person Cognitive Behavioral Therapy on Obsessive-Compulsive Disorder Symptoms in Children and Adolescents</t>
  </si>
  <si>
    <t>K Aspvall et al.</t>
  </si>
  <si>
    <t>Obsessive-compulsive disorder</t>
  </si>
  <si>
    <t>Means (across all categories); Standard deviations (across all categories)</t>
  </si>
  <si>
    <t>Cumulative logit model ; Unknown</t>
  </si>
  <si>
    <t xml:space="preserve">Authors reported that "Ordinal variables (CGI-I and CGI-S) were analyzed with ordinal logistic regression", however odds ratios were not reported in the supplementary material. Rather, means (SDs) at each timepoint were reported with z-statistic and p-value. It is unknown if proportional odds model was used, if the assumptions were violated, and if they weren't, whether they incorporated all measures over time. </t>
  </si>
  <si>
    <t>Rosas 2021</t>
  </si>
  <si>
    <t>Tocilizumab in Hospitalized Patients with Severe Covid-19 Pneumonia.</t>
  </si>
  <si>
    <t>Tocilizumab in Hospitalized Patients with Severe Covid-19 Pneumonia</t>
  </si>
  <si>
    <t xml:space="preserve">IO Rosas et al. </t>
  </si>
  <si>
    <t xml:space="preserve">Medians (across all categories); Other </t>
  </si>
  <si>
    <t>95% CI for the median value for clinical status</t>
  </si>
  <si>
    <t xml:space="preserve">Van Elteren test </t>
  </si>
  <si>
    <t>The authors originally planned to use a proportional odds model but the proportional odds assumption was violated using a Score test (p = 0.0005)</t>
  </si>
  <si>
    <t xml:space="preserve">- Early stopping for efficacy: "Up to four interim looks for efficacy (including the final analysis) will be carried out on the data with mortality rate at 28 days (secondary endpoint) evaluated for interim efficacy analyses. The interim looks will occur after roughly 75, 150, 225, and 330 patients are enrolled, but all interims are subject to change depending on enrollment."
- Sample size calculation used the Van Elteren test
- A blinded sample size re-estimation may be considered during the study if the assumptions made on the distribution of patients across the ordinal scale do not hold. </t>
  </si>
  <si>
    <t>Gordon 2021</t>
  </si>
  <si>
    <t>Interleukin-6 Receptor Antagonists in Critically Ill Patients with Covid-19.</t>
  </si>
  <si>
    <t>Interleukin-6 Receptor Antagonists in Critically Ill Patients with Covid-19</t>
  </si>
  <si>
    <t xml:space="preserve">MJ Brown et al. </t>
  </si>
  <si>
    <t>"The cumulative log odds for the primary out-come were modelled such that a value greater than 0 reflects an increase in the cumulative log odds for the outcome of organ support‚Äìfree days, implying benefit"</t>
  </si>
  <si>
    <t>A dichotomous model was fit to every level of the ordinal outcome across the scale and the odds-ratio for each dichotomous break is presented</t>
  </si>
  <si>
    <t>R; SPSS; Stata; Other</t>
  </si>
  <si>
    <t>SQL Server 2016</t>
  </si>
  <si>
    <t xml:space="preserve">- Platform trial: eligible patients undergo randomisation to multiple interventions across multiple domains; assigned to one intervention in each domain. Used response-adaptive randomisation with preferential assignment to those interventions that appear most favorable after interim analyses. Included early stops for efficacy and futility.  
- No maximum sample size specified; randomisation continued until predefined statistical criteria were met. 
- Prior distributions for individual treatment effects were neutral. 
- Model was fit with the use of a MCMC algorithm that drew iteratively (10,000 draws) from the joint posterior distribution
- Primary analysis was computed using R software and the rstan package
- Reported the mean adjusted OR with corresponding SD from the posterior distribution </t>
  </si>
  <si>
    <t>Bieber 2021</t>
  </si>
  <si>
    <t>Abrocitinib versus Placebo or Dupilumab for Atopic Dermatitis.</t>
  </si>
  <si>
    <t>Abrocitinib versus Placebo or Dupilumab for Atopic Dermatitis</t>
  </si>
  <si>
    <t>Bieber</t>
  </si>
  <si>
    <t xml:space="preserve"> atopic dermatitis</t>
  </si>
  <si>
    <t>IGA response (defined as a score of 0 or 1 on the IGA, with an improvement of ‚â•2 points from baseline)</t>
  </si>
  <si>
    <t>NA</t>
  </si>
  <si>
    <t>T Bieber et al.</t>
  </si>
  <si>
    <t>Atopic dermatitis</t>
  </si>
  <si>
    <t>IGA response defined as a score of 0 [clear] or 1 [almost clear] on the IGA with an improvement of ‚â•2 points from baseline</t>
  </si>
  <si>
    <t>"The weighted difference in the percentage of patients who had an IGA response at week 12 between the 200-mg abrocitinib group and the placebo group was 34.8 percentage points and that between the 100-mg abrocitinib group and the placebo group was 23.1 percentage points"</t>
  </si>
  <si>
    <t>Cochran-Mantel-Haenszel test; Other</t>
  </si>
  <si>
    <t xml:space="preserve">Calculated difference in proportions using the weights from the CMH test and used a normal approximation. </t>
  </si>
  <si>
    <t xml:space="preserve">Sample size: "We determined that a sample size of 700 patients would provide the trial with at least 96% power to detect a difference of 20 or more percentage points between the abrocitinib dose groups and the placebo group with respect to an IGA response at week 12, assuming that 12% of the patients in the placebo group would have an IGA response"
Did not appear to check the assumption of the CMH test. 
Calculated difference in proportions using the weights from the CMH test and used a normal approximation. </t>
  </si>
  <si>
    <t>Lundgren 2021</t>
  </si>
  <si>
    <t>A Neutralizing Monoclonal Antibody for Hospitalized Patients with Covid-19.</t>
  </si>
  <si>
    <t>A Neutralizing Monoclonal Antibody for Hospitalized Patients with Covid-19</t>
  </si>
  <si>
    <t xml:space="preserve">JD Lundgren et al. </t>
  </si>
  <si>
    <t>"To estimate the treatment effect on the ordinal pulmonary outcome on day 5, we estimated the summary odds ratio of a better outcome with LY-CoV555 than with placebo using proportional-odds model"</t>
  </si>
  <si>
    <t>- Uses a platform design. Incorporates early futility after 300 patients are enrolled. 
- Used the Whitehead method for sample size calculations. 
- The validity of the proportional odds assumption was assessed by testing for heterogeneity in the log ORs (for the treatment effect) across the dichotomized cumulative ordered categories in the corresponding logistic regression model (partial proportional odds model, test for ‚Äúunequal slopes‚Äù)
-  "If there is evidence for non-proportionality, the summary odds ratio in the proportional odds model will still be used to quantify the treatment effect; however, the analyses of the dichotomized ordinal outcome categories help interpret the treatment effect."</t>
  </si>
  <si>
    <t>Brannan 2021</t>
  </si>
  <si>
    <t>Muscarinic Cholinergic Receptor Agonist and Peripheral Antagonist for Schizophrenia.</t>
  </si>
  <si>
    <t xml:space="preserve">SK Brannan et al. </t>
  </si>
  <si>
    <t xml:space="preserve">Industry; Non-profit </t>
  </si>
  <si>
    <t xml:space="preserve">Schizophrenia </t>
  </si>
  <si>
    <t xml:space="preserve">Odds ratio; Risk difference ; Non-parametric procedure used </t>
  </si>
  <si>
    <t>"The odds ratio comparing a one-category increase in CGI-S score for xanomeline-trospium versus placebo at week 5"</t>
  </si>
  <si>
    <t>Cumulative logit model ; Two-sample Wilcoxon test; Cochran-Mantel-Haenszel test</t>
  </si>
  <si>
    <t xml:space="preserve">- Authors reported that the assumption of proportional odds was confirmed for all but one time point included in the model (week 1), but did not report what method was used to assess this assumption. It seems that this model was still used to report the result.
- Cumulative logit model was a post-hoc analysis; the main method reported in the article is the Mann-Whitney test and CMH test. </t>
  </si>
  <si>
    <t>Simonovich 2021</t>
  </si>
  <si>
    <t>A Randomized Trial of Convalescent Plasma in Covid-19 Severe Pneumonia.</t>
  </si>
  <si>
    <t>A randomized trial of convalescent plasma in Covid-19 severe pneumonia</t>
  </si>
  <si>
    <t>V.A. Simonovich</t>
  </si>
  <si>
    <t>Covid-19</t>
  </si>
  <si>
    <t>A Randomized Trial of Convalescent Plasma in Covid-19 Severe Pneumonia</t>
  </si>
  <si>
    <t>VA Simonovich et al.</t>
  </si>
  <si>
    <t>An odds ratio greater than 1.0 would correspond to more favourable outcomes with the use of plasma as compared with placebo</t>
  </si>
  <si>
    <t xml:space="preserve">Used early stopping rules for benefit: an interim analysis of efficacy and safety was performed after the inclusion of 50% of patients in the study. The analysis was carried out by the statistical team in a non-blind manner. The rest of
the research team remained blinded to the study arms distribution. In this analysis, the objective was to define if early termination criteria had been met. For this analysis, p values less than 0.003 were considered statistically significant for the efficacy analysis according to the strategy proposed by O'Brien and Fleming
Assessed the assumption of proportional odds using the Brant test (p = 0.34). </t>
  </si>
  <si>
    <t>Blauvelt 2021</t>
  </si>
  <si>
    <t>Phase 3 Trials of Tirbanibulin Ointment for Actinic Keratosis.</t>
  </si>
  <si>
    <t xml:space="preserve">A Blauvelt et al. </t>
  </si>
  <si>
    <t xml:space="preserve">Actinic keratosis </t>
  </si>
  <si>
    <t>Bimekizumab versus ustekinumab for the treatment of moderate to severe plaque psoriasis (BE VIVID): efficacy and safety from a 52-week, multicentre, double-blind, active comparator and placebo controlled phase 3 trial.</t>
  </si>
  <si>
    <t>Bimekizumab versus ustekinumab for the treatment of moderate to severe plaque psoriasis (BE VIVID): efficacy and safety from a 52-week, multicentre, double-blind, active comparator and placebo controlled phase 3 trial</t>
  </si>
  <si>
    <t>IGA response defined as a score of 0 or 1 with at least a two-category improvement relative to baseline.</t>
  </si>
  <si>
    <t>The difference in proportion of patients with an IGA response (score of 0 [clear skin] or 1 [almost clear skin] with at least a two-category improvement from baseline</t>
  </si>
  <si>
    <t>Cochran-Mantel-Haenszel test; Unknown</t>
  </si>
  <si>
    <t>- Difference in proportions and 95% CI (though method used not known)</t>
  </si>
  <si>
    <t>Bimekizumab efficacy and safety in moderate to severe plaque psoriasis (BE READY): a multicentre, double-blind, placebo-controlled, randomised withdrawal phase 3 trial.</t>
  </si>
  <si>
    <t>Bimekizumab efficacy and safety in moderate to severe plaque psoriasis (BE READY): a multicentre, double-blind, placebo-controlled, randomised withdrawal phase 3 trial</t>
  </si>
  <si>
    <t xml:space="preserve">KB Gordon et al. </t>
  </si>
  <si>
    <t>IGA score of 0 or 1 ("clear" or "almost clear") with at least two categories of improvement from baseline</t>
  </si>
  <si>
    <t>"A greater proportion of patients receiving bimekizumab 320 mg every 4 weeks achieved...an IGA score of 0 or 1 at week 16 compared with those receiving placebo"</t>
  </si>
  <si>
    <t xml:space="preserve">- Sample size calculation used the dichotomised version of the ordinal outcome (difference in proportions). 
- Comparisons between treatment groups were made with the stratified CMH test (p-values only). 
- Authors did not report whether they checked the assumption for the CMH test. </t>
  </si>
  <si>
    <t>Veiga 2021</t>
  </si>
  <si>
    <t>Effect of tocilizumab on clinical outcomes at 15 days in patients with severe or critical coronavirus disease 2019: randomised controlled trial.</t>
  </si>
  <si>
    <t>Effect of tocilizumab on clinical outcomes at 15 days in patients with severe or critical coronavirus disease 2019: randomised controlled trial</t>
  </si>
  <si>
    <t xml:space="preserve">VC Veiga et al. </t>
  </si>
  <si>
    <t>Collapsed the seven level ordinal scale into a binary outcome (levels 1 to 5 vs 6 and 7)</t>
  </si>
  <si>
    <t xml:space="preserve">Originally planned to use a proportional odds model. The assumption of odds proportionality was not met (Brant test P = 0.04) and they decided to dichotomise the outcome. </t>
  </si>
  <si>
    <t>- Early stopping for efficacy; Lan DeMets method and O'Brien-Fleming thresholds were used.
- Assumption of odds proportionality was not met (Brant test P = 0.04)
- Category 7 clearly violated proportional odds (they used logistic regression for each binary split), though they could have used a constrained partial proportional odds model, or collapse category 6-7/5-7</t>
  </si>
  <si>
    <t>Zi 2021</t>
  </si>
  <si>
    <t>Effect of Endovascular Treatment Alone vs Intravenous Alteplase Plus Endovascular Treatment on Functional Independence in Patients With Acute Ischemic Stroke: The DEVT Randomized Clinical Trial.</t>
  </si>
  <si>
    <t>Effect of Endovascular Treatment Alone vs Intravenous Alteplase Plus Endovascular Treatment on Functional Independence in Patients With Acute Ischemic Stroke: The DEVT Randomized Clinical Trial</t>
  </si>
  <si>
    <t xml:space="preserve">W Zi et al. </t>
  </si>
  <si>
    <t xml:space="preserve">Odds ratio; Difference in medians </t>
  </si>
  <si>
    <t>"The common odds ratio indicates the odds of improvement of 1 point on the mRS, with a common odds ratio greater than 1 favoring the endovascular thrombectomy treatment alone group"</t>
  </si>
  <si>
    <t>Excel</t>
  </si>
  <si>
    <t>Suzuki 2021</t>
  </si>
  <si>
    <t>Effect of Mechanical Thrombectomy Without vs With Intravenous Thrombolysis on Functional Outcome Among Patients With Acute Ischemic Stroke: The SKIP Randomized Clinical Trial.</t>
  </si>
  <si>
    <t>Effect of Mechanical Thrombectomy Without vs With Intravenous Thrombolysis on Functional Outcome Among Patients With Acute Ischemic Stroke: The SKIP Randomized Clinical Trial</t>
  </si>
  <si>
    <t xml:space="preserve">K Suzuki et al. </t>
  </si>
  <si>
    <t>"The overall distribution of the mRS score at 90 days (shift analysis of the disability level). Mechanical thrombectomy alone was not associated with a favorable shift in the distribution of the mRS scoreat 90 days"</t>
  </si>
  <si>
    <t>SAS; Stata</t>
  </si>
  <si>
    <t xml:space="preserve">- Brant test was used to assess proportional odds assumption (P = 0.90). </t>
  </si>
  <si>
    <t>Post 2021</t>
  </si>
  <si>
    <t>Ultra-early tranexamic acid after subarachnoid haemorrhage (ULTRA): a randomised controlled trial.</t>
  </si>
  <si>
    <t>Ultra-early tranexamic acid after subarachnoid haemorrhage (ULTRA): a randomised controlled trial</t>
  </si>
  <si>
    <t xml:space="preserve">R Post et al. </t>
  </si>
  <si>
    <t>Subarachnoid haemorrhage</t>
  </si>
  <si>
    <t>"Difference between the tranexamic acid group and the control group in the overall distribution of scores with an ordinal shift analysis"</t>
  </si>
  <si>
    <t xml:space="preserve">- Sample size re-estimation and early stopping for efficacy 
- Proportional odds assumption was violated when adjusting for treatment centre; study excluded six patients from the centre with the smallest number of inclusions. Could have used PPO model
- Primary outcome was a dichotomised version of the mRS </t>
  </si>
  <si>
    <t>Klein 2021</t>
  </si>
  <si>
    <t>Phase 3 Trial of Interleukin-1 Trap Rilonacept in Recurrent Pericarditis.</t>
  </si>
  <si>
    <t>Phase 3 Trial of Interleukin-1 Trap Rilonacept in Recurrent Pericarditis</t>
  </si>
  <si>
    <t xml:space="preserve">AL Klein et al. </t>
  </si>
  <si>
    <t xml:space="preserve">Pericarditis </t>
  </si>
  <si>
    <t>Absent or minimal pericarditis symptoms defined as a score of 0 or 1 on the patient's global impression of pericarditis severity rating scale</t>
  </si>
  <si>
    <t xml:space="preserve">95% CI for the difference in proportions were based on a normal approximation </t>
  </si>
  <si>
    <t>Hutchinson 2020</t>
  </si>
  <si>
    <t>Trial of Dexamethasone for Chronic Subdural Hematoma.</t>
  </si>
  <si>
    <t>Trial of Dexamethasone for Chronic Subdural Hematoma</t>
  </si>
  <si>
    <t xml:space="preserve">PJ Hutchinson et al. </t>
  </si>
  <si>
    <t xml:space="preserve">Subdural hematoma </t>
  </si>
  <si>
    <t>mRS dichotomised as a favourable outcome (i.e. a score of 0 to 3 on the mRS at 6 months)</t>
  </si>
  <si>
    <t>The primary analysis estimated the absolute between-group difference in the percentage of patients who had a favourable outcome (i.e., a score of 0 to 3 on the modified Rankin scale at 6 months)</t>
  </si>
  <si>
    <t xml:space="preserve">Difference in proportion test under the assumption of a normal distribution </t>
  </si>
  <si>
    <t xml:space="preserve">A proportional odds model was used as a secondary analysis, though the proportionality assumption was violated. </t>
  </si>
  <si>
    <t xml:space="preserve">- Sample size re-estimation was included in the protocol: "An interim analysis (blinded to all except the IDMC: Independent Data Monitoring Committee) will be performed after 100 patients in the stage 1 phase have observed 6 months follow-up in order to confirm the sample size. If the sample size needs to be revised, we are able to incorporate the uncertainly in absolute favourable outcomes rates". Sample size calculation was based off the risk difference
- Not known what methods were used to check the proportional odds assumption. The model adjusted for baseline covariates. </t>
  </si>
  <si>
    <t>Mart√≠nez-Fern√°ndez 2020</t>
  </si>
  <si>
    <t>Randomized Trial of Focused Ultrasound Subthalamotomy for Parkinson's Disease.</t>
  </si>
  <si>
    <t>Randomized Trial of Focused Ultrasound Subthalamotomy for Parkinson's Disease</t>
  </si>
  <si>
    <t xml:space="preserve">R Marinez-Fernandez et al. </t>
  </si>
  <si>
    <t>Parkinson's disease</t>
  </si>
  <si>
    <t>Self 2020</t>
  </si>
  <si>
    <t>Effect of Hydroxychloroquine on Clinical Status at 14 Days in Hospitalized Patients With COVID-19: A Randomized Clinical Trial.</t>
  </si>
  <si>
    <t>Effect of Hydroxychloroquine on Clinical Status at 14 Days in Hospitalized Patients With COVID-19: A Randomized Clinical Trial</t>
  </si>
  <si>
    <t xml:space="preserve">WH Self et al. </t>
  </si>
  <si>
    <t>"Odds ratio greater than 1.0 indicated more favorable outcomes for patients in the hydroxychloroquin"</t>
  </si>
  <si>
    <t>- Interim analyses for early stopping for futility and efficacy: "We will use a prior odds ratio of 1.0 (equal chance of harm and benefit; mean log OR of 0.0) and a prior distribution of the standard error for its log set at 0.352 for tests of efficacy and a non-informative prior for tests of futility and harm."</t>
  </si>
  <si>
    <t>Cavalcanti 2020</t>
  </si>
  <si>
    <t>Hydroxychloroquine with or without Azithromycin in Mild-to-Moderate Covid-19.</t>
  </si>
  <si>
    <t xml:space="preserve">AB Cavalcanti et al. </t>
  </si>
  <si>
    <t>"Among patients with confirmed Covid-19, there were no significant between-group differences in the proportional odds of having a higher (worse) score on the seven-point ordinal scale at 15 days"</t>
  </si>
  <si>
    <t>- Rule for early stopping for efficacy: "We will use the strict limit of Haybittle-Peto ... for the interruption for benefit (p &lt;0.0001). Note that the second and third interim analyses were later cancelled due to faster-than-expected enrolment. 
- Sample size calculations: "The study was designed to involve 630 patients (210 per arm) to detect a proportional odds ratio of 0.57 between two and two treatments, with a power of 80%, significance level of 5%, and assuming that the distribution of the ordinal outcome to the control group will follow the proportions 35%, 15%, 20%, 10%, 10%, 10% for stages 1 to 6 respectively. Expected outcome proportions were based on the study. Furthermore, under the hypothesis that azithromycin should not alter the primary outcome, the comparison in the 1:2 ratio between control patients versus hydroxychloroquine will have 90% power to detect proportional odds ratios of 0.63"
- Used mixed effects models to adjust for site. 
- Proportional odds assumption was checked using Lipsitz test (p-value = 0.15).</t>
  </si>
  <si>
    <t>Goldman 2020</t>
  </si>
  <si>
    <t>Remdesivir for 5 or 10 Days in Patients with Severe Covid-19.</t>
  </si>
  <si>
    <t>Remdesivir for 5 or 10 Days in Patients with Severe Covid-19</t>
  </si>
  <si>
    <t xml:space="preserve">JD Goldman et al. </t>
  </si>
  <si>
    <t>Cumulative logit model ; Two-sample Wilcoxon test</t>
  </si>
  <si>
    <t xml:space="preserve">The authors intended to use a proportional odds model, though the assumption was violated. The authors reported a p-value that was calculated from a Wilcoxon rank-sum test stratified by baseline clinical status </t>
  </si>
  <si>
    <t xml:space="preserve">- Sample size calculation based on Whitehead's method. 
- Authors used the Score test to assess for proportional odds (P = 0.0017). Further tests indicated that proportional odds was not violated for treatment, but it was for baseline clinical status. 
- Post-hoc analyses included proportional odds model. 
- Wilcoxon rank-sum test was stratified by baseline clinical status. </t>
  </si>
  <si>
    <t>Beigel 2020</t>
  </si>
  <si>
    <t>Remdesivir for the Treatment of Covid-19 - Final Report.</t>
  </si>
  <si>
    <t xml:space="preserve">JH Beigel et al. </t>
  </si>
  <si>
    <t>"The odds of improvement in the ordinal scale score were higher in the remdesivir group, as determined by a proportional odds model at the day 15 visit, than in the placebo group"</t>
  </si>
  <si>
    <t>- Adaptive design: "There will be interim monitoring to introduce new arms and allow early stopping for futility, efficacy, or safety. If one therapy proves to be efficacious, then this treatment may become the control arm for comparison(s) with new experimental treatment(s). Any such change would be accompanied by an updated sample size."
- Proportion odds assumption was checked using a likelihood ratio test. 
- The ordinal scale used to be the primary outcome, however this was changed as trial statisticians who were unaware of treatment assignments and had no knowledge of outcome data.</t>
  </si>
  <si>
    <t>Tomazini 2020</t>
  </si>
  <si>
    <t>Effect of Dexamethasone on Days Alive and Ventilator-Free in Patients With Moderate or Severe Acute Respiratory Distress Syndrome and COVID-19: The CoDEX Randomized Clinical Trial.</t>
  </si>
  <si>
    <t>Effect of Dexamethasone on Days Alive and Ventilator-Free in Patients With Moderate or Severe Acute Respiratory Distress Syndrome and COVID-19: The CoDEX Randomized Clinical Trial</t>
  </si>
  <si>
    <t xml:space="preserve">BM Tomazini et al. </t>
  </si>
  <si>
    <t>- Sample size re-estimation: "Due to the lack of data about ventilator free days in COVID-19 patients, the sample size will be updated using the pooled standard deviation of ventilator free days of the first interim analysis"
- Early stopping for efficacy using the Haybittle-Peto boundary 
- Authors used the Lipsitz goodness-of-fit test to assess the proportional odds assumption (P = 0.10).
- Authors reported that "In case of the proportional odds assumption is not met, categories of the ordinal scale 1-4 will be grouped as a single
category for the analysis"</t>
  </si>
  <si>
    <t>FurtadoRHM 2020</t>
  </si>
  <si>
    <t>Azithromycin in addition to standard of care versus standard of care alone in the treatment of patients admitted to the hospital with severe COVID-19 in Brazil (COALITION II): a randomised clinical trial.</t>
  </si>
  <si>
    <t>Azithromycin in addition to standard of care versus standard of care alone in the treatment of patients admitted to the hospital with severe COVID-19 in Brazil (COALITION II): a randomised clinical trial</t>
  </si>
  <si>
    <t>Furtado</t>
  </si>
  <si>
    <t xml:space="preserve">Unclear/unknown </t>
  </si>
  <si>
    <t>Funding COALITION COVID-19 Brazil and EMS</t>
  </si>
  <si>
    <t>COVID</t>
  </si>
  <si>
    <t>mixed-effect ordinal logistic regression</t>
  </si>
  <si>
    <t>RHM Furtado et al.</t>
  </si>
  <si>
    <t>Odds of a patient in the azithromycin group having a worse status than a patient in the control group; an odds ratio &gt;1¬∑00 represents a clinical worsening assessed on the ordinal scale in the combination group compared with the monotherapy group</t>
  </si>
  <si>
    <t>Early stopping rule: three interim analyses, stopping early for benefit using primary outcome or mortality. Peto's rule was used to adjust p-values at each analysis.
Used a mixed effects ordinal logistic regression model to adjust for site. 
Likelihood ratio test of the proportional odds assumption was not significant (p=0¬∑099).
Sample size calc: "We established that across the six levels of ordinal outcomes, with probabilities of 35% for 1, 15% for 2, 20% for 3, 10% for 4, 10% for 5, and 10% for 6, a sample of 197 patients per group (394 patients) would have 85% power to detect an average odds ratio (OR) of 0¬∑57 between the groups with a 5% significance level, based on a previous randomised trial in COVID-19.17Considering a dropout rate of about 10%, our target sample size was set at 440 patients. In this scenario, an OR of less than 1¬∑00 represents a clinical improvement assessed on the ordinal scale in the azithromycin group compared with the control group"</t>
  </si>
  <si>
    <t>Horne 2020</t>
  </si>
  <si>
    <t>Gabapentin for chronic pelvic pain in women (GaPP2): a multicentre, randomised, double-blind, placebo-controlled trial.</t>
  </si>
  <si>
    <t>Gabapentin for chronic pelvic pain in women (GaPP2): a multicentre, randomised, double-blind, placebo-controlled trial</t>
  </si>
  <si>
    <t xml:space="preserve">AW Horne et al. </t>
  </si>
  <si>
    <t xml:space="preserve">Chronic pelvic pain </t>
  </si>
  <si>
    <t xml:space="preserve">Patient global impression of change dichotomised as 'very marked/marked improvement' vs other categories. </t>
  </si>
  <si>
    <t>Spinner 2020</t>
  </si>
  <si>
    <t>Effect of Remdesivir vs Standard Care on Clinical Status at 11 Days in Patients With Moderate COVID-19: A Randomized Clinical Trial.</t>
  </si>
  <si>
    <t>Effect of Remdesivir vs Standard Care on Clinical Status at 11 Days in Patients With Moderate COVID-19: A Randomized Clinical Trial</t>
  </si>
  <si>
    <t xml:space="preserve">CD Spinner et al. </t>
  </si>
  <si>
    <t>"Patients randomized to the 5-day remdesivir group had significantly higher odds of a better clinical status distribution on the 7-point ordinal scale compared with those randomized to standard care"</t>
  </si>
  <si>
    <t xml:space="preserve">For 10 day remdesivir group comparison, the Wilcoxon rank-sum test was used. </t>
  </si>
  <si>
    <t xml:space="preserve">- Sample size calculation used the Whitehead method. 
- Proportional odds assumption was not met for the 10-day remdesivir group comparison so no odds ratio was reported; P-value was calculated using the Wilcoxon rank sum test. 
- Score test was used to assess for proportionality. </t>
  </si>
  <si>
    <t>vanderVlist 2020</t>
  </si>
  <si>
    <t>Effectiveness of a high volume injection as treatment for chronic Achilles tendinopathy: randomised controlled trial.</t>
  </si>
  <si>
    <t>Effectiveness of a high volume injection as treatment for chronic Achilles tendinopathy: randomised controlled trial</t>
  </si>
  <si>
    <t>Arco C van der Vlist</t>
  </si>
  <si>
    <t>Tendinopathy</t>
  </si>
  <si>
    <t>Fishers exact test</t>
  </si>
  <si>
    <t>There were two ordinal outcomes, both secondary. One of these was dichotomised, so I focused on the other (return to sport).</t>
  </si>
  <si>
    <t>AC van der Vlist et al.</t>
  </si>
  <si>
    <t xml:space="preserve">Chronic Achilles tendinopathy </t>
  </si>
  <si>
    <t>For analysis purposes, good or excellent patient satisfaction was dichotomised as "satisfied", and a poor or moderate satisfaction as "dissatisfied"</t>
  </si>
  <si>
    <t>Fisher's exact test</t>
  </si>
  <si>
    <t>Assumptions for Fisher's test implicitly implied (random sample, independence and mutually exclusive categories)</t>
  </si>
  <si>
    <t>Rowell 2020</t>
  </si>
  <si>
    <t>Effect of Out-of-Hospital Tranexamic Acid vs Placebo on 6-Month Functional Neurologic Outcomes in Patients With Moderate or Severe Traumatic Brain Injury.</t>
  </si>
  <si>
    <t>Effect of Out-of-Hospital Tranexamic Acid vs Placebo on 6-MonthFunctional Neurologic Outcomes in Patients With Moderate or Severe Traumatic Brain Injury</t>
  </si>
  <si>
    <t>Rowell</t>
  </si>
  <si>
    <t>Traumatic brain injury</t>
  </si>
  <si>
    <t>Favourable outcome GOSE score&gt;4</t>
  </si>
  <si>
    <t>Logistic, Because odds ratios derived from logistic regression can provide a misleading representation of risk when the base rate is high, we instead present adjusted differences in the percentages of participants with favorable neurologic outcome using linear regression with robust standard errors;</t>
  </si>
  <si>
    <t>Effect of Out-of-Hospital Tranexamic Acid vs Placebo on 6-MonthFunctional Neurologic Outcomes in Patients With Moderateor Severe Traumatic Brain Injury</t>
  </si>
  <si>
    <t>SE Rowell et al.</t>
  </si>
  <si>
    <t xml:space="preserve">Dichotomised into favourable (GOSE score &gt;4 [moderate disability or good recovery]) and poor (GOSE score ‚â§4 [severe disability, vegetative state, death]). </t>
  </si>
  <si>
    <t>"The pre-specified primary analysis compared the percentage of participants in the analysis population with a favorable neurologic outcome (GOSE score &gt;4) 6 months after injury between the combined tranexamic acid treatment group and the placebo group using logistic regression adjusted for study site"</t>
  </si>
  <si>
    <t xml:space="preserve">Logistic regression model ; Linear regression model </t>
  </si>
  <si>
    <t>Study used a linear regression model (linear probability model) to estimate a risk difference with robust standard errors, as "odds ratios derived from logistic regression can provide a misleading representation of risk when the base rate is high, we instead present adjusted differences in the percentages of participants with favorable neurologic outcome using linear regression with robust standard errors". Results from the logistic regression are shown in the supplementary material</t>
  </si>
  <si>
    <t xml:space="preserve">Sample size estimation: The planned sample size of 963 analysis population participants provided 80% power for tests of benefit at a 0.071 absolute higher proportion with favorable outcomes in the combined group of tranexamic acid‚Äìtreated patients and harm at a 0.095 absolute lower proportion with favorable outcomes in the combined group of tranexamic acid‚Äìtreated patients.
Analysis: study used a linear probability model with robust SEs. Assumptions of normality were not checked. </t>
  </si>
  <si>
    <t>Simpson 2020</t>
  </si>
  <si>
    <t>Efficacy and safety of abrocitinib in adults and adolescents with moderate-to-severe atopic dermatitis (JADE MONO-1): a multicentre, double-blind, randomised, placebo-controlled, phase 3 trial.</t>
  </si>
  <si>
    <t>Efficacy and safety of abrocitinib in adults and adolescents with moderate-to-severe atopic dermatitis (JADE MONO-1): a multicentre, double-blind, randomised, placebo-controlled, phase 3 trial</t>
  </si>
  <si>
    <t>EL Simpson</t>
  </si>
  <si>
    <t>atopic dermatitis</t>
  </si>
  <si>
    <t>Lower 2 scores of the 5 point scale</t>
  </si>
  <si>
    <t>Proportion of subjects achieving IGA response at Week 12</t>
  </si>
  <si>
    <t>Co-primary endpoint of which one was ordinal. I used the ordinal component for this.</t>
  </si>
  <si>
    <t>Efficacy and safety of abrocitinib in adults and adolescents with moderate-to-severe atopic dermatitis ( JADE MONO-1): a multicentre, double-blind, randomised, placebo-controlled, phase 3 trial</t>
  </si>
  <si>
    <t>EL Simpson et al.</t>
  </si>
  <si>
    <t>The IGA response was defined as a score of 0 [clear] or 1 [almost clear] and a ‚â•2-grade improvement from baseline</t>
  </si>
  <si>
    <t xml:space="preserve">Risk difference ; Non-parametric procedure used </t>
  </si>
  <si>
    <t>The difference in the investigator global assess¬≠ment response rate between the placebo and abrocitinib 100 mg group was 15¬∑8% (95% CI 6¬∑8 to 24¬∑8; p=0¬∑0037) and 36¬∑0% (95% CI 26¬∑2 to 45¬∑7; p&lt;0¬∑0001) for the abrocitinib 200 mg group</t>
  </si>
  <si>
    <t xml:space="preserve">The proportion of responders in the PF-04965842 treatment groups versus the placebo group will be summarised by the difference and its 95% confidence interval obtained by normal approximation, using the weights from the CMH test. </t>
  </si>
  <si>
    <t>Sample size information: "A sample size of 375 patients (150, 150, and 75 patients randomly assigned to 100 mg, 200 mg, and placebo groups, respectively) was required to provide at least 95% power to detect at least 20% difference in Inves¬≠tigator Global Assessment response rates between either abrocitinib dose and placebo, assuming a response rate of 6% in the placebo group at week 1".
Assumption for CMH test not reported; the CMH test supposes that the effect of the treatment is homogeneous in all strata, though there is no evidence this was assessed</t>
  </si>
  <si>
    <t>Lebwohl 2020</t>
  </si>
  <si>
    <t>Trial of Roflumilast Cream for Chronic Plaque Psoriasis.</t>
  </si>
  <si>
    <t>Trial of Roflumilast Cream for Chronic Plaque Psoriasis</t>
  </si>
  <si>
    <t xml:space="preserve">Scores of 0 and 1 (clear/almost clear) vs 2 (mild) or higher. </t>
  </si>
  <si>
    <t>95% CI of the proportion in each group are presented</t>
  </si>
  <si>
    <t>Johnston 2020</t>
  </si>
  <si>
    <t>Ticagrelor and Aspirin or Aspirin Alone in Acute Ischemic Stroke or TIA.</t>
  </si>
  <si>
    <t>Ticagrelor and Aspirin or Aspirin Alone in Acute Ischemic Stroke or TIA</t>
  </si>
  <si>
    <t xml:space="preserve">SC Johnston et al. </t>
  </si>
  <si>
    <t>Disability measured as a score of greater than 1 on the mRS</t>
  </si>
  <si>
    <t xml:space="preserve">- Early stopping for efficacy: one interim analysis for efficacy will be conducted after approximately 60% of the primary events have been collected. The stopping boundary at the interim is a 2-sided p-value of 0.008. 
- Assumptions of logistic regression not reported to be checked. </t>
  </si>
  <si>
    <t>Kabashima 2020</t>
  </si>
  <si>
    <t>Trial of Nemolizumab and Topical Agents for Atopic Dermatitis with Pruritus.</t>
  </si>
  <si>
    <t>Trial of Nemolizumab and Topical Agents for Atopic Dermatitis with Pruritus</t>
  </si>
  <si>
    <t>Kabashima</t>
  </si>
  <si>
    <t>dermatitis</t>
  </si>
  <si>
    <t xml:space="preserve">K Kabashima et al. </t>
  </si>
  <si>
    <t>Atopic dermatitis with pruritus</t>
  </si>
  <si>
    <t>An itch score of 1 or less</t>
  </si>
  <si>
    <t xml:space="preserve">Found difference in proportions with 95% CI but method used was not reported. </t>
  </si>
  <si>
    <t>Martins 2020</t>
  </si>
  <si>
    <t>Thrombectomy for Stroke in the Public Health Care System of Brazil.</t>
  </si>
  <si>
    <t>Thrombectomy for Stroke in the Public Health Care System of Brazil</t>
  </si>
  <si>
    <t xml:space="preserve">SO Martins et al. </t>
  </si>
  <si>
    <t>"Adjusted common odds ratio for a decrease of ‚â•1 point in the score on the modified Rankin scale"</t>
  </si>
  <si>
    <t xml:space="preserve">Statistical methods ; Prediction methods </t>
  </si>
  <si>
    <t>R; SPSS</t>
  </si>
  <si>
    <t xml:space="preserve">- Interim analyses at 3 time-points that allow early stops for efficacy or futility, as well as blinded sample size re-estimation: "The DSMB will advise the executive committee (EC) on recommendations to stop the trial early either for
reasons of safety, efficacy or futility. The latter may be necessary as
assumptions regarding rates of favorable outcomes in this group of
patients may be incorrect given the paucity of data regarding the
natural history of the non-treated patients in the public healthcare
system of developing countries. Of note, blinded sample size
adjustment based on different than expected outcomes rates is
permitted, but it is not permitted to adjust the sample size based on
change in the pre-specified treatment effect"
- Assessed model fit with the deviance Chi-Square test on the
cross-classification of covariate patterns with observed and estimated response frequencies. Proportional odds assumption held for unadjusted model, but was rejected with the adjusted model. The authors "argue that if the proportional odds assumption holds, a set of separate binary logistic regressions fitted to the data will show a common odds ratio for an explanatory variable across all the regressions." The differences among the odds-ratio point estimates for each of the six dichotomised categories of score were small, and so the proportional odds was retained (note that the Score test was originally used, and they note that this test is anti-conservative). Unclear which variables violated the proportional odds assumption, and whether a partial proportional odds model could have been used. </t>
  </si>
  <si>
    <t>Yang 2020</t>
  </si>
  <si>
    <t>Endovascular Thrombectomy with or without Intravenous Alteplase in Acute Stroke.</t>
  </si>
  <si>
    <t>Endovascular Thrombectomy with or without Intravenous Alteplase in Acute Stroke</t>
  </si>
  <si>
    <t xml:space="preserve">P Yang et al. </t>
  </si>
  <si>
    <t>"The primary effect parameter is the common odds ratio, which represents the shift on the full distribution of the modified Rankin Scale"</t>
  </si>
  <si>
    <t>Wang 2020</t>
  </si>
  <si>
    <t>Remdesivir in adults with severe COVID-19: a randomised, double-blind, placebo-controlled, multicentre trial.</t>
  </si>
  <si>
    <t>Remdesivir in adults with severe COVID-19: a randomised, double-blind, placebo-controlled, multicentre trial</t>
  </si>
  <si>
    <t xml:space="preserve">Y Wang et al. </t>
  </si>
  <si>
    <t>Cao 2020</t>
  </si>
  <si>
    <t>A Trial of Lopinavir-Ritonavir in Adults Hospitalized with Severe Covid-19.</t>
  </si>
  <si>
    <t>A Trial of Lopinavir-Ritonavir in Adults Hospitalized with Severe Covid-19</t>
  </si>
  <si>
    <t xml:space="preserve">B Cao et al. </t>
  </si>
  <si>
    <t>Koblan 2020</t>
  </si>
  <si>
    <t>A Non-D2-Receptor-Binding Drug for the Treatment of Schizophrenia.</t>
  </si>
  <si>
    <t>A Non-D2-Receptor-Binding Drug for the Treatment of Schizophrenia</t>
  </si>
  <si>
    <t xml:space="preserve">KS Koblan et al. </t>
  </si>
  <si>
    <t xml:space="preserve">Standard errors across all categories </t>
  </si>
  <si>
    <t>Difference in difference in means (difference between change from baseline for int vs control)</t>
  </si>
  <si>
    <t>"Thee between-group least-squares mean differences in the changes from baseline in the CGI-S scale score at week 4 was ‚àí0.5 points"</t>
  </si>
  <si>
    <t>Deyle 2020</t>
  </si>
  <si>
    <t>Physical Therapy versus Glucocorticoid Injection for Osteoarthritis of the Knee.</t>
  </si>
  <si>
    <t>Physical Therapy versus Glucocorticoid Injection for Osteoarthritis of the Knee</t>
  </si>
  <si>
    <t xml:space="preserve">GD Deyle et al. </t>
  </si>
  <si>
    <t xml:space="preserve">Osteoarthritis </t>
  </si>
  <si>
    <t xml:space="preserve">Dichotomised as 3+ and below, as a score of 3 or higher is considered to be clinically meaningful. </t>
  </si>
  <si>
    <t xml:space="preserve">Odds ratio; Risk difference ; Risk ratio ; Other </t>
  </si>
  <si>
    <t>Number needed to treat and relative risk reduction</t>
  </si>
  <si>
    <t>Did not report for all parameters, but for NNT: " The number needed to treat reflects the number of patients who would need to be treated with physical therapy to avoid one failure to achieve an improvement of 3+ or greater on the GROC scale at 1 year, when compared to patients treated with glucocorticoid injection"</t>
  </si>
  <si>
    <t xml:space="preserve">Used point estimate and 95% CI formulae to calculate relative risks, risk differences and NNT. </t>
  </si>
  <si>
    <t>- Authors did not report whether sufficient n was in each sub-category in the contingency table. 
- Authors presented the distribution of the outcome using histograms and overlaid a normal distribution.
- Outcome was also measured at 4 weeks, 8 weeks, and 6 months (in addition to 1 year), though this information was not used in the final analysis.</t>
  </si>
  <si>
    <t>CampbellBCV 2020</t>
  </si>
  <si>
    <t>Effect of Intravenous Tenecteplase Dose on Cerebral Reperfusion Before Thrombectomy in Patients With Large Vessel Occlusion Ischemic Stroke: The EXTEND-IA TNK Part 2 Randomized Clinical Trial.</t>
  </si>
  <si>
    <t xml:space="preserve">Effect of intravenous tenecteplase dose on cerebral repercussion before thrombectomy in patients with large vessel occlusion ischemic stroke </t>
  </si>
  <si>
    <t>BCV Campbell</t>
  </si>
  <si>
    <t>Category score corresponding to 50% or higher</t>
  </si>
  <si>
    <t>Effect of Intravenous Tenecteplase Dose on Cerebral Reperfusion Before Thrombectomy in Patients With Large Vessel Occlusion Ischemic Stroke</t>
  </si>
  <si>
    <t xml:space="preserve">BCV Campbell et al. </t>
  </si>
  <si>
    <t xml:space="preserve">Two-sample Wilcoxon test that doesn't account for ties (generalised odds ratio can be calculated). </t>
  </si>
  <si>
    <t xml:space="preserve">Cumulative logit model was to be used, but the proportional odds assumption was not satisfied using a LRT and Brant test. </t>
  </si>
  <si>
    <t xml:space="preserve">Sample size re-estimation: "A blinded adaptive sample size re-estimation was performed by the study statistician after 240 patients had been enrolled using the prespecified Mehta and Pocock promising zone mathematical algorithm. This did not require any subjective decision-making by the steering committee who were simply informed of the final sample size with no further details"
Wilcoxon test: did not check whether the distributions were similar in shape/spread. </t>
  </si>
  <si>
    <t>Olsen 2020</t>
  </si>
  <si>
    <t>Nonsedation or Light Sedation in Critically Ill, Mechanically Ventilated Patients.</t>
  </si>
  <si>
    <t>Nonsedation or Light Sedation in Critically Ill, Mechanically Ventilated Patients</t>
  </si>
  <si>
    <t xml:space="preserve">HT Olsen et al. </t>
  </si>
  <si>
    <t xml:space="preserve">Any critically ill patients in ICU </t>
  </si>
  <si>
    <t>Hill 2020</t>
  </si>
  <si>
    <t>Efficacy and safety of nerinetide for the treatment of acute ischaemic stroke (ESCAPE-NA1): a multicentre, double-blind, randomised controlled trial.</t>
  </si>
  <si>
    <t>Efficacy and safety of nerinetide for the treatment of acute ischaemic stroke (ESCAPE-NA1): a multicentre, double-blind, randomised controlled trial</t>
  </si>
  <si>
    <t>Hill</t>
  </si>
  <si>
    <t xml:space="preserve">Public ; Unclear/unknown </t>
  </si>
  <si>
    <t>NoNO - however they are!</t>
  </si>
  <si>
    <t>poisson regression</t>
  </si>
  <si>
    <t>This approach differs from our statistical analysis plan (which stated that we would report odds ratios from a multivariable logistic regression) because it was recommended at the time of peer review by both a reviewer and the editor.</t>
  </si>
  <si>
    <t xml:space="preserve">MD Hill et al. </t>
  </si>
  <si>
    <t xml:space="preserve">Defined as a score of 0-2 on the mRS for the evaluation of neurological functional disability. </t>
  </si>
  <si>
    <t>Poisson regression with Huber-White robust variance estimator</t>
  </si>
  <si>
    <t xml:space="preserve">Original secondary outcome was an ordinal shift analysis, however proportional odds assumption was not met using the Score test and so this analysis was not conducted or reported. </t>
  </si>
  <si>
    <t xml:space="preserve">Early stopping rule: "An efficacy interim analysis (after approximately 600 subjects complete the Day 90 follow-up) will be conducted using the alpha spending function method with O‚ÄôBrien and Fleming type stopping boundary for
efficacy and a non-binding conditional power boundary for futility. The
trial may be stopped for overwhelming efficacy or futility at the interim
analysis if the test statistic crosses the O‚ÄôBrien-Fleming (O-F) or
conditional power boundary."
Study was going to use an ordinal shift analysis but proportional odds assumption violated using the Score test. 
Authors did not report whether there was evidence of over-dispersion in the Poisson model. </t>
  </si>
  <si>
    <t>St√§nder 2020</t>
  </si>
  <si>
    <t>Trial of Nemolizumab in Moderate-to-Severe Prurigo Nodularis.</t>
  </si>
  <si>
    <t>Trial of Nemolizumab in Moderate-to-Severe Prurigo Nodularis</t>
  </si>
  <si>
    <t xml:space="preserve">S Stander et al. </t>
  </si>
  <si>
    <t xml:space="preserve">Prurigo nodularis </t>
  </si>
  <si>
    <t xml:space="preserve">Mean absolute and percent change from baseline </t>
  </si>
  <si>
    <t xml:space="preserve">Least-squares mean absolute change from baseline in mean score of verbal rating scale score for pruritus at week 12 </t>
  </si>
  <si>
    <t xml:space="preserve">Response variable was the change from baseline </t>
  </si>
  <si>
    <t>Lascarrou 2019</t>
  </si>
  <si>
    <t>Targeted Temperature Management for Cardiac Arrest with Nonshockable Rhythm.</t>
  </si>
  <si>
    <t>Targeted Temperature Management for Cardiac Arrest with Nonshockable Rhythm</t>
  </si>
  <si>
    <t xml:space="preserve">JB Lascarrou et al. </t>
  </si>
  <si>
    <t xml:space="preserve">Coma following cardiac arrest </t>
  </si>
  <si>
    <t>CPC score of 1 or 2 vs 3-5 (defined as a favourable neurologic outcome based on the literature)</t>
  </si>
  <si>
    <t>- Early stopping rules (Peto and Haybittle rules were applied). 
- Sample size calculation based off a risk difference. 
- Assumptions of using a linear model with an identity link function were not reported to be checked.</t>
  </si>
  <si>
    <t>Hoskin 2019</t>
  </si>
  <si>
    <t>Effect of Single-Fraction vs Multifraction Radiotherapy on Ambulatory Status Among Patients With Spinal Canal Compression From Metastatic Cancer: The SCORAD Randomized Clinical Trial.</t>
  </si>
  <si>
    <t>Effect of Single-Fraction vs Multifraction Radiotherapy on Ambulatory Status Among Patients With Spinal Canal Compression From Metastatic Cancer: The SCORAD Randomized Clinical Trial</t>
  </si>
  <si>
    <t xml:space="preserve">PJ Hoskin et al. </t>
  </si>
  <si>
    <t xml:space="preserve">Spinal canal compression </t>
  </si>
  <si>
    <t xml:space="preserve">Primary endpoint was ambulatory response rate defined as the percentage of patients who achieved ambulatory status grade 1 or 2 at 8 weeks. </t>
  </si>
  <si>
    <t>"The ambulatory response rate was defined as the percentage of patients who achieved ambulatory status grade 1 or 2 at 8 weeks"</t>
  </si>
  <si>
    <t>Difference in proportions test was used</t>
  </si>
  <si>
    <t>Yamamura 2019</t>
  </si>
  <si>
    <t>Trial of Satralizumab in Neuromyelitis Optica Spectrum Disorder.</t>
  </si>
  <si>
    <t>Trial of Satralizumab in Neuromyelitis Optica Spectrum Disorder</t>
  </si>
  <si>
    <t xml:space="preserve">T Yamamura et al. </t>
  </si>
  <si>
    <t xml:space="preserve">Neuromyelitis optica spectrum disorder </t>
  </si>
  <si>
    <t xml:space="preserve">Mean change from 24 weeks to baseline </t>
  </si>
  <si>
    <t>John 2019</t>
  </si>
  <si>
    <t>Effect of revealing authors' conflicts of interests in peer review: randomized controlled trial.</t>
  </si>
  <si>
    <t>Effect of revealing authors' conflicts of interests in peer review: randomized controlled trial</t>
  </si>
  <si>
    <t xml:space="preserve">LK John et al. </t>
  </si>
  <si>
    <t>Non-medical setting</t>
  </si>
  <si>
    <t xml:space="preserve">Mutually exclusive categories ; Categories ordered in a hierarchical manner ; Scale can detect improvement and deterioration </t>
  </si>
  <si>
    <t xml:space="preserve">The outcome measured the usefulness of conflict of interest information </t>
  </si>
  <si>
    <t xml:space="preserve">Summaries by group not used </t>
  </si>
  <si>
    <t xml:space="preserve">- Means collapse across treatment arm because items were assessed at the end of the follow up survey.
- Although it is a Likert scale, the categories for scores 2 to 4 were not coded in the appendix and so were not clearly defined to the reader. </t>
  </si>
  <si>
    <t>Reddihough 2019</t>
  </si>
  <si>
    <t>Effect of Fluoxetine on Obsessive-Compulsive Behaviors in Children and Adolescents With Autism Spectrum Disorders: A Randomized Clinical Trial.</t>
  </si>
  <si>
    <t>Effect of Fluoxetine on Obsessive-Compulsive Behaviors in Children and Adolescents With Autism Spectrum Disorders: A Randomized Clinical Trial</t>
  </si>
  <si>
    <t xml:space="preserve">DS Reddihough et al. </t>
  </si>
  <si>
    <t>Obsessive-compulsive behaviour</t>
  </si>
  <si>
    <t>Cooper 2019</t>
  </si>
  <si>
    <t>Laparoscopic supracervical hysterectomy versus endometrial ablation for women with heavy menstrual bleeding (HEALTH): a parallel-group, open-label, randomised controlled trial.</t>
  </si>
  <si>
    <t>Laparoscopic supracervical hysterectomy versus endometrial ablation for women with heavy menstrual bleeding (HEALTH): a parallel-group, open-label, randomised controlled trial</t>
  </si>
  <si>
    <t xml:space="preserve">K Cooper et al. </t>
  </si>
  <si>
    <t xml:space="preserve">Menstrual bleeding </t>
  </si>
  <si>
    <t xml:space="preserve">Originally planned to treat the outcome as binary (overall satisfaction) by finding a risk difference. </t>
  </si>
  <si>
    <t xml:space="preserve">Statistical methods ; Other </t>
  </si>
  <si>
    <t>Checked proportional odds assumption by examining the odds ratios from binary logistic regression for the three binary splits of the data</t>
  </si>
  <si>
    <t xml:space="preserve">- Checked proportional odds assumption by also using a Brant test with a significance threshold of p &lt; 0.001. 
- Note that the DSMC recommended the trial use an ordinal rather than a binary outcome due to the skewness of the binary outcome. 
- Used the Whitehead procedure assuming a common odds ratio of 2.84. </t>
  </si>
  <si>
    <t>CreeBAC 2019</t>
  </si>
  <si>
    <t>Inebilizumab for the treatment of neuromyelitis optica spectrum disorder (N-MOmentum): a double-blind, randomised placebo-controlled phase 2/3 trial.</t>
  </si>
  <si>
    <t xml:space="preserve">BAC Cree et al. </t>
  </si>
  <si>
    <t xml:space="preserve">Worsening of EDSS score from baseline (increase of ‚â•2 from baseline of 0, increase of ‚â•1 from baseline of 1-5, or increase of ‚â•0.5 from baseline of ‚â•5.5). This was coded as a binary variable. </t>
  </si>
  <si>
    <t>"Odds ratio of EDSS score worsening"</t>
  </si>
  <si>
    <t xml:space="preserve">- Early stopping for futility: "An unblinded interim analysis was conducted for futility assessment by the independent data monitoring committee
when approximately 50% of the total planned adjudication-committee-determined attacks occurred. The assessment of futility was based on predictive power, according to the average conditional power calculated at the observed treatment effect at the time of the interim analysis."
- Authors did not report whether the assumptions made for logistic regression were checked. 
- Mean EDSS score with SD reported at baseline. 
- Baseline covariate was kept on the original ordinal scale. </t>
  </si>
  <si>
    <t>Sands 2019</t>
  </si>
  <si>
    <t>Vedolizumab versus Adalimumab for Moderate-to-Severe Ulcerative Colitis.</t>
  </si>
  <si>
    <t>Vedolizumab versus adalimumab for moderate-to-severe ulcerative colitis</t>
  </si>
  <si>
    <t>BE Sands</t>
  </si>
  <si>
    <t>Ulcerative colitis</t>
  </si>
  <si>
    <t>defined as a total score of ‚â§2 on the Mayo scale and no subscore &gt;1 on any of the four components</t>
  </si>
  <si>
    <t>Vedolizumab versus Adalimumab for Moderate-to-Severe Ulcerative Colitis</t>
  </si>
  <si>
    <t xml:space="preserve">BE Sands et al. </t>
  </si>
  <si>
    <t>Physician‚Äôs Global Assessment (PGA) subscore indicative of mild disease (‚â§1) at Week 52</t>
  </si>
  <si>
    <t>Used the normal approximation and the weights from the CMH test to find 95% CI and p-value</t>
  </si>
  <si>
    <t xml:space="preserve">Interim analyses for sample size re-estimation or early stopping for futility. Details: "Two interim analyses will be conducted. The first interim analysis will be conducted after approximately 100 subjects have been randomized into the study for 52 weeks and who have completed the Week 52 Final Visit or Early Termination Visit. This analysis will be used to determine the conditional power of the study and assess whether a sample size re-estimation is required. The
analysis will be carried out by an independent statistical team in a manner that maintains the blinding of the study to the team and subjects. Based on the results from this interim analysis, by applying the promising zone adaptive
approach, the sample size may be increased or the study may be terminated from futility."
Did not report whether assumptions for CMH test had been satisfied. </t>
  </si>
  <si>
    <t>Nave 2019</t>
  </si>
  <si>
    <t>Physical Fitness Training in Patients with Subacute Stroke (PHYS-STROKE): multicentre, randomised controlled, endpoint blinded trial.</t>
  </si>
  <si>
    <t>Physical Fitness Training in Patients with Subacute Stroke (PHYS-STROKE): multicentre, randomised controlled, endpoint blinded trial</t>
  </si>
  <si>
    <t xml:space="preserve">AH Nave et al. </t>
  </si>
  <si>
    <t>Gunduz-Bruce 2019</t>
  </si>
  <si>
    <t>Trial of SAGE-217 in Patients with Major Depressive Disorder.</t>
  </si>
  <si>
    <t>Trial of SAGE-217 in Patients with Major Depressive Disorder</t>
  </si>
  <si>
    <t xml:space="preserve">H Gunduz-Bruce et al. </t>
  </si>
  <si>
    <t xml:space="preserve">Depression </t>
  </si>
  <si>
    <t xml:space="preserve">A score on the CGI-I of 1 (very much improved) and 2 (much improved) vs scores 3-7. </t>
  </si>
  <si>
    <t>Pittock 2019</t>
  </si>
  <si>
    <t>Eculizumab in Aquaporin-4-Positive Neuromyelitis Optica Spectrum Disorder.</t>
  </si>
  <si>
    <t>Eculizumab in Aquaporin-4-Positive Neuromyelitis Optica Spectrum Disorder</t>
  </si>
  <si>
    <t xml:space="preserve">SJ Pittock et al. </t>
  </si>
  <si>
    <t>Widmark 2019</t>
  </si>
  <si>
    <t>Ultra-hypofractionated versus conventionally fractionated radiotherapy for prostate cancer: 5-year outcomes of the HYPO-RT-PC randomised, non-inferiority, phase 3 trial.</t>
  </si>
  <si>
    <t>Ultra-hypofractionated versus conventionally fractionated radiotherapy for prostate cancer: 5-year outcomes of the HYPO-RT-PC randomised, non-inferiority, phase 3 trial</t>
  </si>
  <si>
    <t xml:space="preserve">A Widmark et al. </t>
  </si>
  <si>
    <t xml:space="preserve">Prostate cancer </t>
  </si>
  <si>
    <t xml:space="preserve">Grade 2 or worse toxicities. </t>
  </si>
  <si>
    <t xml:space="preserve">Fisher's exact test </t>
  </si>
  <si>
    <t>R; SPSS; Stata</t>
  </si>
  <si>
    <t xml:space="preserve">- Analysis collapsed Grade 3 and 4. </t>
  </si>
  <si>
    <t>Johnston 2019</t>
  </si>
  <si>
    <t>Intensive vs Standard Treatment of Hyperglycemia and Functional Outcome in Patients With Acute Ischemic Stroke: The SHINE Randomized Clinical Trial.</t>
  </si>
  <si>
    <t>Intensive vs Standard Treatment of Hyperglycemia and Functional Outcome in Patients With Acute Ischemic Stroke: The SHINE Randomized Clinical Trial</t>
  </si>
  <si>
    <t xml:space="preserve">KC Johnston et al. </t>
  </si>
  <si>
    <t xml:space="preserve">- Four interim analyses for futility and overwhelming efficacy are planned. These analyses will use the error-spending function method with stopping guidelines that are similar to the O'Brien and Fleming (OBF) type stopping boundaries. The trial also used covariate-based response-adaptive randomisation. 
- Authors did not report whether the assumptions of the CMH test were assessed. 
- Primary outcome was the proportion of patients with a favourable outcome vs unfavourable outcome. </t>
  </si>
  <si>
    <t>Shehabi 2019</t>
  </si>
  <si>
    <t>Early Sedation with Dexmedetomidine in Critically Ill Patients.</t>
  </si>
  <si>
    <t>Early Sedation with Dexmedetomidine in Critically Ill Patients</t>
  </si>
  <si>
    <t xml:space="preserve">Y Shehabi et al. </t>
  </si>
  <si>
    <t xml:space="preserve">Critically ill patients </t>
  </si>
  <si>
    <t xml:space="preserve">Percentage of RASS scores that were in the target range (-2 to +1) during that time. </t>
  </si>
  <si>
    <t xml:space="preserve">Also reported the standard error in each group and timepoint. </t>
  </si>
  <si>
    <t>Fischer 2019</t>
  </si>
  <si>
    <t>Venetoclax and Obinutuzumab in Patients with CLL and Coexisting Conditions.</t>
  </si>
  <si>
    <t>Venetoclax and Obinutuzumab in Patients with CLL and Coexisting Conditions</t>
  </si>
  <si>
    <t xml:space="preserve">K Fischer et al. </t>
  </si>
  <si>
    <t xml:space="preserve">Chronic lymphocytic leukemia </t>
  </si>
  <si>
    <t>Physiological outcome (e.g. viral detection/load, biomarkers)</t>
  </si>
  <si>
    <t xml:space="preserve">Outcome was dichotomised as complete/partial response vs progressive/stable disease. </t>
  </si>
  <si>
    <t>"The percentages of patients with any response to treatment were significantly higher in the venetoclax‚Äìobinutuzumab group than in the chlorambucil‚Äìobinutuzumab group"</t>
  </si>
  <si>
    <t xml:space="preserve">- Details of early stopping: "One interim analysis for efficacy after 75% of PFS events, utilizing a stopping boundary according to the Œ≥ family error spending function with parameter Œ≥ = 9.21"
- Cochran-Mantel-Haenszel test stratified by Binet stage.
- Authors did not report whether the assumptions of CMH test were checked. </t>
  </si>
  <si>
    <t>Ma 2019</t>
  </si>
  <si>
    <t>Thrombolysis Guided by Perfusion Imaging up to 9 Hours after Onset of Stroke.</t>
  </si>
  <si>
    <t>Thrombolysis Guided by Perfusion Imaging up to 9 Hours after Onset of Stroke</t>
  </si>
  <si>
    <t xml:space="preserve">H Ma et al. </t>
  </si>
  <si>
    <t>"The effect estimate for an improvement of at least 1 point in the score presented as a common odds ratio with a 95% confidence interval"</t>
  </si>
  <si>
    <t xml:space="preserve">- Sample size re-estimation: "Adaptive increase in sample size can be performed
if the results of interim analysis using data from the first 200 patients
are promising as per the methodology of Mehta and Pocock. The
maximum sample size is capped at 400 patients"
- Proportional odds assumption was checked using the Brant test and approximate LRT
- Data were combined for scores of 5 and 6 </t>
  </si>
  <si>
    <t>TurkAS3rd 2019</t>
  </si>
  <si>
    <t>Aspiration thrombectomy versus stent retriever thrombectomy as first-line approach for large vessel occlusion (COMPASS): a multicentre, randomised, open label, blinded outcome, non-inferiority trial.</t>
  </si>
  <si>
    <t>Aspiration thrombectomy versus stent retriever thrombectomy as first-line approach for large vessel occlusion (COMPASS): a multicentre, randomised, open label, blinded outcome, non-inferiority trial</t>
  </si>
  <si>
    <t xml:space="preserve">AS Turk et al. </t>
  </si>
  <si>
    <t xml:space="preserve">Large vessel occlusion </t>
  </si>
  <si>
    <t>Hanley 2019</t>
  </si>
  <si>
    <t>Efficacy and safety of minimally invasive surgery with thrombolysis in intracerebral haemorrhage evacuation (MISTIE III): a randomised, controlled, open-label, blinded endpoint phase 3 trial.</t>
  </si>
  <si>
    <t>Efficacy and safety of minimally invasive surgery with thrombolysis in intracerebral haemorrhage evacuation (MISTIE III): a randomised, controlled, open-label, blinded endpoint phase 3 trial</t>
  </si>
  <si>
    <t xml:space="preserve">DF Hanley et al. </t>
  </si>
  <si>
    <t>Ordinal analysis did not meet proportionality and hence a generalised ordered logistic regression analysis (i.e. non-proportional odds model) was used. The authors reported the adjusted odds ratio across each binary split.</t>
  </si>
  <si>
    <t xml:space="preserve">- Covariate-adaptive randomisation was used with the aim of minimising differences in baseline severity factors. 
- Primary analysis used a dichotomised version of the mRS ('good functional outcome'; 0-3 vs 4-6). 
- Collapsed categories 0-2 into a single category due to small numbers.
- Authors did not report which variable violated the proportional odds assumption. They reported an unadjusted analysis with treatment only as a covariate, which did not violate the proportional odds assumption (P = 0.42). Statistical method that was used to assess for proportional odds was not reported.  </t>
  </si>
  <si>
    <t>Prehospital transdermal glyceryl trinitrate in patients with ultra-acute presumed stroke (RIGHT-2): an ambulance-based, randomised, sham-controlled, blinded, phase 3 trial.</t>
  </si>
  <si>
    <t>Prehospital transdermal glyceryl trinitrate in patients with ultra-acute presumed stroke (RIGHT-2): an ambulance-based, randomised, sham-controlled, blinded, phase 3 trial</t>
  </si>
  <si>
    <t>PM Bath et al.</t>
  </si>
  <si>
    <t>"The primary analysis involved a comparison of the distribution of all 7 levels of the mRS (shift) between the treatment groups"</t>
  </si>
  <si>
    <t>Sample size calculation: "We required a total sample size of 850 participants (425 in each group) to detect a shift in mRS with a common odds ratio [OR] of 0¬∑70,17 assuming an overall significance level of 5%, 90% power, distribution of mRS scores as shown in the appendix,10 3% loss to follow-up, mimic and transient ischaemic attack rate of 20%, and reduction for baseline covariate adjustment of 20%"
Proportional odds assumption tested using the likelihood ratio test
Study also investigated a mean difference in mRS score and proportions with poor outcome (mRS &gt; 2) as sensitivity analyses.</t>
  </si>
  <si>
    <t>Basner 2019</t>
  </si>
  <si>
    <t>Sleep and Alertness in a Duty-Hour Flexibility Trial in Internal Medicine.</t>
  </si>
  <si>
    <t xml:space="preserve">M Basner et al </t>
  </si>
  <si>
    <t>Means (across all categories)</t>
  </si>
  <si>
    <t>"Across shifts, average... scores in flexible programs were noninferior to those in standard programs (between-group difference, 0.12 points; one-sided upper limit of the 95% confidence interval, 0.31 points)"</t>
  </si>
  <si>
    <t>Anderson 2019</t>
  </si>
  <si>
    <t>Intensive blood pressure reduction with intravenous thrombolysis therapy for acute ischaemic stroke (ENCHANTED): an international, randomised, open-label, blinded-endpoint, phase 3 trial.</t>
  </si>
  <si>
    <t xml:space="preserve">CS Anderson et al. </t>
  </si>
  <si>
    <t>"a shift in measures of functioning according to the full range of scores on the mRS"</t>
  </si>
  <si>
    <t xml:space="preserve">- Early stopping for efficacy: "There are interim efficacy analyses planned after approximately 33% and 66% of the patients have been followed up at 90 days. The external DSMB will employ the Haybittle-Peto rule of an Œ± &lt;0.001 for any interim analyses finding in favour of a treatment to be considered
significant."
- Sample size calculation was based on the estimated treatment effects on a binary assessment of poor outcome (mRS scores 3-6 vs 0-2). A re-estimation of the sample size was conducted using the ordinal scale, in which a sample size of only 2100 was needed. 
- Authors did not report the statistical method used to check the proportional odds assumption, but did quote a p-value. </t>
  </si>
  <si>
    <t>Effects of fluoxetine on functional outcomes after acute stroke (FOCUS): a pragmatic, double-blind, randomised, controlled trial.</t>
  </si>
  <si>
    <t>Effects of fluoxetine on functional outcomes after acute stroke (FOCUS): a pragmatic, double-blind, randomised, controlled trial</t>
  </si>
  <si>
    <t>M Dennis et al.</t>
  </si>
  <si>
    <t>"For our primary outcome we did an ordinal analysis expressing the result as a common OR and 95% CI, where a common OR in favour of placebo is less than 1¬∑0"
"The primary outcome, an ordinal comparison of the distribution of patients across the mRS categories at 6 months, adjusted for variables included in the minimisation algorithm, was similar in the two groups (common OR 0‚àô951 [95% CI 0‚àô839‚Äì1‚àô079]; p=0‚àô439"</t>
  </si>
  <si>
    <t>Sample size calculation: "We aimed to recruit at least 3000 patients. We estimated that this sample size would allow us to identify a treatment effect size of fluoxetine in the FOCUS trial that we thought would be important to patients and health and social care services. This effect size would also justify a 6-month course of treatment. FOCUS had 90% power to identify an increase in the proportion of patients with good outcomes (ie, mRS of 0‚Äì2) from 39‚àô6% to 44‚àô7% (ie, an absolute difference of 5‚àô1 percentage points), based on an ordinal analysis expressed as a common odds ratio (OR) of 1¬∑23"
Assessment of proportional odds conducted using the Score test</t>
  </si>
  <si>
    <t>Burt 2019</t>
  </si>
  <si>
    <t>Effect of Nonmyeloablative Hematopoietic Stem Cell Transplantation vs Continued Disease-Modifying Therapy on Disease Progression in Patients With Relapsing-Remitting Multiple Sclerosis: A Randomized Clinical Trial.</t>
  </si>
  <si>
    <t>Effect of Nonmyeloablative Hematopoietic Stem CellTransplantation vs Continued Disease-Modifying Therapyon Disease Progression in Patients WithRelapsing-Remitting Multiple Sclerosis</t>
  </si>
  <si>
    <t>Burt</t>
  </si>
  <si>
    <t>multiple sclerosis</t>
  </si>
  <si>
    <t>Means (across all categories); Medians (across all categories); Standard deviations (across all categories); Interquartile ranges (across all categories)</t>
  </si>
  <si>
    <t>Looked at change</t>
  </si>
  <si>
    <t xml:space="preserve">Effect of Nonmyeloablative Hematopoietic Stem Cell Transplantation vs Continued Disease-Modifying Therapy on Disease Progression in Patients WithRelapsing-Remitting Multiple Sclerosis: A Randomized Clinical Trial </t>
  </si>
  <si>
    <t>RK Burt et al.</t>
  </si>
  <si>
    <t xml:space="preserve">Multiple sclerosis </t>
  </si>
  <si>
    <t>A difference in mean EDSS score change of XX at 1 year.</t>
  </si>
  <si>
    <t>Two-sample Wilcoxon test; Unknown</t>
  </si>
  <si>
    <t xml:space="preserve">Calculated a difference in the difference in means (measured at baseline and 1 year). </t>
  </si>
  <si>
    <t>Microsoft Excel 2007</t>
  </si>
  <si>
    <t xml:space="preserve">Not known how differences in difference in means was calculated. P-values were reported from a Mann-Whitney test. </t>
  </si>
  <si>
    <t>Stunnenberg 2018</t>
  </si>
  <si>
    <t>Effect of Mexiletine on Muscle Stiffness in Patients With Nondystrophic Myotonia Evaluated Using Aggregated N-of-1 Trials.</t>
  </si>
  <si>
    <t>Effect of Mexiletine on Muscle Stiffness in Patients With Nondystrophic Myotonia Evaluated Using Aggregated N-of-1 Trials</t>
  </si>
  <si>
    <t xml:space="preserve">BC Stunnenberg et al. </t>
  </si>
  <si>
    <t xml:space="preserve">Nondystrophic myotonia </t>
  </si>
  <si>
    <t>"Difference in mean stiffness measure of daily phone calls (IVR)"</t>
  </si>
  <si>
    <t>Bonell 2018</t>
  </si>
  <si>
    <t>Effects of the Learning Together intervention on bullying and aggression in English secondary schools (INCLUSIVE): a cluster randomised controlled trial.</t>
  </si>
  <si>
    <t>Effects of the Learning Together intervention on bullying and aggression in English secondary schools (INCLUSIVE): a cluster randomised controlled trial</t>
  </si>
  <si>
    <t>C Bonell</t>
  </si>
  <si>
    <t>Secondary school</t>
  </si>
  <si>
    <t>I'm not sure how to answer this one. Multiple secondary ordinal endpoints Perhaps we can review it together.</t>
  </si>
  <si>
    <t xml:space="preserve">Bonell et al. </t>
  </si>
  <si>
    <t>Authors did not report whether the proportional odds assumption had been checked.</t>
  </si>
  <si>
    <t>Cooper 2018</t>
  </si>
  <si>
    <t>Effect of Early Sustained Prophylactic Hypothermia on Neurologic Outcomes Among Patients With Severe Traumatic Brain Injury: The POLAR Randomized Clinical Trial.</t>
  </si>
  <si>
    <t xml:space="preserve">DJ Cooper et al. </t>
  </si>
  <si>
    <t xml:space="preserve">- Primary outcome was a dichotomised version of the GOS-E score (1-4 vs 5-8, ie a favourable outcome)
- Proportional odds assumption assessed using the Score test. Protocol stated that if the assumption was violated, then the partial proportional odds model were to be used. </t>
  </si>
  <si>
    <t>Meltzer-Brody 2018</t>
  </si>
  <si>
    <t>Brexanolone injection in post-partum depression: two multicentre, double-blind, randomised, placebo-controlled, phase 3 trials.</t>
  </si>
  <si>
    <t>Brexanolone injection in post-partum depression: two multicentre, double-blind, randomised, placebo-controlled, phase 3 trials</t>
  </si>
  <si>
    <t xml:space="preserve">S Melzter-Brody et al. </t>
  </si>
  <si>
    <t xml:space="preserve">Post-partum depression </t>
  </si>
  <si>
    <t>Improvement (CGI-I) scale response was defined as a rating of 1 or
2</t>
  </si>
  <si>
    <t>- Study has two trials with the same outcomes: we have extracted data for Study 1</t>
  </si>
  <si>
    <t>Benger 2018</t>
  </si>
  <si>
    <t>Effect of a Strategy of a Supraglottic Airway Device vs Tracheal Intubation During Out-of-Hospital Cardiac Arrest on Functional Outcome: The AIRWAYS-2 Randomized Clinical Trial.</t>
  </si>
  <si>
    <t xml:space="preserve">JR Benger et al. </t>
  </si>
  <si>
    <t xml:space="preserve">mRS dichotomised at 0-3 ('good' outcome) vs 4-6. </t>
  </si>
  <si>
    <t xml:space="preserve">Odds ratio; Risk difference ; Risk ratio </t>
  </si>
  <si>
    <t xml:space="preserve">Logistic regression model ; Binomial regression model </t>
  </si>
  <si>
    <t xml:space="preserve">- Authors reported that mRS is used widely in cardiac arrest research and is usually divided into 2 ranges: 0-3 ('good' outcome) vs 4-6 ('poor outcome'). 
- Sample size was based off a difference in proportions, allowing for clustering. 
- Mixed effects model was used to account for clustering (odds ratio) and robust standard errors were calculated when binomial regression was used.
- Authors did not report whether the assumptions of mixed effects/binomial regression were checked. </t>
  </si>
  <si>
    <t>Wang 2018</t>
  </si>
  <si>
    <t>Effect of a Strategy of Initial Laryngeal Tube Insertion vs Endotracheal Intubation on 72-Hour Survival in Adults With Out-of-Hospital Cardiac Arrest: A Randomized Clinical Trial.</t>
  </si>
  <si>
    <t>Effect of a Strategy of Initial Laryngeal Tube Insertion vs Endotracheal Intubation on 72-Hour Survival in Adults With Out-of-Hospital Cardiac Arrest: A Randomized Clinical Trial</t>
  </si>
  <si>
    <t xml:space="preserve">HE Wang et al. </t>
  </si>
  <si>
    <t>Favourable neurologic status at discharge (mRS ‚â§ 3)</t>
  </si>
  <si>
    <t>Perkins 2018</t>
  </si>
  <si>
    <t>A Randomized Trial of Epinephrine in Out-of-Hospital Cardiac Arrest.</t>
  </si>
  <si>
    <t>A Randomized Trial of Epinephrine in Out-of-Hospital Cardiac Arrest</t>
  </si>
  <si>
    <t xml:space="preserve">GD Perkins et al. </t>
  </si>
  <si>
    <t xml:space="preserve">In cases in which the proportional odds assumption was violated in modelling the score on the mRS, partial proportional odds models were used. </t>
  </si>
  <si>
    <t>Thomalla 2018</t>
  </si>
  <si>
    <t>MRI-Guided Thrombolysis for Stroke with Unknown Time of Onset.</t>
  </si>
  <si>
    <t>MRI-Guided Thrombolysis for Stroke with Unknown Time of Onset</t>
  </si>
  <si>
    <t xml:space="preserve">G Thomalla et al. </t>
  </si>
  <si>
    <t>"The common odds ratio is a measure of the likelihood that alteplase would lead to lower scores on the modified Rankin scale than would placebo (shift analysis)" and "Categorical shift in the distribution of MRS scores between the two treatment groups assuming a common odds ratio across all cut points of the modified Rankin scale"</t>
  </si>
  <si>
    <t>Fossat 2018</t>
  </si>
  <si>
    <t>Effect of In-Bed Leg Cycling and Electrical Stimulation of the Quadriceps on Global Muscle Strength in Critically Ill Adults: A Randomized Clinical Trial.</t>
  </si>
  <si>
    <t>Effect of In-Bed Leg Cycling and Electrical Stimulation of the Quadriceps on Global Muscle Strength in Critically Ill Adults: A Randomized Clinical Trial</t>
  </si>
  <si>
    <t>Fossat</t>
  </si>
  <si>
    <t>Rehab in ICU</t>
  </si>
  <si>
    <t>G Fossat et al.</t>
  </si>
  <si>
    <t xml:space="preserve">Critically ill adults </t>
  </si>
  <si>
    <t>"The median ICU Mobility Scale score at ICU discharge was6 (IQR, 3 to 9) in both the intervention group and the usual care group (median difference, 0 [95% CI, ‚àí1 to 2], P= .52)"</t>
  </si>
  <si>
    <t>Median differences and CIs were obtained using bootstrapping from 2000 samples. The p-value was calculated using the Mann-Whitney test.</t>
  </si>
  <si>
    <t xml:space="preserve">Did not report whether they checked the distribution of the outcome (as to whether it had the same spread/shape). </t>
  </si>
  <si>
    <t>Effect of a Multifaceted Quality Improvement Intervention on Hospital Personnel Adherence to Performance Measures in Patients With Acute Ischemic Stroke in China: A Randomized Clinical Trial.</t>
  </si>
  <si>
    <t>Effect of a Multifaceted Quality Improvement Intervention on Hospital Personnel Adherence to Performance Measures in Patients With Acute Ischemic Stroke in China: A Randomized Clinical Trial</t>
  </si>
  <si>
    <t xml:space="preserve">Disability measured by mRS score (range, 3-5) to describe the functional status </t>
  </si>
  <si>
    <t>Chi-Square test</t>
  </si>
  <si>
    <t>Khatri 2018</t>
  </si>
  <si>
    <t>Effect of Alteplase vs Aspirin on Functional Outcome for Patients With Acute Ischemic Stroke and Minor Nondisabling Neurologic Deficits: The PRISMS Randomized Clinical Trial.</t>
  </si>
  <si>
    <t>Effect of Alteplase vs Aspirin on Functional Outcome for Patients With Acute Ischemic Stroke and Minor Nondisabling Neurologic Deficits: The PRISMS Randomized Clinical Trial</t>
  </si>
  <si>
    <t xml:space="preserve">P Khatri et al. </t>
  </si>
  <si>
    <t xml:space="preserve">- Early stopping for futility: "The above sample size calculation assumes
a control proportion of 65% and Type I error probability of 0.025 (one-sided), and uses a group sequential design with one interim analysis for futility (non-binding), based on an O‚ÄôBrien-Fleming boundary, after 50% of the anticipated sample size have completed the 90-day follow-up assessments."
- Sample size calculation based off binary variable. 
- Primary outcome was a dichotomised score defined as a favourable outcome (0 or 1 vs 2-6). 
- Collapsed categories 5 and 6 for the analysis
- Proportional odds assumption was met by the score test (P = 0.50). </t>
  </si>
  <si>
    <t>Brock 2018</t>
  </si>
  <si>
    <t>Sodium Thiosulfate for Protection from Cisplatin-Induced Hearing Loss.</t>
  </si>
  <si>
    <t xml:space="preserve">PR Brock et al. </t>
  </si>
  <si>
    <t>Hearing loss</t>
  </si>
  <si>
    <t xml:space="preserve">Primary endpoint was hearing loss, dichotomised as grade 1-4 vs grade 0. </t>
  </si>
  <si>
    <t xml:space="preserve">Risk ratio ; Non-parametric procedure used </t>
  </si>
  <si>
    <t>"The relative risk of any hearing loss with cisplatin‚Äìsodium thiosulfate treatment was 0.52"</t>
  </si>
  <si>
    <t>- Used an early-stopping rule for efficacy with O'Brien-Fleming boundaries. 
- Assumptions for the CMH test were not reported to be checked, though the authors did report that the assumptions for the Chi-Square test were assessed and verified (they were to use a Fisher Exact test if this assumption was violated)</t>
  </si>
  <si>
    <t>Jolly 2018</t>
  </si>
  <si>
    <t>Self management of patients with mild COPD in primary care: randomised controlled trial.</t>
  </si>
  <si>
    <t>Self management of patients with mild COPD in primary care: randomised controlled trial</t>
  </si>
  <si>
    <t xml:space="preserve">K Jolly et al. </t>
  </si>
  <si>
    <t xml:space="preserve">Chronic obstructive pulmonary disease </t>
  </si>
  <si>
    <t>Sprigg 2018</t>
  </si>
  <si>
    <t>Tranexamic acid for hyperacute primary IntraCerebral Haemorrhage (TICH-2): an international randomised, placebo-controlled, phase 3 superiority trial.</t>
  </si>
  <si>
    <t>Tranexamic acid for hyperacute primary IntraCerebral Haemorrhage (TICH-2): an international randomised, placebo-controlled, phase 3 superiority trial</t>
  </si>
  <si>
    <t xml:space="preserve">N Sprigg et al. </t>
  </si>
  <si>
    <t>"Difference in the distribution (shift) in the mRS at day 90 after adjustment for stratification and minimisation criteria"</t>
  </si>
  <si>
    <t xml:space="preserve">- Proportional odds assumption checked using the likelihood ratio test (P = 0.97). </t>
  </si>
  <si>
    <t>Mellor 2018</t>
  </si>
  <si>
    <t>Education plus exercise versus corticosteroid injection use versus a wait and see approach on global outcome and pain from gluteal tendinopathy: prospective, single blinded, randomised clinical trial.</t>
  </si>
  <si>
    <t>Education plus exercise versus corticosteroid injection use versus a wait and see approach on global outcome and pain from gluteal tendinopathy: prospective, single blinded, randomised clinical trial</t>
  </si>
  <si>
    <t xml:space="preserve">R Mellor et al. </t>
  </si>
  <si>
    <t xml:space="preserve">Gluteal tendinopathy </t>
  </si>
  <si>
    <t xml:space="preserve">Responses on the global rating of change scale were dichotomised, with success defined as 'moderately better' to 'very much better' </t>
  </si>
  <si>
    <t xml:space="preserve">Risk difference ; Other </t>
  </si>
  <si>
    <t xml:space="preserve">Number needed to treat </t>
  </si>
  <si>
    <t>"The 77.3% success rate on the global rating of change scale for education plus exercise was greater than the 29.4% success rate of the wait and see approach"</t>
  </si>
  <si>
    <t>CampbellBCV 2018</t>
  </si>
  <si>
    <t>Tenecteplase versus Alteplase before Thrombectomy for Ischemic Stroke.</t>
  </si>
  <si>
    <t>Tenecteplase versus alteplase before thrombectomy for ischemic stroke</t>
  </si>
  <si>
    <t>Category larger than 50% perfusion</t>
  </si>
  <si>
    <t>Logistic regression model ; Cochran-Mantel-Haenszel test; Other</t>
  </si>
  <si>
    <t>Poisson regression</t>
  </si>
  <si>
    <t>Tenecteplase versus Alteplase before Thrombectomy for Ischemic Stroke</t>
  </si>
  <si>
    <t>BCV Campbel et al.</t>
  </si>
  <si>
    <t>Adaptiveness of the trial: "A blinded adaptive sample-size reestimation was performed after 100 patients had been enrolled.This reestimation determined a final sample size of 202 patients for the determination of non-inferiority. Sequential testing of superiority after testing of noninferiority was planned for the intention-to-treat and per-protocol analyses, but no patients were excluded from the per-protocol analysis of the primary outcome and only one set of analyses is presented"
Checked for proportional odds using "both Brant test and approximate
likelihood-ratio test"</t>
  </si>
  <si>
    <t>Krebs 2018</t>
  </si>
  <si>
    <t>Effect of Opioid vs Nonopioid Medications on Pain-Related Function in Patients With Chronic Back Pain or Hip or Knee Osteoarthritis Pain: The SPACE Randomized Clinical Trial.</t>
  </si>
  <si>
    <t>Effect of Opioid vs Nonopioid Medications on Pain-Related Function in Patients With Chronic Back Pain or Hip or Knee Osteoarthritis Pain: The SPACE Randomized Clinical Trial</t>
  </si>
  <si>
    <t xml:space="preserve">EE Krebs et al. </t>
  </si>
  <si>
    <t xml:space="preserve">Chronic back pain, hip or knee osteoarthritis pain </t>
  </si>
  <si>
    <t xml:space="preserve">Adverse events </t>
  </si>
  <si>
    <t xml:space="preserve">Chi-Square test and 95% CI for difference in proportions for each category </t>
  </si>
  <si>
    <t xml:space="preserve">- Collapsed all-cause hospitalisation into 0, 1 or 2 or more visits. 
- Report between-group difference for each category, but did not report an overall target parameter. </t>
  </si>
  <si>
    <t>Bath 2018</t>
  </si>
  <si>
    <t>Antiplatelet therapy with aspirin, clopidogrel, and dipyridamole versus clopidogrel alone or aspirin and dipyridamole in patients with acute cerebral ischaemia (TARDIS): a randomised, open-label, phase 3 superiority trial.</t>
  </si>
  <si>
    <t xml:space="preserve">PM Bath et al. </t>
  </si>
  <si>
    <t>"We analysed the effect of treatment on the primary efficacy outcome as a shift in stroke and its severity... reported as an adjusted common odds ratio"</t>
  </si>
  <si>
    <t>- Early stopping rule for efficacy: "set at p&lt;0.001 for the combined outcome" after follow-up of 40% and 70% of patients. 
- Proportional odds assumption was checked using a likelihood ratio test. 
- Discussed the merits of using ordinal outcome over a binary outcome: "Because the primary efficacy analysis was non-significant, the relative merits of ordinal versus binary analysis could not be adequately assessed for stroke. However, ordinal analysis of bleeding gave similar, if not more pronounced, results in comparison with the outcome of fatal or major bleeding"</t>
  </si>
  <si>
    <t>Albers 2018</t>
  </si>
  <si>
    <t>Thrombectomy for Stroke at 6 to 16 Hours with Selection by Perfusion Imaging.</t>
  </si>
  <si>
    <t xml:space="preserve">GW Albers et al. </t>
  </si>
  <si>
    <t>"Endovascular therapy plus standard medical therapy was associated with a more favorable distribution of disability scores on the modified Rankin scale at 90 days than standard medical therapy alone"</t>
  </si>
  <si>
    <t xml:space="preserve">The unadjusted odds ratio was reported, though they also report an adjusted odds ratio for stratification factors. The authors report that the proportional-odds assumption was not met when core volume was included in the fully adjusted model, and subsequently removed this covariate from the model. </t>
  </si>
  <si>
    <t xml:space="preserve">- The study used an adaptive enrichment design (subgroup analysis in patients who would have been eligible for the DAWN trial). From the study: "As a result of that interim analysis, the trial was halted because the prespecified efficacy boundary (P&lt;0.0025) had been exceeded. The statistical analysis plan specified one-sided hy-pothesis testing for the Wilcoxon rank-sum test and a P value of less than 0.025 as a measure of statistical significance". Trial had planned for three interim analyses with plans to stop early for futility or efficacy as well. 
- Sample size: also calculated the sample size for a trial with non-adaptive design using Wilcoxon Mann-Whitney test. 
- Authors reported that the proportional odds assumption was checked, though the method used to check the assumption was not reported. 
- Unknown whether the authors considered to use a partial proportional odds model when core volume failed to meet proportional odds assumption. </t>
  </si>
  <si>
    <t>Raskind 2018</t>
  </si>
  <si>
    <t>Trial of Prazosin for Post-Traumatic Stress Disorder in Military Veterans.</t>
  </si>
  <si>
    <t>Trial of Prazosin for Post-Traumatic Stress Disorder in Military Veterans</t>
  </si>
  <si>
    <t xml:space="preserve">MA Raskind et al. </t>
  </si>
  <si>
    <t xml:space="preserve">PTSD </t>
  </si>
  <si>
    <t>Odds ratio; Difference in means</t>
  </si>
  <si>
    <t>Mean difference between the groups on the CGIC scale at 10 weeks</t>
  </si>
  <si>
    <t>Generalised estimating equations; Not applicable (i.e. only one measure was used in the analysis of the outcome)</t>
  </si>
  <si>
    <t>- Early stopping for efficacy using Lan-DeMet method with the O‚ÄôBrien-Fleming‚Äìtype boundary 
- Sample size calculation used a mean difference between the groups of 0.65 on the CGIC scale at 10 weeks
- Proportional odds model used in a sensitivity analysis; if the assumption fails, a stratified Cochran-Mantel-Haentzel test were to be employed as an alternative to ordinal logistic regression. No details on this were reported in the main article/supp material</t>
  </si>
  <si>
    <t>Bassler 2018</t>
  </si>
  <si>
    <t>Long-Term Effects of Inhaled Budesonide for Bronchopulmonary Dysplasia.</t>
  </si>
  <si>
    <t>Long-Term Effects of Inhaled Budesonide for Bronchopulmonary Dysplasia</t>
  </si>
  <si>
    <t xml:space="preserve">D Bassler et al. </t>
  </si>
  <si>
    <t>Bronchopulmonary dysplasia</t>
  </si>
  <si>
    <t>Severe cerebral palsy was described as a gross motor function level of 3 to 5 as determined with the use of the GMF Classification System (on a scale of 1 [mild impairment] to 5 [most severe impairment]).</t>
  </si>
  <si>
    <t xml:space="preserve">Interim analysis (early stopping): "One formal interim analysis for efficacy is planned, after half of the patients have been enrolled in the trial and have reached 36 weeks gestational age. The statistical observation will be done for a significance level of (=0.001 (two-sided) (adjustment according to Peto Haybittle)."
Did not appear to check the assumption of the CMH test.
Dichotomised GMF (level 3 to 5 vs level 1 to 2). </t>
  </si>
  <si>
    <t>Atri 2018</t>
  </si>
  <si>
    <t>Effect of Idalopirdine as Adjunct to Cholinesterase Inhibitors on Change in Cognition in Patients With Alzheimer Disease: Three Randomized Clinical Trials.</t>
  </si>
  <si>
    <t xml:space="preserve">A Atri et al. </t>
  </si>
  <si>
    <t>Alzheimer disease</t>
  </si>
  <si>
    <t xml:space="preserve">Odds ratio; Other </t>
  </si>
  <si>
    <t xml:space="preserve">"The effect of the idalopirdine doses was estimated as a mean difference vs placebo at week 24 using least-squares means for the treatment √ó visit interaction effect in the mixed model". The definition of the common odds ratio was not explicitly reported. </t>
  </si>
  <si>
    <t xml:space="preserve">- Consisted of three different trials with the exact same outcomes (primary and secondary) in both. We have extracted data only for Study 1
- Ordinal analysis using a proportional odds model was conducted as a sensitivity analysis. The assumptions of this model was not reported to be checked. According to the authors: "addition, for ADCS-CGIC at week 24, a logistic regression model for ordinal response will be applied to explore sensitivity to the normal distribution assumption for this variable in the
primary analysis. The model will include treatment as a factor and baseline score as a covariate. The possible responses are {1,2,3,4,5,6,7}. Because the extreme categories are rare the responses will be grouped as {(1,2),3,4,5,(6,7)}."
- Normality in the mixed effects model was also not reported to be assessed. </t>
  </si>
  <si>
    <t>Zheng 2018</t>
  </si>
  <si>
    <t>Trial of Contralateral Seventh Cervical Nerve Transfer for Spastic Arm Paralysis.</t>
  </si>
  <si>
    <t>Trial of Contralateral Seventh Cervical Nerve Transfer for Spastic Arm Paralysis</t>
  </si>
  <si>
    <t xml:space="preserve">MX Zheng et al. </t>
  </si>
  <si>
    <t xml:space="preserve">Spastic arm paralysis </t>
  </si>
  <si>
    <t>Difference in Modified Ashworth Scale score from baseline to month 12</t>
  </si>
  <si>
    <t xml:space="preserve">- Calculated the change in scale score from baseline to month 12 and compared this change between arm. </t>
  </si>
  <si>
    <t>Nogueira 2018</t>
  </si>
  <si>
    <t>Thrombectomy 6 to 24 Hours after Stroke with a Mismatch between Deficit and Infarct.</t>
  </si>
  <si>
    <t>Thrombectomy 6 to 24 Hours after Stroke with a Mismatch between Deficit and Infarct</t>
  </si>
  <si>
    <t xml:space="preserve">RG Nogueira et al. </t>
  </si>
  <si>
    <t xml:space="preserve">Functional independence defined as a score of 0, 1 or 2 on the mRS </t>
  </si>
  <si>
    <t>"The second primary end point of the rate of functional independence (a score of 0, 1, or 2 on the modified Rankin scale) at 90 days was 49% in the thrombectomy group as compared with 13% in the control group"</t>
  </si>
  <si>
    <t>R; Other</t>
  </si>
  <si>
    <t>Java</t>
  </si>
  <si>
    <t>- IMPORTANT: This study used both frequentist and Bayesian methods
- Early stopping for futility ("The trial stops for futility if there is less than 10% predictive probability that the trial would be successful if enrolled to the maximum sample size under any enrichment possibility"); adaptive enrichment ("Enrichment decisions can occur starting at 150 subjects enrolled and the last opportunity to enrich is at 400 subjects. The candidate enriched populations that the trial considers are based on infarct sizes"); early stopping for success ("The decision is based on the predictive probability of trial success if no further subjects are enrolled. The threshold for this predictive probability is 95% for the 200 and 250 subject interim analyses, 90% for the 300 and 350 subject interim analyses, 85% for the 400 subject interim analysis, and 80% for the 450 and 500 subject analyses. If the predictive probability exceeds the threshold at an interim analysis, then enrollment stops for expected success")
- Authors reported that they assumed normality in the outcome</t>
  </si>
  <si>
    <t>Dwivedi 2017</t>
  </si>
  <si>
    <t>Surgery for Drug-Resistant Epilepsy in Children.</t>
  </si>
  <si>
    <t>Surgery for Drug-Resistant Epilepsy in Children</t>
  </si>
  <si>
    <t xml:space="preserve">R Dwivedi et al. </t>
  </si>
  <si>
    <t xml:space="preserve">Epilepsy </t>
  </si>
  <si>
    <t xml:space="preserve">Dichotomised the outcome as class 1 (freedom from seizures) vs higher classes. </t>
  </si>
  <si>
    <t>Yes, for relative risk: "The relative risk of seizure recurrence was 4.09 (95% CI, 2.52 to 6.62) in the medical-therapy group as compared with the surgery group"</t>
  </si>
  <si>
    <t>Z-test (to find both difference in proportions and relative risk)</t>
  </si>
  <si>
    <t xml:space="preserve">- Sample size calculation was based off a dichotomy (class 1; freedom of seizures vs higher classes) using a risk difference. 
- Authors did not report whether the assumptions of the Z-test were checked. </t>
  </si>
  <si>
    <t>Roffe 2017</t>
  </si>
  <si>
    <t>Effect of Routine Low-Dose Oxygen Supplementation on Death and Disability in Adults With Acute Stroke: The Stroke Oxygen Study Randomized Clinical Trial.</t>
  </si>
  <si>
    <t>Effect of Routine Low-Dose Oxygen Supplementation on Death and Disability in Adults With Acute Stroke: The Stroke Oxygen Study Randomized Clinical Trial</t>
  </si>
  <si>
    <t xml:space="preserve">C Roffe et al. </t>
  </si>
  <si>
    <t>"A common odds ratio (OR) for a move from one level to the next better (lower) level with an OR more than 1.00 indicating an improvement"</t>
  </si>
  <si>
    <t xml:space="preserve">- Sample size estimation: The sample size calculation is based on a mean mRS of 3.51 SD 2.03 [blind outcomes of the first 200 patients in the Stroke Oxygen Pilot Study (ISRCTN12362720) (60)]. The sample size allows for a 5% drop-out rate (e.g. retrospective exclusions for change of diagnosis, numbers based on the Stroke Oxygen Pilot study) and a 5% rate of missing outcome data (gives a safe margin, target would be less
than 3%). A sample size of 6000 patients will provide 90% power to detect small (0.2 mRS point) differences between oxygen (continuous and night only groups combined) and no oxygen at p&lt;0.01, and 90% power at p&lt;0.05 to detect small (0.2 mRS point) differences between continuous oxygen and oxygen at night only. The study size was revised to 8000 using ordinal methods to account for interactions. </t>
  </si>
  <si>
    <t>Hui 2017</t>
  </si>
  <si>
    <t>Effect of Lorazepam With Haloperidol vs Haloperidol Alone on Agitated Delirium in Patients With Advanced Cancer Receiving Palliative Care: A Randomized Clinical Trial.</t>
  </si>
  <si>
    <t>Effect of Lorazepam With Haloperidol vs Haloperidol Alone on Agitated Delirium in Patients With Advanced Cancer Receiving Palliative Care: A Randomized Clinical Trial</t>
  </si>
  <si>
    <t xml:space="preserve">D Hui et al. </t>
  </si>
  <si>
    <t xml:space="preserve">Agitated delirium </t>
  </si>
  <si>
    <t>Frequencies and/or proportions/percentages (category specific); Means (across all categories)</t>
  </si>
  <si>
    <t xml:space="preserve">Difference in means; Non-parametric procedure used </t>
  </si>
  <si>
    <t>Fisher's exact test; two-sample t-test</t>
  </si>
  <si>
    <t>- Sample size calculation was computed using a 2-sided t-test. 
- Conducted an additional analysis that split the RASS score into three categories: -3 to -5; 0 to -2; 1 to 4. Fisher's exact test was used to compare the 3 categories of RASS scores between groups. 
- Wilcoxon sign-rank test was used to find the corresponding p-value. Assumptions of this method were not reported to be checked</t>
  </si>
  <si>
    <t>Berlowitz 2017</t>
  </si>
  <si>
    <t>Effect of Intensive Blood-Pressure Treatment on Patient-Reported Outcomes.</t>
  </si>
  <si>
    <t xml:space="preserve">DR Berlowitz et al. </t>
  </si>
  <si>
    <t xml:space="preserve">Hypertension </t>
  </si>
  <si>
    <t xml:space="preserve">Chi-Square test </t>
  </si>
  <si>
    <t>Family-led rehabilitation after stroke in India (ATTEND): a randomised controlled trial.</t>
  </si>
  <si>
    <t>M Alim et al.</t>
  </si>
  <si>
    <t xml:space="preserve">Reported as "an ordinal shift analysis of the full range of categories of the mRS as a secondary outcome", though the common odds ratio was not defined. </t>
  </si>
  <si>
    <t xml:space="preserve">- Primary outcome was a dichotomised version of mRS (0-2 vs 3-6). 
- Did not report whether the proportional odds assumption was satisfied. </t>
  </si>
  <si>
    <t>Lapergue 2017</t>
  </si>
  <si>
    <t>Effect of Endovascular Contact Aspiration vs Stent Retriever on Revascularization in Patients With Acute Ischemic Stroke and Large Vessel Occlusion: The ASTER Randomized Clinical Trial.</t>
  </si>
  <si>
    <t>Effect of Endovascular Contact Aspiration vs Stent Retriever on Revascularization in Patients With Acute Ischemic Stroke and Large Vessel Occlusion: The ASTER Randomized Clinical Trial</t>
  </si>
  <si>
    <t xml:space="preserve">B Lapergue et al. </t>
  </si>
  <si>
    <t xml:space="preserve">Stroke and vessel occlusion </t>
  </si>
  <si>
    <t>"...shift in the mRS distribution in favor of the contact aspiration strategy, with a common OR for a 1-point improvement of 0.76 "</t>
  </si>
  <si>
    <t>Kanes 2017</t>
  </si>
  <si>
    <t>Brexanolone (SAGE-547 injection) in post-partum depression: a randomised controlled trial.</t>
  </si>
  <si>
    <t>Brexanolone (SAGE-547 injection) in post-partum depression: a randomised controlled trial</t>
  </si>
  <si>
    <t xml:space="preserve">S Kanes et al. </t>
  </si>
  <si>
    <t>CGI-I response dichotomised as 1 or 2 vs 3-7.</t>
  </si>
  <si>
    <t xml:space="preserve">- Sample size re-estimation: "Based on the results of the interim analysis, the sample size could have been increased to a maximum of 32 randomized subjects. This adjustment to the sample size would have allowed for an effect
size of 1.0 to be detected." Sample size re-estimation was not needed.  </t>
  </si>
  <si>
    <t>Mohamed 2017</t>
  </si>
  <si>
    <t>Effect of Antidepressant Switching vs Augmentation on Remission Among Patients With Major Depressive Disorder Unresponsive to Antidepressant Treatment: The VAST-D Randomized Clinical Trial.</t>
  </si>
  <si>
    <t>Effect of Antidepressant Switching vs Augmentation on Remission Among Patients With Major Depressive Disorder Unresponsive to Antidepressant Treatment: The VAST-D Randomized Clinical Trial</t>
  </si>
  <si>
    <t xml:space="preserve">S Mohamed et al. </t>
  </si>
  <si>
    <t>Improvement in CGI improvement score of 2 or 1 at any scheduled visit after baseline through week 12</t>
  </si>
  <si>
    <t xml:space="preserve">- Had early stops for futility and efficacy and used sample size re-estimation: "one interim analysis of the primary endpoint at 12 months (prior to ending enrollment into the trial) is proposed for the purpose of sample size re-estimation. Depending on the outcome, the interim analysis may be used to recommend the trial be stopped early for efficacy or futility." Conditional power was used for early stopping. </t>
  </si>
  <si>
    <t>JuchJNS 2017</t>
  </si>
  <si>
    <t>Effect of Radiofrequency Denervation on Pain Intensity Among Patients With Chronic Low Back Pain: The Mint Randomized Clinical Trials.</t>
  </si>
  <si>
    <t>Effect of Radiofrequency Denervation on Pain Intensity Among Patients With Chronic Low Back Pain: The Mint Randomized Clinical Trials</t>
  </si>
  <si>
    <t xml:space="preserve">JNS Juch et al. </t>
  </si>
  <si>
    <t xml:space="preserve">Chronic low back pain </t>
  </si>
  <si>
    <t xml:space="preserve">Treatment success for the global perceived recovery was defined as 'much recovery' or 'complete recovery'. </t>
  </si>
  <si>
    <t>Number needed to treat</t>
  </si>
  <si>
    <t>MLwiN</t>
  </si>
  <si>
    <t>Anderson 2017</t>
  </si>
  <si>
    <t>Cluster-Randomized, Crossover Trial of Head Positioning in Acute Stroke.</t>
  </si>
  <si>
    <t>Cluster-Randomized, Crossover Trial of Head Positioning in Acute Stroke</t>
  </si>
  <si>
    <t>CS Anderson et al.</t>
  </si>
  <si>
    <t>"Unadjusted odds ratio for a difference in the distribution of scores on the modified Ranking scale"</t>
  </si>
  <si>
    <t>- Sample size calculation: "A sample size of 14,000 patients with acute ischemic stroke from 140 centres was estimated to provide 90% power (Œ± 0.05) to detect ‚â•16% improvement (shift) in death and disability on the mRS at Day 90 in the ordinal logistic regression analysis, with the following assumptions"
- Used a hierarchical linear mixed model with adjustment for the design and a random cluster effect. 
- The proportional odds assumption was checked using a plot of empirical logits by treatment group prior to the final analysis. The plot showed nearly parallel lines between treatment groups across all of the computed logits, which was taken as evidence that the proportional odds assumption was met.</t>
  </si>
  <si>
    <t>Devinsky 2017</t>
  </si>
  <si>
    <t>Trial of Cannabidiol for Drug-Resistant Seizures in the Dravet Syndrome.</t>
  </si>
  <si>
    <t>Trial of Cannabidiol for Drug-Resistant Seizures in the Dravet Syndrome</t>
  </si>
  <si>
    <t xml:space="preserve">O Devinsky et al. </t>
  </si>
  <si>
    <t xml:space="preserve">Dravet syndrome </t>
  </si>
  <si>
    <t xml:space="preserve">Difference in medians ; Non-parametric procedure used </t>
  </si>
  <si>
    <t>"Shown is the median difference. Negative values are numerically in favour of cannabidiol, and positive values are numerically in favour of placebo"</t>
  </si>
  <si>
    <t xml:space="preserve">Hodges-Lehmann estimator to find the median difference with 95% CI. </t>
  </si>
  <si>
    <t>Wechsler 2017</t>
  </si>
  <si>
    <t>Mepolizumab or Placebo for Eosinophilic Granulomatosis with Polyangiitis.</t>
  </si>
  <si>
    <t>Mepolizumab or Placebo for Eosinophilic Granulomatosis with Polyangiitis</t>
  </si>
  <si>
    <t>Wechsler</t>
  </si>
  <si>
    <t>eosinophilic granulomatosis with polyangiitis</t>
  </si>
  <si>
    <t>Remission for at least 24 weeks</t>
  </si>
  <si>
    <t>ME Wechsler et al.</t>
  </si>
  <si>
    <t>Eosinophilic granulomatosis with polyangiitis</t>
  </si>
  <si>
    <t>"For remission, an odds ratio of more than 1 would indicate a higher proportion of participants in the higher remission-duration categories and a lower pro-portion of participants in the lower remission-duration categories in the mepolizumab group than in the placebo group."
"Participants in the mepolizumab group had a significantly greater accrued time in remission over the 52-week period than did those in the placebo group: 28% of the participants in the mepolizumab group, as compared with 3% of those in the placebo group, had remission for at least 24 weeks (odds ratio, 5.91; 95% confidence interval [CI], 2.68 to 13.03; P&lt;0.001)"</t>
  </si>
  <si>
    <t xml:space="preserve">Sample size calculation: "We calculated that an estimated sample of 130 participants (65 participants in each group) would provide the trial with at least 90% power to detect a significant between-group difference (at a two-sided P value of 0.05) of 29 percentage points in the percent-age of participants who had remission for at least 24 weeks. The power calculation used a test for proportions and assumed that 25% of the participants in the placebo group would have accrued remission of at least 24 weeks, as compared with 54% of those in the mepolizumab group. These values are equivalent to an odds ratio of 3.5."
Chose a cut off to interpret the common odds ratio (&gt;24 or ‚â§24 weeks). 
Used the score test to assess for proportional odds. </t>
  </si>
  <si>
    <t>Breitenstein 2017</t>
  </si>
  <si>
    <t>Intensive speech and language therapy in patients with chronic aphasia after stroke: a randomised, open-label, blinded-endpoint, controlled trial in a health-care setting.</t>
  </si>
  <si>
    <t xml:space="preserve">C Breitenstein et al. </t>
  </si>
  <si>
    <t>ANCOVA</t>
  </si>
  <si>
    <t>CostaLeme 2017</t>
  </si>
  <si>
    <t>Effect of Intensive vs Moderate Alveolar Recruitment Strategies Added to Lung-Protective Ventilation on Postoperative Pulmonary Complications: A Randomized Clinical Trial.</t>
  </si>
  <si>
    <t>Effect of Intensive vs Moderate Alveolar Recruitment Strategies Added to Lung-Protective Ventilation on Postoperative Pulmonary Complications: A Randomized Clinical Trial</t>
  </si>
  <si>
    <t xml:space="preserve">AC Leme et al. </t>
  </si>
  <si>
    <t xml:space="preserve">Hypoxemia </t>
  </si>
  <si>
    <t>Frequencies and/or proportions/percentages (category specific); Means (across all categories); Medians (across all categories); Interquartile ranges (across all categories)</t>
  </si>
  <si>
    <t>"The common odds ratio for a shift in the direction of a better outcome on the modified scale of pulmonary complications"</t>
  </si>
  <si>
    <t xml:space="preserve">Used a stratified proportional odds model </t>
  </si>
  <si>
    <t xml:space="preserve">- The ordinal scores were dichotomised for sample size calculations as the authors aimed to observe frequent enough complications of high severity, affecting clinical management. 
- Authors reported that Mann Whitney test would be used for the primary outcome, though the p-value was not reported. 
- Stratified by time. As the cut-points depends on stratum level, the total number of these nuisance parameters [cut-points] increases in direct proportion with the sample size. This well known Neyman-Scott phenomenon may cause problems in maximum likelihood estimation and result in inconsistent estimates.
- Authors did not report whether they checked the proportional odds assumption. </t>
  </si>
  <si>
    <t>Kaufman 2017</t>
  </si>
  <si>
    <t>Faster clean catch urine collection (Quick-Wee method) from infants: randomised controlled trial.</t>
  </si>
  <si>
    <t>Faster clean catch urine collection (Quick-Wee method) from infants: randomised controlled trial</t>
  </si>
  <si>
    <t xml:space="preserve">J Kaufman et al. </t>
  </si>
  <si>
    <t>Urine sample collection in infants</t>
  </si>
  <si>
    <t>vandenBerg 2017</t>
  </si>
  <si>
    <t>Two-Year Outcome after Endovascular Treatment for Acute Ischemic Stroke.</t>
  </si>
  <si>
    <t>Two-Year Outcome after Endovascular Treatment for Acute Ischemic Stroke</t>
  </si>
  <si>
    <t xml:space="preserve">LA van den Berg et al. </t>
  </si>
  <si>
    <t>"The treatment effect on the primary outcome at 2 years was calculated as an adjusted common odds ratio for a better distribution of outcomes on the modified Rankin scale... The	primary	effect parameter	should	take the	whole	range	of	the	modified Rankin	scale (mRS)	into	account	and	is	defined	as	the	relative	risk	for	improvement on	the	mRS estimated as an	odds ratio... A better distribution of outcomes on the modified Rankin scale with endovascular treatment than with conventional treatment"</t>
  </si>
  <si>
    <t xml:space="preserve">- Sample size calculation used Whitehead's formula </t>
  </si>
  <si>
    <t>Baud 2017</t>
  </si>
  <si>
    <t>Association Between Early Low-Dose Hydrocortisone Therapy in Extremely Preterm Neonates and Neurodevelopmental Outcomes at 2 Years of Age.</t>
  </si>
  <si>
    <t xml:space="preserve">O Baud et al. </t>
  </si>
  <si>
    <t xml:space="preserve">Neurodevelopmental impairment </t>
  </si>
  <si>
    <t>Cochran-Armitage trend test</t>
  </si>
  <si>
    <t xml:space="preserve">- Early stopping for efficacy, determined using the stratified triangular test. 
- Authors did not report whether the assumptions for the Cochran-Armitage test for trends was assessed (which assumes that the proportions follow a
linear trend on the logistic scale). 
- Risk differences and corresponding 95% CI were calculated for each category. </t>
  </si>
  <si>
    <t>Mathieson 2017</t>
  </si>
  <si>
    <t>Trial of Pregabalin for Acute and Chronic Sciatica.</t>
  </si>
  <si>
    <t>Trial of Pregabalin for Acute and Chronic Sciatica</t>
  </si>
  <si>
    <t xml:space="preserve">S Mathieson et al. </t>
  </si>
  <si>
    <t>N√©meth 2017</t>
  </si>
  <si>
    <t>Cariprazine versus risperidone monotherapy for treatment of predominant negative symptoms in patients with schizophrenia: a randomised, double-blind, controlled trial.</t>
  </si>
  <si>
    <t>Cariprazine versus risperidone monotherapy for treatment of predominant negative symptoms in patients with schizophrenia: a randomised, double-blind, controlled trial</t>
  </si>
  <si>
    <t xml:space="preserve">G Nemeth et al. </t>
  </si>
  <si>
    <t>Standard error</t>
  </si>
  <si>
    <t>Ruzicka 2017</t>
  </si>
  <si>
    <t>Anti-Interleukin-31 Receptor A Antibody for Atopic Dermatitis.</t>
  </si>
  <si>
    <t>Anti-Interleukin-31 Receptor A Antibody for Atopic Dermatitis</t>
  </si>
  <si>
    <t xml:space="preserve">T Ruzicka et al. </t>
  </si>
  <si>
    <t>Proportion of patients with an improvement of at least 2 points on the sIGA scale</t>
  </si>
  <si>
    <t>Nangia 2017</t>
  </si>
  <si>
    <t>Effect of a Scalp Cooling Device on Alopecia in Women Undergoing Chemotherapy for Breast Cancer: The SCALP Randomized Clinical Trial.</t>
  </si>
  <si>
    <t>Effect of a Scalp Cooling Device on Alopecia in Women Undergoing Chemotherapy for Breast Cancer: The SCALP Randomized Clinical Trial</t>
  </si>
  <si>
    <t xml:space="preserve">J Nangia et al. </t>
  </si>
  <si>
    <t>Alopecia</t>
  </si>
  <si>
    <t>Hair preservation was graded as Grade 0 or 1 as a success and Grade 2 was considered a failure</t>
  </si>
  <si>
    <t xml:space="preserve">Fisher exact test </t>
  </si>
  <si>
    <t>- Early stopping for efficacy: "To maintain the overall type 1 error rate, an O‚ÄôBrien-Fleming spending function has been used to calculate the superiority boundary"</t>
  </si>
  <si>
    <t>Hanley 2017</t>
  </si>
  <si>
    <t>Thrombolytic removal of intraventricular haemorrhage in treatment of severe stroke: results of the randomised, multicentre, multiregion, placebo-controlled CLEAR III trial.</t>
  </si>
  <si>
    <t>Thrombolytic removal of intraventricular haemorrhage in treatment of severe stroke: results of the randomised, multicentre, multiregion, placebo-controlled CLEAR III trial</t>
  </si>
  <si>
    <t>Defined as 'good functional outcome', defined as mRS score of 3 or less at 180 days</t>
  </si>
  <si>
    <t>"The differences in proportion of 180 day mRS ‚â§3 in the saline group vs in the alteplase group."</t>
  </si>
  <si>
    <t>Chi-Square test and using normal approximation to find 95% CI</t>
  </si>
  <si>
    <t>- After 100 participants were assigned by simple randomisation, a Pocock-Simon covariate adaptive algorithm was implemented to balance study groups by various prognostic factors. 
- Simulations for power were also conducted using the original ordinal scale. The sample size calculation used the dichotomised version of the mRS. 
- Chi-square test was used; it was not reported whether the assumptions were checked
- There are various secondary analyses that are reported in the appendix, such as an analysis of the mRS on the ordinal scale in which a proportional odds model was used, though the assumption was checked using a statistical method where P &lt; 0.05 (indicating evidence against proportional odds)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</si>
</sst>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P181"/>
  <sheetViews>
    <sheetView tabSelected="1" workbookViewId="0"/>
  </sheetViews>
  <sheetFormatPr baseColWidth="10" defaultRowHeight="16" x14ac:dyDescent="0.2"/>
  <sheetData>
    <row r="1" spans="1:4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
      <c r="A2">
        <v>1157</v>
      </c>
      <c r="B2" t="s">
        <v>42</v>
      </c>
      <c r="C2" t="s">
        <v>43</v>
      </c>
      <c r="D2" t="s">
        <v>44</v>
      </c>
      <c r="E2" t="s">
        <v>45</v>
      </c>
      <c r="F2" t="s">
        <v>46</v>
      </c>
      <c r="G2">
        <v>2022</v>
      </c>
      <c r="H2" t="s">
        <v>47</v>
      </c>
      <c r="J2" t="s">
        <v>48</v>
      </c>
      <c r="K2" t="s">
        <v>49</v>
      </c>
      <c r="L2" t="s">
        <v>50</v>
      </c>
      <c r="M2" t="s">
        <v>51</v>
      </c>
      <c r="N2" t="s">
        <v>52</v>
      </c>
      <c r="O2" t="s">
        <v>53</v>
      </c>
      <c r="P2">
        <v>7</v>
      </c>
      <c r="Q2" t="s">
        <v>54</v>
      </c>
      <c r="R2" t="s">
        <v>55</v>
      </c>
      <c r="T2" t="s">
        <v>49</v>
      </c>
      <c r="V2">
        <v>1567</v>
      </c>
      <c r="W2" t="s">
        <v>56</v>
      </c>
      <c r="Y2" t="s">
        <v>57</v>
      </c>
      <c r="AA2" t="s">
        <v>58</v>
      </c>
      <c r="AB2" t="s">
        <v>59</v>
      </c>
      <c r="AD2" t="s">
        <v>60</v>
      </c>
      <c r="AE2" t="s">
        <v>61</v>
      </c>
      <c r="AG2" t="s">
        <v>49</v>
      </c>
      <c r="AI2" t="s">
        <v>49</v>
      </c>
      <c r="AL2" t="s">
        <v>62</v>
      </c>
      <c r="AN2" t="s">
        <v>63</v>
      </c>
      <c r="AP2" s="1" t="s">
        <v>64</v>
      </c>
    </row>
    <row r="3" spans="1:42" x14ac:dyDescent="0.2">
      <c r="A3">
        <v>1155</v>
      </c>
      <c r="B3" t="s">
        <v>65</v>
      </c>
      <c r="C3" t="s">
        <v>66</v>
      </c>
      <c r="D3" t="s">
        <v>44</v>
      </c>
      <c r="E3" t="s">
        <v>67</v>
      </c>
      <c r="F3" t="s">
        <v>68</v>
      </c>
      <c r="G3">
        <v>2022</v>
      </c>
      <c r="H3" t="s">
        <v>47</v>
      </c>
      <c r="J3" t="s">
        <v>69</v>
      </c>
      <c r="K3" t="s">
        <v>49</v>
      </c>
      <c r="L3" t="s">
        <v>50</v>
      </c>
      <c r="M3" t="s">
        <v>70</v>
      </c>
      <c r="N3" t="s">
        <v>52</v>
      </c>
      <c r="O3" t="s">
        <v>53</v>
      </c>
      <c r="P3">
        <v>4</v>
      </c>
      <c r="Q3" t="s">
        <v>54</v>
      </c>
      <c r="R3" t="s">
        <v>55</v>
      </c>
      <c r="T3" t="s">
        <v>49</v>
      </c>
      <c r="V3">
        <v>462</v>
      </c>
      <c r="W3" t="s">
        <v>56</v>
      </c>
      <c r="Y3" t="s">
        <v>71</v>
      </c>
      <c r="AA3" t="s">
        <v>58</v>
      </c>
      <c r="AB3" t="s">
        <v>59</v>
      </c>
      <c r="AD3" t="s">
        <v>72</v>
      </c>
      <c r="AE3" t="s">
        <v>61</v>
      </c>
      <c r="AG3" t="s">
        <v>49</v>
      </c>
      <c r="AI3" t="s">
        <v>49</v>
      </c>
      <c r="AL3" t="s">
        <v>62</v>
      </c>
      <c r="AN3" t="s">
        <v>73</v>
      </c>
      <c r="AP3" t="s">
        <v>74</v>
      </c>
    </row>
    <row r="4" spans="1:42" x14ac:dyDescent="0.2">
      <c r="A4">
        <v>1153</v>
      </c>
      <c r="B4" t="s">
        <v>75</v>
      </c>
      <c r="C4" t="s">
        <v>76</v>
      </c>
      <c r="D4" t="s">
        <v>44</v>
      </c>
      <c r="E4" t="s">
        <v>77</v>
      </c>
      <c r="F4" t="s">
        <v>78</v>
      </c>
      <c r="G4">
        <v>2022</v>
      </c>
      <c r="H4" t="s">
        <v>47</v>
      </c>
      <c r="J4" t="s">
        <v>48</v>
      </c>
      <c r="K4" t="s">
        <v>79</v>
      </c>
      <c r="L4" t="s">
        <v>50</v>
      </c>
      <c r="M4" t="s">
        <v>51</v>
      </c>
      <c r="N4" t="s">
        <v>52</v>
      </c>
      <c r="O4" t="s">
        <v>53</v>
      </c>
      <c r="P4">
        <v>7</v>
      </c>
      <c r="Q4" t="s">
        <v>54</v>
      </c>
      <c r="R4" t="s">
        <v>55</v>
      </c>
      <c r="T4" t="s">
        <v>49</v>
      </c>
      <c r="V4">
        <v>293</v>
      </c>
      <c r="W4" t="s">
        <v>56</v>
      </c>
      <c r="Y4" t="s">
        <v>57</v>
      </c>
      <c r="AA4" t="s">
        <v>58</v>
      </c>
      <c r="AB4" t="s">
        <v>59</v>
      </c>
      <c r="AD4" t="s">
        <v>80</v>
      </c>
      <c r="AE4" t="s">
        <v>61</v>
      </c>
      <c r="AG4" t="s">
        <v>49</v>
      </c>
      <c r="AI4" t="s">
        <v>79</v>
      </c>
      <c r="AJ4" t="s">
        <v>81</v>
      </c>
      <c r="AL4" t="s">
        <v>62</v>
      </c>
      <c r="AN4" t="s">
        <v>82</v>
      </c>
      <c r="AP4" s="1" t="s">
        <v>83</v>
      </c>
    </row>
    <row r="5" spans="1:42" x14ac:dyDescent="0.2">
      <c r="A5">
        <v>1152</v>
      </c>
      <c r="B5" t="s">
        <v>84</v>
      </c>
      <c r="C5" t="s">
        <v>85</v>
      </c>
      <c r="D5" t="s">
        <v>44</v>
      </c>
      <c r="E5" t="s">
        <v>85</v>
      </c>
      <c r="F5" t="s">
        <v>86</v>
      </c>
      <c r="G5">
        <v>2022</v>
      </c>
      <c r="H5" t="s">
        <v>87</v>
      </c>
      <c r="J5" t="s">
        <v>48</v>
      </c>
      <c r="K5" t="s">
        <v>79</v>
      </c>
      <c r="L5" t="s">
        <v>50</v>
      </c>
      <c r="M5" t="s">
        <v>51</v>
      </c>
      <c r="N5" t="s">
        <v>52</v>
      </c>
      <c r="O5" t="s">
        <v>53</v>
      </c>
      <c r="P5">
        <v>7</v>
      </c>
      <c r="Q5" t="s">
        <v>54</v>
      </c>
      <c r="R5" t="s">
        <v>55</v>
      </c>
      <c r="T5" t="s">
        <v>49</v>
      </c>
      <c r="V5">
        <v>408</v>
      </c>
      <c r="W5" t="s">
        <v>56</v>
      </c>
      <c r="Y5" t="s">
        <v>57</v>
      </c>
      <c r="AA5" t="s">
        <v>58</v>
      </c>
      <c r="AB5" t="s">
        <v>59</v>
      </c>
      <c r="AD5" t="s">
        <v>88</v>
      </c>
      <c r="AE5" t="s">
        <v>61</v>
      </c>
      <c r="AG5" t="s">
        <v>49</v>
      </c>
      <c r="AI5" t="s">
        <v>49</v>
      </c>
      <c r="AL5" t="s">
        <v>62</v>
      </c>
      <c r="AN5" t="s">
        <v>63</v>
      </c>
      <c r="AP5" s="1" t="s">
        <v>89</v>
      </c>
    </row>
    <row r="6" spans="1:42" x14ac:dyDescent="0.2">
      <c r="A6">
        <v>1151</v>
      </c>
      <c r="B6" t="s">
        <v>90</v>
      </c>
      <c r="C6" t="s">
        <v>91</v>
      </c>
      <c r="D6" t="s">
        <v>44</v>
      </c>
      <c r="E6" t="s">
        <v>91</v>
      </c>
      <c r="F6" t="s">
        <v>92</v>
      </c>
      <c r="G6">
        <v>2022</v>
      </c>
      <c r="H6" t="s">
        <v>47</v>
      </c>
      <c r="J6" t="s">
        <v>48</v>
      </c>
      <c r="K6" t="s">
        <v>49</v>
      </c>
      <c r="L6" t="s">
        <v>50</v>
      </c>
      <c r="M6" t="s">
        <v>93</v>
      </c>
      <c r="N6" t="s">
        <v>52</v>
      </c>
      <c r="O6" t="s">
        <v>53</v>
      </c>
      <c r="P6">
        <v>7</v>
      </c>
      <c r="Q6" t="s">
        <v>94</v>
      </c>
      <c r="R6" t="s">
        <v>95</v>
      </c>
      <c r="T6" t="s">
        <v>49</v>
      </c>
      <c r="V6">
        <v>858</v>
      </c>
      <c r="W6" t="s">
        <v>56</v>
      </c>
      <c r="Y6" t="s">
        <v>96</v>
      </c>
      <c r="AA6" t="s">
        <v>58</v>
      </c>
      <c r="AB6" t="s">
        <v>97</v>
      </c>
      <c r="AD6" t="s">
        <v>80</v>
      </c>
      <c r="AE6" t="s">
        <v>98</v>
      </c>
      <c r="AG6" t="s">
        <v>49</v>
      </c>
      <c r="AI6" t="s">
        <v>49</v>
      </c>
      <c r="AL6" t="s">
        <v>62</v>
      </c>
      <c r="AN6" t="s">
        <v>82</v>
      </c>
      <c r="AP6" s="1" t="s">
        <v>99</v>
      </c>
    </row>
    <row r="7" spans="1:42" x14ac:dyDescent="0.2">
      <c r="A7">
        <v>1146</v>
      </c>
      <c r="B7" t="s">
        <v>100</v>
      </c>
      <c r="C7" t="s">
        <v>101</v>
      </c>
      <c r="D7" t="s">
        <v>44</v>
      </c>
      <c r="E7" t="s">
        <v>102</v>
      </c>
      <c r="F7" t="s">
        <v>103</v>
      </c>
      <c r="G7">
        <v>2022</v>
      </c>
      <c r="H7" t="s">
        <v>47</v>
      </c>
      <c r="J7" t="s">
        <v>104</v>
      </c>
      <c r="K7" t="s">
        <v>79</v>
      </c>
      <c r="L7" t="s">
        <v>50</v>
      </c>
      <c r="M7" t="s">
        <v>51</v>
      </c>
      <c r="N7" t="s">
        <v>52</v>
      </c>
      <c r="O7" t="s">
        <v>105</v>
      </c>
      <c r="P7">
        <v>7</v>
      </c>
      <c r="Q7" t="s">
        <v>54</v>
      </c>
      <c r="R7" t="s">
        <v>55</v>
      </c>
      <c r="T7" t="s">
        <v>49</v>
      </c>
      <c r="V7">
        <v>366</v>
      </c>
      <c r="W7" t="s">
        <v>106</v>
      </c>
      <c r="X7" t="s">
        <v>107</v>
      </c>
      <c r="Y7" t="s">
        <v>71</v>
      </c>
      <c r="AA7" t="s">
        <v>58</v>
      </c>
      <c r="AB7" t="s">
        <v>108</v>
      </c>
      <c r="AD7" s="1" t="s">
        <v>109</v>
      </c>
      <c r="AE7" t="s">
        <v>110</v>
      </c>
      <c r="AF7" t="s">
        <v>111</v>
      </c>
      <c r="AG7" t="s">
        <v>49</v>
      </c>
      <c r="AI7" t="s">
        <v>49</v>
      </c>
      <c r="AL7" t="s">
        <v>62</v>
      </c>
      <c r="AN7" t="s">
        <v>112</v>
      </c>
      <c r="AP7" s="1" t="s">
        <v>113</v>
      </c>
    </row>
    <row r="8" spans="1:42" x14ac:dyDescent="0.2">
      <c r="A8">
        <v>1145</v>
      </c>
      <c r="B8" t="s">
        <v>114</v>
      </c>
      <c r="C8" t="s">
        <v>115</v>
      </c>
      <c r="D8" t="s">
        <v>116</v>
      </c>
      <c r="E8" t="s">
        <v>117</v>
      </c>
      <c r="F8" t="s">
        <v>118</v>
      </c>
      <c r="G8">
        <v>2022</v>
      </c>
      <c r="H8" t="s">
        <v>87</v>
      </c>
      <c r="J8" t="s">
        <v>104</v>
      </c>
      <c r="K8" t="s">
        <v>79</v>
      </c>
      <c r="L8" t="s">
        <v>50</v>
      </c>
      <c r="M8" t="s">
        <v>119</v>
      </c>
      <c r="N8" t="s">
        <v>52</v>
      </c>
      <c r="O8" t="s">
        <v>105</v>
      </c>
      <c r="P8">
        <v>7</v>
      </c>
      <c r="Q8" t="s">
        <v>94</v>
      </c>
      <c r="R8" t="s">
        <v>55</v>
      </c>
      <c r="T8" t="s">
        <v>79</v>
      </c>
      <c r="U8" t="s">
        <v>120</v>
      </c>
      <c r="V8">
        <v>949</v>
      </c>
      <c r="W8" t="s">
        <v>56</v>
      </c>
      <c r="Y8" t="s">
        <v>121</v>
      </c>
      <c r="AA8" t="s">
        <v>58</v>
      </c>
      <c r="AB8" t="s">
        <v>59</v>
      </c>
      <c r="AD8" t="s">
        <v>122</v>
      </c>
      <c r="AE8" t="s">
        <v>61</v>
      </c>
      <c r="AG8" t="s">
        <v>49</v>
      </c>
      <c r="AI8" t="s">
        <v>79</v>
      </c>
      <c r="AJ8" t="s">
        <v>81</v>
      </c>
      <c r="AL8" t="s">
        <v>62</v>
      </c>
      <c r="AN8" t="s">
        <v>63</v>
      </c>
    </row>
    <row r="9" spans="1:42" x14ac:dyDescent="0.2">
      <c r="A9">
        <v>1145</v>
      </c>
      <c r="B9" t="s">
        <v>114</v>
      </c>
      <c r="C9" t="s">
        <v>115</v>
      </c>
      <c r="D9" t="s">
        <v>44</v>
      </c>
      <c r="E9" t="s">
        <v>123</v>
      </c>
      <c r="F9" t="s">
        <v>124</v>
      </c>
      <c r="G9">
        <v>2022</v>
      </c>
      <c r="H9" t="s">
        <v>125</v>
      </c>
      <c r="J9" t="s">
        <v>104</v>
      </c>
      <c r="K9" t="s">
        <v>79</v>
      </c>
      <c r="L9" t="s">
        <v>50</v>
      </c>
      <c r="M9" t="s">
        <v>51</v>
      </c>
      <c r="N9" t="s">
        <v>52</v>
      </c>
      <c r="O9" t="s">
        <v>105</v>
      </c>
      <c r="P9">
        <v>7</v>
      </c>
      <c r="Q9" t="s">
        <v>54</v>
      </c>
      <c r="R9" t="s">
        <v>55</v>
      </c>
      <c r="T9" t="s">
        <v>79</v>
      </c>
      <c r="U9" t="s">
        <v>120</v>
      </c>
      <c r="V9">
        <v>949</v>
      </c>
      <c r="W9" t="s">
        <v>56</v>
      </c>
      <c r="Y9" t="s">
        <v>57</v>
      </c>
      <c r="AA9" t="s">
        <v>58</v>
      </c>
      <c r="AB9" t="s">
        <v>59</v>
      </c>
      <c r="AD9" t="s">
        <v>126</v>
      </c>
      <c r="AE9" t="s">
        <v>61</v>
      </c>
      <c r="AG9" t="s">
        <v>49</v>
      </c>
      <c r="AI9" t="s">
        <v>79</v>
      </c>
      <c r="AJ9" t="s">
        <v>81</v>
      </c>
      <c r="AL9" t="s">
        <v>62</v>
      </c>
      <c r="AN9" t="s">
        <v>63</v>
      </c>
      <c r="AP9" s="1" t="s">
        <v>127</v>
      </c>
    </row>
    <row r="10" spans="1:42" x14ac:dyDescent="0.2">
      <c r="A10">
        <v>1145</v>
      </c>
      <c r="B10" t="s">
        <v>114</v>
      </c>
      <c r="C10" t="s">
        <v>115</v>
      </c>
      <c r="D10" t="s">
        <v>128</v>
      </c>
      <c r="E10" t="s">
        <v>123</v>
      </c>
      <c r="F10" t="s">
        <v>124</v>
      </c>
      <c r="G10">
        <v>2022</v>
      </c>
      <c r="H10" t="s">
        <v>87</v>
      </c>
      <c r="J10" t="s">
        <v>104</v>
      </c>
      <c r="K10" t="s">
        <v>79</v>
      </c>
      <c r="L10" t="s">
        <v>50</v>
      </c>
      <c r="M10" t="s">
        <v>51</v>
      </c>
      <c r="N10" t="s">
        <v>52</v>
      </c>
      <c r="O10" t="s">
        <v>105</v>
      </c>
      <c r="P10">
        <v>7</v>
      </c>
      <c r="Q10" t="s">
        <v>54</v>
      </c>
      <c r="R10" t="s">
        <v>55</v>
      </c>
      <c r="T10" t="s">
        <v>79</v>
      </c>
      <c r="U10" t="s">
        <v>120</v>
      </c>
      <c r="V10">
        <v>949</v>
      </c>
      <c r="W10" t="s">
        <v>56</v>
      </c>
      <c r="Y10" t="s">
        <v>57</v>
      </c>
      <c r="AA10" t="s">
        <v>58</v>
      </c>
      <c r="AB10" t="s">
        <v>59</v>
      </c>
      <c r="AD10" t="s">
        <v>126</v>
      </c>
      <c r="AE10" t="s">
        <v>61</v>
      </c>
      <c r="AG10" t="s">
        <v>49</v>
      </c>
      <c r="AI10" t="s">
        <v>79</v>
      </c>
      <c r="AJ10" t="s">
        <v>81</v>
      </c>
      <c r="AL10" t="s">
        <v>62</v>
      </c>
      <c r="AN10" t="s">
        <v>63</v>
      </c>
      <c r="AP10" s="1" t="s">
        <v>127</v>
      </c>
    </row>
    <row r="11" spans="1:42" x14ac:dyDescent="0.2">
      <c r="A11">
        <v>1143</v>
      </c>
      <c r="B11" t="s">
        <v>129</v>
      </c>
      <c r="C11" t="s">
        <v>130</v>
      </c>
      <c r="D11" t="s">
        <v>44</v>
      </c>
      <c r="E11" t="s">
        <v>131</v>
      </c>
      <c r="F11" t="s">
        <v>132</v>
      </c>
      <c r="G11">
        <v>2022</v>
      </c>
      <c r="H11" t="s">
        <v>133</v>
      </c>
      <c r="J11" t="s">
        <v>69</v>
      </c>
      <c r="K11" t="s">
        <v>49</v>
      </c>
      <c r="L11" t="s">
        <v>50</v>
      </c>
      <c r="M11" t="s">
        <v>51</v>
      </c>
      <c r="N11" t="s">
        <v>52</v>
      </c>
      <c r="O11" t="s">
        <v>53</v>
      </c>
      <c r="P11">
        <v>7</v>
      </c>
      <c r="Q11" t="s">
        <v>54</v>
      </c>
      <c r="R11" t="s">
        <v>55</v>
      </c>
      <c r="T11" t="s">
        <v>49</v>
      </c>
      <c r="V11">
        <v>202</v>
      </c>
      <c r="W11" t="s">
        <v>56</v>
      </c>
      <c r="Y11" t="s">
        <v>71</v>
      </c>
      <c r="AA11" t="s">
        <v>58</v>
      </c>
      <c r="AB11" t="s">
        <v>59</v>
      </c>
      <c r="AD11" t="s">
        <v>134</v>
      </c>
      <c r="AE11" t="s">
        <v>61</v>
      </c>
      <c r="AG11" t="s">
        <v>49</v>
      </c>
      <c r="AI11" t="s">
        <v>79</v>
      </c>
      <c r="AJ11" t="s">
        <v>135</v>
      </c>
      <c r="AL11" t="s">
        <v>62</v>
      </c>
      <c r="AN11" t="s">
        <v>136</v>
      </c>
      <c r="AO11" t="s">
        <v>137</v>
      </c>
      <c r="AP11" s="1" t="s">
        <v>138</v>
      </c>
    </row>
    <row r="12" spans="1:42" x14ac:dyDescent="0.2">
      <c r="A12">
        <v>1142</v>
      </c>
      <c r="B12" t="s">
        <v>139</v>
      </c>
      <c r="C12" t="s">
        <v>140</v>
      </c>
      <c r="D12" t="s">
        <v>44</v>
      </c>
      <c r="E12" t="s">
        <v>141</v>
      </c>
      <c r="F12" t="s">
        <v>142</v>
      </c>
      <c r="G12">
        <v>2022</v>
      </c>
      <c r="H12" t="s">
        <v>47</v>
      </c>
      <c r="J12" t="s">
        <v>143</v>
      </c>
      <c r="K12" t="s">
        <v>49</v>
      </c>
      <c r="L12" t="s">
        <v>50</v>
      </c>
      <c r="M12" t="s">
        <v>144</v>
      </c>
      <c r="N12" t="s">
        <v>145</v>
      </c>
      <c r="O12" t="s">
        <v>53</v>
      </c>
      <c r="P12">
        <v>6</v>
      </c>
      <c r="Q12" t="s">
        <v>54</v>
      </c>
      <c r="R12" t="s">
        <v>55</v>
      </c>
      <c r="T12" t="s">
        <v>49</v>
      </c>
      <c r="V12">
        <v>90</v>
      </c>
      <c r="W12" t="s">
        <v>106</v>
      </c>
      <c r="X12" t="s">
        <v>146</v>
      </c>
      <c r="Y12" t="s">
        <v>71</v>
      </c>
      <c r="AA12" t="s">
        <v>58</v>
      </c>
      <c r="AB12" t="s">
        <v>147</v>
      </c>
      <c r="AC12" t="s">
        <v>148</v>
      </c>
      <c r="AD12" t="s">
        <v>149</v>
      </c>
      <c r="AE12" t="s">
        <v>150</v>
      </c>
      <c r="AG12" t="s">
        <v>49</v>
      </c>
      <c r="AI12" t="s">
        <v>49</v>
      </c>
      <c r="AL12" t="s">
        <v>151</v>
      </c>
      <c r="AN12" t="s">
        <v>63</v>
      </c>
      <c r="AP12" s="1" t="s">
        <v>152</v>
      </c>
    </row>
    <row r="13" spans="1:42" x14ac:dyDescent="0.2">
      <c r="A13">
        <v>1137</v>
      </c>
      <c r="B13" t="s">
        <v>153</v>
      </c>
      <c r="C13" t="s">
        <v>154</v>
      </c>
      <c r="D13" t="s">
        <v>44</v>
      </c>
      <c r="E13" t="s">
        <v>154</v>
      </c>
      <c r="F13" t="s">
        <v>155</v>
      </c>
      <c r="G13">
        <v>2022</v>
      </c>
      <c r="H13" t="s">
        <v>156</v>
      </c>
      <c r="J13" t="s">
        <v>48</v>
      </c>
      <c r="K13" t="s">
        <v>49</v>
      </c>
      <c r="L13" t="s">
        <v>50</v>
      </c>
      <c r="M13" t="s">
        <v>51</v>
      </c>
      <c r="N13" t="s">
        <v>52</v>
      </c>
      <c r="O13" t="s">
        <v>105</v>
      </c>
      <c r="P13">
        <v>7</v>
      </c>
      <c r="Q13" t="s">
        <v>54</v>
      </c>
      <c r="R13" t="s">
        <v>55</v>
      </c>
      <c r="T13" t="s">
        <v>79</v>
      </c>
      <c r="U13" t="s">
        <v>120</v>
      </c>
      <c r="V13">
        <v>628</v>
      </c>
      <c r="W13" t="s">
        <v>56</v>
      </c>
      <c r="Y13" t="s">
        <v>57</v>
      </c>
      <c r="AA13" t="s">
        <v>58</v>
      </c>
      <c r="AB13" t="s">
        <v>59</v>
      </c>
      <c r="AD13" t="s">
        <v>157</v>
      </c>
      <c r="AE13" t="s">
        <v>61</v>
      </c>
      <c r="AG13" t="s">
        <v>49</v>
      </c>
      <c r="AI13" t="s">
        <v>49</v>
      </c>
      <c r="AL13" t="s">
        <v>62</v>
      </c>
      <c r="AN13" t="s">
        <v>73</v>
      </c>
      <c r="AP13" s="1" t="s">
        <v>158</v>
      </c>
    </row>
    <row r="14" spans="1:42" x14ac:dyDescent="0.2">
      <c r="A14">
        <v>1135</v>
      </c>
      <c r="B14" t="s">
        <v>159</v>
      </c>
      <c r="C14" t="s">
        <v>160</v>
      </c>
      <c r="D14" t="s">
        <v>44</v>
      </c>
      <c r="E14" t="s">
        <v>160</v>
      </c>
      <c r="F14" t="s">
        <v>161</v>
      </c>
      <c r="G14">
        <v>2022</v>
      </c>
      <c r="H14" t="s">
        <v>162</v>
      </c>
      <c r="J14" t="s">
        <v>104</v>
      </c>
      <c r="K14" t="s">
        <v>49</v>
      </c>
      <c r="L14" t="s">
        <v>50</v>
      </c>
      <c r="M14" t="s">
        <v>51</v>
      </c>
      <c r="N14" t="s">
        <v>52</v>
      </c>
      <c r="O14" t="s">
        <v>53</v>
      </c>
      <c r="P14">
        <v>7</v>
      </c>
      <c r="Q14" t="s">
        <v>54</v>
      </c>
      <c r="R14" t="s">
        <v>55</v>
      </c>
      <c r="T14" t="s">
        <v>49</v>
      </c>
      <c r="V14">
        <v>113</v>
      </c>
      <c r="W14" t="s">
        <v>56</v>
      </c>
      <c r="Y14" t="s">
        <v>71</v>
      </c>
      <c r="AA14" t="s">
        <v>58</v>
      </c>
      <c r="AB14" t="s">
        <v>163</v>
      </c>
      <c r="AD14" t="s">
        <v>164</v>
      </c>
      <c r="AE14" t="s">
        <v>165</v>
      </c>
      <c r="AF14" t="s">
        <v>166</v>
      </c>
      <c r="AG14" t="s">
        <v>49</v>
      </c>
      <c r="AI14" t="s">
        <v>79</v>
      </c>
      <c r="AJ14" t="s">
        <v>81</v>
      </c>
      <c r="AL14" t="s">
        <v>62</v>
      </c>
      <c r="AN14" t="s">
        <v>167</v>
      </c>
      <c r="AP14" s="1" t="s">
        <v>168</v>
      </c>
    </row>
    <row r="15" spans="1:42" x14ac:dyDescent="0.2">
      <c r="A15">
        <v>1134</v>
      </c>
      <c r="B15" t="s">
        <v>169</v>
      </c>
      <c r="C15" t="s">
        <v>170</v>
      </c>
      <c r="D15" t="s">
        <v>44</v>
      </c>
      <c r="E15" t="s">
        <v>171</v>
      </c>
      <c r="F15" t="s">
        <v>172</v>
      </c>
      <c r="G15">
        <v>2022</v>
      </c>
      <c r="H15" t="s">
        <v>133</v>
      </c>
      <c r="J15" t="s">
        <v>69</v>
      </c>
      <c r="K15" t="s">
        <v>79</v>
      </c>
      <c r="L15" t="s">
        <v>50</v>
      </c>
      <c r="M15" t="s">
        <v>173</v>
      </c>
      <c r="N15" t="s">
        <v>52</v>
      </c>
      <c r="O15" t="s">
        <v>53</v>
      </c>
      <c r="P15">
        <v>5</v>
      </c>
      <c r="Q15" t="s">
        <v>54</v>
      </c>
      <c r="R15" t="s">
        <v>55</v>
      </c>
      <c r="T15" t="s">
        <v>49</v>
      </c>
      <c r="V15">
        <v>172</v>
      </c>
      <c r="W15" t="s">
        <v>56</v>
      </c>
      <c r="Y15" t="s">
        <v>71</v>
      </c>
      <c r="AA15" t="s">
        <v>58</v>
      </c>
      <c r="AB15" t="s">
        <v>59</v>
      </c>
      <c r="AD15" t="s">
        <v>174</v>
      </c>
      <c r="AE15" t="s">
        <v>61</v>
      </c>
      <c r="AG15" t="s">
        <v>49</v>
      </c>
      <c r="AI15" t="s">
        <v>49</v>
      </c>
      <c r="AL15" t="s">
        <v>62</v>
      </c>
      <c r="AN15" t="s">
        <v>175</v>
      </c>
      <c r="AO15" t="s">
        <v>176</v>
      </c>
      <c r="AP15" s="1" t="s">
        <v>177</v>
      </c>
    </row>
    <row r="16" spans="1:42" x14ac:dyDescent="0.2">
      <c r="A16">
        <v>1133</v>
      </c>
      <c r="B16" t="s">
        <v>178</v>
      </c>
      <c r="C16" t="s">
        <v>179</v>
      </c>
      <c r="D16" t="s">
        <v>44</v>
      </c>
      <c r="E16" t="s">
        <v>180</v>
      </c>
      <c r="F16" t="s">
        <v>181</v>
      </c>
      <c r="G16">
        <v>2022</v>
      </c>
      <c r="H16" t="s">
        <v>125</v>
      </c>
      <c r="J16" t="s">
        <v>104</v>
      </c>
      <c r="K16" t="s">
        <v>49</v>
      </c>
      <c r="L16" t="s">
        <v>50</v>
      </c>
      <c r="M16" t="s">
        <v>182</v>
      </c>
      <c r="N16" t="s">
        <v>145</v>
      </c>
      <c r="O16" t="s">
        <v>53</v>
      </c>
      <c r="P16">
        <v>7</v>
      </c>
      <c r="Q16" t="s">
        <v>183</v>
      </c>
      <c r="R16" t="s">
        <v>55</v>
      </c>
      <c r="T16" t="s">
        <v>49</v>
      </c>
      <c r="V16">
        <v>377</v>
      </c>
      <c r="W16" t="s">
        <v>106</v>
      </c>
      <c r="X16" t="s">
        <v>184</v>
      </c>
      <c r="Y16" t="s">
        <v>185</v>
      </c>
      <c r="AA16" t="s">
        <v>58</v>
      </c>
      <c r="AB16" t="s">
        <v>186</v>
      </c>
      <c r="AD16" t="s">
        <v>187</v>
      </c>
      <c r="AE16" t="s">
        <v>175</v>
      </c>
      <c r="AF16" t="s">
        <v>188</v>
      </c>
      <c r="AG16" t="s">
        <v>49</v>
      </c>
      <c r="AI16" t="s">
        <v>49</v>
      </c>
      <c r="AL16" t="s">
        <v>62</v>
      </c>
      <c r="AN16" t="s">
        <v>167</v>
      </c>
    </row>
    <row r="17" spans="1:42" x14ac:dyDescent="0.2">
      <c r="A17">
        <v>1132</v>
      </c>
      <c r="B17" t="s">
        <v>189</v>
      </c>
      <c r="C17" t="s">
        <v>190</v>
      </c>
      <c r="D17" t="s">
        <v>44</v>
      </c>
      <c r="E17" t="s">
        <v>191</v>
      </c>
      <c r="F17" t="s">
        <v>192</v>
      </c>
      <c r="G17">
        <v>2022</v>
      </c>
      <c r="H17" t="s">
        <v>47</v>
      </c>
      <c r="J17" t="s">
        <v>143</v>
      </c>
      <c r="K17" t="s">
        <v>49</v>
      </c>
      <c r="L17" t="s">
        <v>50</v>
      </c>
      <c r="M17" t="s">
        <v>193</v>
      </c>
      <c r="N17" t="s">
        <v>52</v>
      </c>
      <c r="O17" t="s">
        <v>53</v>
      </c>
      <c r="P17">
        <v>7</v>
      </c>
      <c r="Q17" t="s">
        <v>54</v>
      </c>
      <c r="R17" t="s">
        <v>95</v>
      </c>
      <c r="T17" t="s">
        <v>49</v>
      </c>
      <c r="V17" t="s">
        <v>194</v>
      </c>
      <c r="W17" t="s">
        <v>106</v>
      </c>
      <c r="X17" t="s">
        <v>195</v>
      </c>
      <c r="Y17" t="s">
        <v>71</v>
      </c>
      <c r="AA17" t="s">
        <v>58</v>
      </c>
      <c r="AB17" t="s">
        <v>59</v>
      </c>
      <c r="AD17" t="s">
        <v>196</v>
      </c>
      <c r="AE17" t="s">
        <v>197</v>
      </c>
      <c r="AG17" t="s">
        <v>49</v>
      </c>
      <c r="AI17" t="s">
        <v>49</v>
      </c>
      <c r="AL17" t="s">
        <v>151</v>
      </c>
      <c r="AN17" t="s">
        <v>198</v>
      </c>
      <c r="AP17" t="e">
        <f>- Total Sample size could not be determined as there was missing data at each time point.
- Reporting on satisfaction with treatment.
- Assumptions for logistic mixed model not reported to be checked.</f>
        <v>#NAME?</v>
      </c>
    </row>
    <row r="18" spans="1:42" x14ac:dyDescent="0.2">
      <c r="A18">
        <v>1131</v>
      </c>
      <c r="C18" t="s">
        <v>199</v>
      </c>
      <c r="D18" t="s">
        <v>200</v>
      </c>
      <c r="E18" t="s">
        <v>201</v>
      </c>
      <c r="F18" t="s">
        <v>202</v>
      </c>
      <c r="G18">
        <v>2022</v>
      </c>
      <c r="H18" t="s">
        <v>47</v>
      </c>
      <c r="J18" t="s">
        <v>48</v>
      </c>
      <c r="K18" t="s">
        <v>49</v>
      </c>
      <c r="L18" t="s">
        <v>50</v>
      </c>
      <c r="M18" t="s">
        <v>203</v>
      </c>
      <c r="N18" t="s">
        <v>52</v>
      </c>
      <c r="O18" t="s">
        <v>105</v>
      </c>
      <c r="P18">
        <v>7</v>
      </c>
      <c r="Q18" t="s">
        <v>54</v>
      </c>
      <c r="R18" t="s">
        <v>204</v>
      </c>
      <c r="T18" t="s">
        <v>79</v>
      </c>
      <c r="U18" t="s">
        <v>120</v>
      </c>
      <c r="V18">
        <v>579</v>
      </c>
      <c r="W18" t="s">
        <v>56</v>
      </c>
      <c r="Y18" t="s">
        <v>205</v>
      </c>
      <c r="AA18" t="s">
        <v>58</v>
      </c>
      <c r="AB18" t="s">
        <v>59</v>
      </c>
      <c r="AD18" t="s">
        <v>206</v>
      </c>
      <c r="AE18" t="s">
        <v>61</v>
      </c>
      <c r="AG18" t="s">
        <v>49</v>
      </c>
      <c r="AI18" t="s">
        <v>79</v>
      </c>
      <c r="AJ18" t="s">
        <v>81</v>
      </c>
      <c r="AL18" t="s">
        <v>62</v>
      </c>
      <c r="AN18" t="s">
        <v>167</v>
      </c>
      <c r="AP18" t="s">
        <v>207</v>
      </c>
    </row>
    <row r="19" spans="1:42" x14ac:dyDescent="0.2">
      <c r="A19">
        <v>1131</v>
      </c>
      <c r="C19" t="s">
        <v>199</v>
      </c>
      <c r="D19" t="s">
        <v>44</v>
      </c>
      <c r="E19" t="s">
        <v>201</v>
      </c>
      <c r="F19" t="s">
        <v>208</v>
      </c>
      <c r="G19">
        <v>2022</v>
      </c>
      <c r="H19" t="s">
        <v>47</v>
      </c>
      <c r="J19" t="s">
        <v>48</v>
      </c>
      <c r="K19" t="s">
        <v>79</v>
      </c>
      <c r="L19" t="s">
        <v>50</v>
      </c>
      <c r="M19" t="s">
        <v>203</v>
      </c>
      <c r="N19" t="s">
        <v>52</v>
      </c>
      <c r="O19" t="s">
        <v>105</v>
      </c>
      <c r="P19">
        <v>7</v>
      </c>
      <c r="Q19" t="s">
        <v>54</v>
      </c>
      <c r="R19" t="s">
        <v>55</v>
      </c>
      <c r="T19" t="s">
        <v>79</v>
      </c>
      <c r="U19" t="s">
        <v>120</v>
      </c>
      <c r="V19">
        <v>579</v>
      </c>
      <c r="W19" t="s">
        <v>56</v>
      </c>
      <c r="Y19" t="s">
        <v>71</v>
      </c>
      <c r="AA19" t="s">
        <v>58</v>
      </c>
      <c r="AB19" t="s">
        <v>59</v>
      </c>
      <c r="AD19" s="1" t="s">
        <v>209</v>
      </c>
      <c r="AE19" t="s">
        <v>61</v>
      </c>
      <c r="AG19" t="s">
        <v>49</v>
      </c>
      <c r="AI19" t="s">
        <v>79</v>
      </c>
      <c r="AJ19" t="s">
        <v>81</v>
      </c>
      <c r="AL19" t="s">
        <v>62</v>
      </c>
      <c r="AN19" t="s">
        <v>167</v>
      </c>
      <c r="AP19" s="1" t="s">
        <v>210</v>
      </c>
    </row>
    <row r="20" spans="1:42" x14ac:dyDescent="0.2">
      <c r="A20">
        <v>1131</v>
      </c>
      <c r="C20" t="s">
        <v>199</v>
      </c>
      <c r="D20" t="s">
        <v>128</v>
      </c>
      <c r="E20" t="s">
        <v>201</v>
      </c>
      <c r="F20" t="s">
        <v>208</v>
      </c>
      <c r="G20">
        <v>2022</v>
      </c>
      <c r="H20" t="s">
        <v>47</v>
      </c>
      <c r="J20" t="s">
        <v>48</v>
      </c>
      <c r="K20" t="s">
        <v>79</v>
      </c>
      <c r="L20" t="s">
        <v>50</v>
      </c>
      <c r="M20" t="s">
        <v>203</v>
      </c>
      <c r="N20" t="s">
        <v>52</v>
      </c>
      <c r="O20" t="s">
        <v>105</v>
      </c>
      <c r="P20">
        <v>7</v>
      </c>
      <c r="Q20" t="s">
        <v>54</v>
      </c>
      <c r="R20" t="s">
        <v>55</v>
      </c>
      <c r="T20" t="s">
        <v>79</v>
      </c>
      <c r="U20" t="s">
        <v>120</v>
      </c>
      <c r="V20">
        <v>579</v>
      </c>
      <c r="W20" t="s">
        <v>56</v>
      </c>
      <c r="Y20" t="s">
        <v>71</v>
      </c>
      <c r="AA20" t="s">
        <v>58</v>
      </c>
      <c r="AB20" t="s">
        <v>59</v>
      </c>
      <c r="AD20" s="1" t="s">
        <v>209</v>
      </c>
      <c r="AE20" t="s">
        <v>61</v>
      </c>
      <c r="AG20" t="s">
        <v>49</v>
      </c>
      <c r="AI20" t="s">
        <v>79</v>
      </c>
      <c r="AJ20" t="s">
        <v>81</v>
      </c>
      <c r="AL20" t="s">
        <v>62</v>
      </c>
      <c r="AN20" t="s">
        <v>167</v>
      </c>
      <c r="AP20" s="1" t="s">
        <v>210</v>
      </c>
    </row>
    <row r="21" spans="1:42" x14ac:dyDescent="0.2">
      <c r="A21">
        <v>1129</v>
      </c>
      <c r="B21" t="s">
        <v>211</v>
      </c>
      <c r="C21" t="s">
        <v>212</v>
      </c>
      <c r="D21" t="s">
        <v>44</v>
      </c>
      <c r="E21" t="s">
        <v>212</v>
      </c>
      <c r="F21" t="s">
        <v>213</v>
      </c>
      <c r="G21">
        <v>2022</v>
      </c>
      <c r="H21" t="s">
        <v>47</v>
      </c>
      <c r="J21" t="s">
        <v>104</v>
      </c>
      <c r="K21" t="s">
        <v>79</v>
      </c>
      <c r="L21" t="s">
        <v>50</v>
      </c>
      <c r="M21" t="s">
        <v>203</v>
      </c>
      <c r="N21" t="s">
        <v>52</v>
      </c>
      <c r="O21" t="s">
        <v>105</v>
      </c>
      <c r="P21">
        <v>23</v>
      </c>
      <c r="Q21" t="s">
        <v>54</v>
      </c>
      <c r="R21" t="s">
        <v>55</v>
      </c>
      <c r="T21" t="s">
        <v>79</v>
      </c>
      <c r="U21" t="s">
        <v>214</v>
      </c>
      <c r="V21">
        <v>562</v>
      </c>
      <c r="W21" t="s">
        <v>56</v>
      </c>
      <c r="Y21" t="s">
        <v>57</v>
      </c>
      <c r="AA21" t="s">
        <v>215</v>
      </c>
      <c r="AB21" t="s">
        <v>59</v>
      </c>
      <c r="AD21" t="s">
        <v>216</v>
      </c>
      <c r="AE21" t="s">
        <v>61</v>
      </c>
      <c r="AG21" t="s">
        <v>49</v>
      </c>
      <c r="AI21" t="s">
        <v>79</v>
      </c>
      <c r="AJ21" t="s">
        <v>217</v>
      </c>
      <c r="AK21" t="s">
        <v>218</v>
      </c>
      <c r="AL21" t="s">
        <v>62</v>
      </c>
      <c r="AN21" t="s">
        <v>167</v>
      </c>
      <c r="AP21" s="1" t="s">
        <v>219</v>
      </c>
    </row>
    <row r="22" spans="1:42" x14ac:dyDescent="0.2">
      <c r="A22">
        <v>1125</v>
      </c>
      <c r="B22" t="s">
        <v>220</v>
      </c>
      <c r="C22" t="s">
        <v>221</v>
      </c>
      <c r="D22" t="s">
        <v>44</v>
      </c>
      <c r="E22" t="s">
        <v>222</v>
      </c>
      <c r="F22" t="s">
        <v>223</v>
      </c>
      <c r="G22">
        <v>2021</v>
      </c>
      <c r="H22" t="s">
        <v>125</v>
      </c>
      <c r="J22" t="s">
        <v>69</v>
      </c>
      <c r="K22" t="s">
        <v>49</v>
      </c>
      <c r="L22" t="s">
        <v>50</v>
      </c>
      <c r="M22" t="s">
        <v>224</v>
      </c>
      <c r="N22" t="s">
        <v>52</v>
      </c>
      <c r="O22" t="s">
        <v>105</v>
      </c>
      <c r="P22">
        <v>5</v>
      </c>
      <c r="Q22" t="s">
        <v>54</v>
      </c>
      <c r="R22" t="s">
        <v>55</v>
      </c>
      <c r="T22" t="s">
        <v>49</v>
      </c>
      <c r="V22">
        <v>510</v>
      </c>
      <c r="W22" t="s">
        <v>225</v>
      </c>
      <c r="X22" t="s">
        <v>226</v>
      </c>
      <c r="Y22" t="s">
        <v>71</v>
      </c>
      <c r="AA22" t="s">
        <v>58</v>
      </c>
      <c r="AB22" t="s">
        <v>227</v>
      </c>
      <c r="AD22" t="s">
        <v>149</v>
      </c>
      <c r="AE22" t="s">
        <v>228</v>
      </c>
      <c r="AG22" t="s">
        <v>49</v>
      </c>
      <c r="AI22" t="s">
        <v>49</v>
      </c>
      <c r="AL22" t="s">
        <v>229</v>
      </c>
      <c r="AN22" t="s">
        <v>167</v>
      </c>
      <c r="AP22" t="s">
        <v>230</v>
      </c>
    </row>
    <row r="23" spans="1:42" x14ac:dyDescent="0.2">
      <c r="A23">
        <v>1124</v>
      </c>
      <c r="B23" t="s">
        <v>231</v>
      </c>
      <c r="C23" t="s">
        <v>232</v>
      </c>
      <c r="D23" t="s">
        <v>44</v>
      </c>
      <c r="E23" t="s">
        <v>233</v>
      </c>
      <c r="F23" t="s">
        <v>234</v>
      </c>
      <c r="G23">
        <v>2021</v>
      </c>
      <c r="H23" t="s">
        <v>47</v>
      </c>
      <c r="J23" t="s">
        <v>104</v>
      </c>
      <c r="K23" t="s">
        <v>79</v>
      </c>
      <c r="L23" t="s">
        <v>50</v>
      </c>
      <c r="M23" t="s">
        <v>203</v>
      </c>
      <c r="N23" t="s">
        <v>52</v>
      </c>
      <c r="O23" t="s">
        <v>53</v>
      </c>
      <c r="P23">
        <v>7</v>
      </c>
      <c r="Q23" t="s">
        <v>54</v>
      </c>
      <c r="R23" t="s">
        <v>55</v>
      </c>
      <c r="T23" t="s">
        <v>49</v>
      </c>
      <c r="V23">
        <v>199</v>
      </c>
      <c r="W23" t="s">
        <v>56</v>
      </c>
      <c r="Y23" t="s">
        <v>71</v>
      </c>
      <c r="AA23" t="s">
        <v>58</v>
      </c>
      <c r="AB23" t="s">
        <v>59</v>
      </c>
      <c r="AD23" t="s">
        <v>149</v>
      </c>
      <c r="AE23" t="s">
        <v>61</v>
      </c>
      <c r="AG23" t="s">
        <v>49</v>
      </c>
      <c r="AI23" t="s">
        <v>49</v>
      </c>
      <c r="AL23" t="s">
        <v>62</v>
      </c>
      <c r="AN23" t="s">
        <v>63</v>
      </c>
      <c r="AP23" t="e">
        <f>- Early stopping for efficacy using Haybittle-Peto rule with one interim analysis.</f>
        <v>#NAME?</v>
      </c>
    </row>
    <row r="24" spans="1:42" x14ac:dyDescent="0.2">
      <c r="A24">
        <v>1122</v>
      </c>
      <c r="B24" t="s">
        <v>235</v>
      </c>
      <c r="C24" t="s">
        <v>236</v>
      </c>
      <c r="D24" t="s">
        <v>44</v>
      </c>
      <c r="E24" t="s">
        <v>236</v>
      </c>
      <c r="F24" t="s">
        <v>237</v>
      </c>
      <c r="G24">
        <v>2021</v>
      </c>
      <c r="H24" t="s">
        <v>47</v>
      </c>
      <c r="J24" t="s">
        <v>104</v>
      </c>
      <c r="K24" t="s">
        <v>49</v>
      </c>
      <c r="L24" t="s">
        <v>50</v>
      </c>
      <c r="M24" t="s">
        <v>238</v>
      </c>
      <c r="N24" t="s">
        <v>145</v>
      </c>
      <c r="O24" t="s">
        <v>53</v>
      </c>
      <c r="P24">
        <v>7</v>
      </c>
      <c r="Q24" t="s">
        <v>183</v>
      </c>
      <c r="R24" t="s">
        <v>55</v>
      </c>
      <c r="T24" t="s">
        <v>49</v>
      </c>
      <c r="V24">
        <v>282</v>
      </c>
      <c r="W24" t="s">
        <v>106</v>
      </c>
      <c r="X24" t="s">
        <v>239</v>
      </c>
      <c r="Y24" t="s">
        <v>71</v>
      </c>
      <c r="AA24" t="s">
        <v>58</v>
      </c>
      <c r="AB24" t="s">
        <v>240</v>
      </c>
      <c r="AD24" t="s">
        <v>241</v>
      </c>
      <c r="AE24" t="s">
        <v>150</v>
      </c>
      <c r="AG24" t="s">
        <v>49</v>
      </c>
      <c r="AI24" t="s">
        <v>49</v>
      </c>
      <c r="AL24" t="s">
        <v>242</v>
      </c>
      <c r="AN24" t="s">
        <v>82</v>
      </c>
      <c r="AP24" t="e">
        <f>- Did not report whether the Assumptions for binomial regression were checked. Details of the correlation structure was not specified.</f>
        <v>#NAME?</v>
      </c>
    </row>
    <row r="25" spans="1:42" x14ac:dyDescent="0.2">
      <c r="A25">
        <v>1121</v>
      </c>
      <c r="B25" t="s">
        <v>243</v>
      </c>
      <c r="C25" t="s">
        <v>244</v>
      </c>
      <c r="D25" t="s">
        <v>44</v>
      </c>
      <c r="E25" t="s">
        <v>245</v>
      </c>
      <c r="F25" t="s">
        <v>246</v>
      </c>
      <c r="G25">
        <v>2021</v>
      </c>
      <c r="H25" t="s">
        <v>47</v>
      </c>
      <c r="J25" t="s">
        <v>69</v>
      </c>
      <c r="K25" t="s">
        <v>79</v>
      </c>
      <c r="L25" t="s">
        <v>50</v>
      </c>
      <c r="M25" t="s">
        <v>203</v>
      </c>
      <c r="N25" t="s">
        <v>52</v>
      </c>
      <c r="O25" t="s">
        <v>53</v>
      </c>
      <c r="P25">
        <v>8</v>
      </c>
      <c r="Q25" t="s">
        <v>54</v>
      </c>
      <c r="R25" t="s">
        <v>55</v>
      </c>
      <c r="T25" t="s">
        <v>49</v>
      </c>
      <c r="V25">
        <v>498</v>
      </c>
      <c r="W25" t="s">
        <v>56</v>
      </c>
      <c r="Y25" t="s">
        <v>71</v>
      </c>
      <c r="AA25" t="s">
        <v>58</v>
      </c>
      <c r="AB25" t="s">
        <v>247</v>
      </c>
      <c r="AD25" t="s">
        <v>248</v>
      </c>
      <c r="AE25" t="s">
        <v>249</v>
      </c>
      <c r="AF25" t="s">
        <v>250</v>
      </c>
      <c r="AG25" t="s">
        <v>49</v>
      </c>
      <c r="AI25" t="s">
        <v>49</v>
      </c>
      <c r="AL25" t="s">
        <v>62</v>
      </c>
      <c r="AN25" t="s">
        <v>112</v>
      </c>
      <c r="AP25" s="1" t="s">
        <v>251</v>
      </c>
    </row>
    <row r="26" spans="1:42" x14ac:dyDescent="0.2">
      <c r="A26">
        <v>1120</v>
      </c>
      <c r="B26" t="s">
        <v>252</v>
      </c>
      <c r="C26" t="s">
        <v>253</v>
      </c>
      <c r="D26" t="s">
        <v>44</v>
      </c>
      <c r="E26" t="s">
        <v>254</v>
      </c>
      <c r="F26" t="s">
        <v>255</v>
      </c>
      <c r="G26">
        <v>2021</v>
      </c>
      <c r="H26" t="s">
        <v>156</v>
      </c>
      <c r="J26" t="s">
        <v>69</v>
      </c>
      <c r="K26" t="s">
        <v>49</v>
      </c>
      <c r="L26" t="s">
        <v>50</v>
      </c>
      <c r="M26" t="s">
        <v>256</v>
      </c>
      <c r="N26" t="s">
        <v>52</v>
      </c>
      <c r="O26" t="s">
        <v>105</v>
      </c>
      <c r="P26">
        <v>7</v>
      </c>
      <c r="Q26" t="s">
        <v>54</v>
      </c>
      <c r="R26" t="s">
        <v>55</v>
      </c>
      <c r="T26" t="s">
        <v>79</v>
      </c>
      <c r="U26" t="s">
        <v>214</v>
      </c>
      <c r="V26">
        <v>539</v>
      </c>
      <c r="W26" t="s">
        <v>56</v>
      </c>
      <c r="Y26" t="s">
        <v>57</v>
      </c>
      <c r="AA26" t="s">
        <v>58</v>
      </c>
      <c r="AB26" t="s">
        <v>59</v>
      </c>
      <c r="AD26" t="s">
        <v>257</v>
      </c>
      <c r="AE26" t="s">
        <v>61</v>
      </c>
      <c r="AG26" t="s">
        <v>49</v>
      </c>
      <c r="AI26" t="s">
        <v>79</v>
      </c>
      <c r="AJ26" t="s">
        <v>258</v>
      </c>
      <c r="AL26" t="s">
        <v>62</v>
      </c>
      <c r="AN26" t="s">
        <v>73</v>
      </c>
      <c r="AP26" s="1" t="s">
        <v>259</v>
      </c>
    </row>
    <row r="27" spans="1:42" x14ac:dyDescent="0.2">
      <c r="A27">
        <v>1118</v>
      </c>
      <c r="B27" t="s">
        <v>260</v>
      </c>
      <c r="C27" t="s">
        <v>261</v>
      </c>
      <c r="D27" t="s">
        <v>44</v>
      </c>
      <c r="E27" t="s">
        <v>262</v>
      </c>
      <c r="F27" t="s">
        <v>263</v>
      </c>
      <c r="G27">
        <v>2021</v>
      </c>
      <c r="H27" t="s">
        <v>162</v>
      </c>
      <c r="J27" t="s">
        <v>104</v>
      </c>
      <c r="K27" t="s">
        <v>79</v>
      </c>
      <c r="L27" t="s">
        <v>50</v>
      </c>
      <c r="M27" t="s">
        <v>203</v>
      </c>
      <c r="N27" t="s">
        <v>52</v>
      </c>
      <c r="O27" t="s">
        <v>105</v>
      </c>
      <c r="P27">
        <v>23</v>
      </c>
      <c r="Q27" t="s">
        <v>54</v>
      </c>
      <c r="R27" t="s">
        <v>55</v>
      </c>
      <c r="T27" t="s">
        <v>49</v>
      </c>
      <c r="V27">
        <v>4662</v>
      </c>
      <c r="W27" t="s">
        <v>56</v>
      </c>
      <c r="Y27" t="s">
        <v>57</v>
      </c>
      <c r="AA27" t="s">
        <v>215</v>
      </c>
      <c r="AB27" t="s">
        <v>59</v>
      </c>
      <c r="AD27" t="s">
        <v>264</v>
      </c>
      <c r="AE27" t="s">
        <v>61</v>
      </c>
      <c r="AG27" t="s">
        <v>49</v>
      </c>
      <c r="AI27" t="s">
        <v>79</v>
      </c>
      <c r="AJ27" t="s">
        <v>217</v>
      </c>
      <c r="AK27" t="s">
        <v>265</v>
      </c>
      <c r="AL27" t="s">
        <v>62</v>
      </c>
      <c r="AN27" t="s">
        <v>266</v>
      </c>
      <c r="AO27" t="s">
        <v>267</v>
      </c>
      <c r="AP27" s="1" t="s">
        <v>268</v>
      </c>
    </row>
    <row r="28" spans="1:42" x14ac:dyDescent="0.2">
      <c r="A28">
        <v>1117</v>
      </c>
      <c r="B28" t="s">
        <v>269</v>
      </c>
      <c r="C28" t="s">
        <v>270</v>
      </c>
      <c r="D28" t="s">
        <v>44</v>
      </c>
      <c r="E28" t="s">
        <v>271</v>
      </c>
      <c r="F28" t="s">
        <v>272</v>
      </c>
      <c r="G28">
        <v>2021</v>
      </c>
      <c r="H28" t="s">
        <v>133</v>
      </c>
      <c r="J28" t="s">
        <v>104</v>
      </c>
      <c r="K28" t="s">
        <v>49</v>
      </c>
      <c r="L28" t="s">
        <v>50</v>
      </c>
      <c r="M28" t="s">
        <v>273</v>
      </c>
      <c r="N28" t="s">
        <v>52</v>
      </c>
      <c r="O28" t="s">
        <v>53</v>
      </c>
      <c r="P28">
        <v>4</v>
      </c>
      <c r="Q28" t="s">
        <v>54</v>
      </c>
      <c r="R28" t="s">
        <v>95</v>
      </c>
      <c r="T28" t="s">
        <v>49</v>
      </c>
      <c r="V28">
        <v>206</v>
      </c>
      <c r="W28" t="s">
        <v>56</v>
      </c>
      <c r="Y28" t="s">
        <v>71</v>
      </c>
      <c r="AA28" t="s">
        <v>274</v>
      </c>
      <c r="AB28" t="s">
        <v>274</v>
      </c>
      <c r="AD28" t="s">
        <v>194</v>
      </c>
      <c r="AE28" t="s">
        <v>275</v>
      </c>
      <c r="AG28" t="s">
        <v>276</v>
      </c>
      <c r="AI28" t="s">
        <v>277</v>
      </c>
      <c r="AL28" t="s">
        <v>175</v>
      </c>
      <c r="AM28" t="s">
        <v>278</v>
      </c>
      <c r="AN28" t="s">
        <v>198</v>
      </c>
    </row>
    <row r="29" spans="1:42" x14ac:dyDescent="0.2">
      <c r="A29">
        <v>1114</v>
      </c>
      <c r="B29" t="s">
        <v>279</v>
      </c>
      <c r="C29" t="s">
        <v>280</v>
      </c>
      <c r="D29" t="s">
        <v>44</v>
      </c>
      <c r="E29" t="s">
        <v>281</v>
      </c>
      <c r="F29" t="s">
        <v>282</v>
      </c>
      <c r="G29">
        <v>2021</v>
      </c>
      <c r="H29" t="s">
        <v>47</v>
      </c>
      <c r="J29" t="s">
        <v>48</v>
      </c>
      <c r="K29" t="s">
        <v>49</v>
      </c>
      <c r="L29" t="s">
        <v>50</v>
      </c>
      <c r="M29" t="s">
        <v>283</v>
      </c>
      <c r="N29" t="s">
        <v>52</v>
      </c>
      <c r="O29" t="s">
        <v>53</v>
      </c>
      <c r="P29">
        <v>7</v>
      </c>
      <c r="Q29" t="s">
        <v>54</v>
      </c>
      <c r="R29" t="s">
        <v>55</v>
      </c>
      <c r="T29" t="s">
        <v>49</v>
      </c>
      <c r="V29">
        <v>3625</v>
      </c>
      <c r="W29" t="s">
        <v>56</v>
      </c>
      <c r="Y29" t="s">
        <v>71</v>
      </c>
      <c r="AA29" t="s">
        <v>58</v>
      </c>
      <c r="AB29" t="s">
        <v>97</v>
      </c>
      <c r="AD29" t="s">
        <v>194</v>
      </c>
      <c r="AE29" t="s">
        <v>175</v>
      </c>
      <c r="AF29" t="s">
        <v>284</v>
      </c>
      <c r="AG29" t="s">
        <v>49</v>
      </c>
      <c r="AI29" t="s">
        <v>79</v>
      </c>
      <c r="AJ29" t="s">
        <v>81</v>
      </c>
      <c r="AL29" t="s">
        <v>62</v>
      </c>
      <c r="AN29" t="s">
        <v>112</v>
      </c>
      <c r="AP29" s="1" t="s">
        <v>285</v>
      </c>
    </row>
    <row r="30" spans="1:42" x14ac:dyDescent="0.2">
      <c r="A30">
        <v>1113</v>
      </c>
      <c r="B30" t="s">
        <v>286</v>
      </c>
      <c r="C30" t="s">
        <v>287</v>
      </c>
      <c r="D30" t="s">
        <v>44</v>
      </c>
      <c r="E30" t="s">
        <v>288</v>
      </c>
      <c r="F30" t="s">
        <v>289</v>
      </c>
      <c r="G30">
        <v>2021</v>
      </c>
      <c r="H30" t="s">
        <v>162</v>
      </c>
      <c r="J30" t="s">
        <v>104</v>
      </c>
      <c r="K30" t="s">
        <v>79</v>
      </c>
      <c r="L30" t="s">
        <v>50</v>
      </c>
      <c r="M30" t="s">
        <v>290</v>
      </c>
      <c r="N30" t="s">
        <v>52</v>
      </c>
      <c r="O30" t="s">
        <v>53</v>
      </c>
      <c r="P30">
        <v>5</v>
      </c>
      <c r="Q30" t="s">
        <v>54</v>
      </c>
      <c r="R30" t="s">
        <v>55</v>
      </c>
      <c r="T30" t="s">
        <v>49</v>
      </c>
      <c r="V30">
        <v>296</v>
      </c>
      <c r="W30" t="s">
        <v>56</v>
      </c>
      <c r="Y30" t="s">
        <v>291</v>
      </c>
      <c r="Z30" t="s">
        <v>292</v>
      </c>
      <c r="AA30" t="s">
        <v>58</v>
      </c>
      <c r="AB30" t="s">
        <v>293</v>
      </c>
      <c r="AD30" t="s">
        <v>149</v>
      </c>
      <c r="AE30" t="s">
        <v>294</v>
      </c>
      <c r="AG30" t="s">
        <v>49</v>
      </c>
      <c r="AI30" t="s">
        <v>49</v>
      </c>
      <c r="AL30" t="s">
        <v>295</v>
      </c>
      <c r="AN30" t="s">
        <v>167</v>
      </c>
      <c r="AP30" s="1" t="s">
        <v>296</v>
      </c>
    </row>
    <row r="31" spans="1:42" x14ac:dyDescent="0.2">
      <c r="A31">
        <v>1110</v>
      </c>
      <c r="B31" t="s">
        <v>297</v>
      </c>
      <c r="C31" t="s">
        <v>298</v>
      </c>
      <c r="D31" t="s">
        <v>44</v>
      </c>
      <c r="E31" t="s">
        <v>299</v>
      </c>
      <c r="F31" t="s">
        <v>300</v>
      </c>
      <c r="G31">
        <v>2021</v>
      </c>
      <c r="H31" t="s">
        <v>47</v>
      </c>
      <c r="J31" t="s">
        <v>69</v>
      </c>
      <c r="K31" t="s">
        <v>79</v>
      </c>
      <c r="L31" t="s">
        <v>50</v>
      </c>
      <c r="M31" t="s">
        <v>203</v>
      </c>
      <c r="N31" t="s">
        <v>52</v>
      </c>
      <c r="O31" t="s">
        <v>105</v>
      </c>
      <c r="P31">
        <v>23</v>
      </c>
      <c r="Q31" t="s">
        <v>54</v>
      </c>
      <c r="R31" t="s">
        <v>55</v>
      </c>
      <c r="T31" t="s">
        <v>49</v>
      </c>
      <c r="V31">
        <v>1098</v>
      </c>
      <c r="W31" t="s">
        <v>56</v>
      </c>
      <c r="Y31" t="s">
        <v>57</v>
      </c>
      <c r="AA31" t="s">
        <v>215</v>
      </c>
      <c r="AB31" t="s">
        <v>59</v>
      </c>
      <c r="AD31" t="s">
        <v>301</v>
      </c>
      <c r="AE31" t="s">
        <v>61</v>
      </c>
      <c r="AG31" t="s">
        <v>49</v>
      </c>
      <c r="AI31" t="s">
        <v>79</v>
      </c>
      <c r="AJ31" t="s">
        <v>217</v>
      </c>
      <c r="AK31" s="1" t="s">
        <v>302</v>
      </c>
      <c r="AL31" t="s">
        <v>62</v>
      </c>
      <c r="AN31" t="s">
        <v>303</v>
      </c>
      <c r="AP31" s="1" t="s">
        <v>304</v>
      </c>
    </row>
    <row r="32" spans="1:42" x14ac:dyDescent="0.2">
      <c r="A32">
        <v>1109</v>
      </c>
      <c r="B32" t="s">
        <v>305</v>
      </c>
      <c r="C32" t="s">
        <v>306</v>
      </c>
      <c r="D32" t="s">
        <v>44</v>
      </c>
      <c r="E32" t="s">
        <v>307</v>
      </c>
      <c r="F32" t="s">
        <v>308</v>
      </c>
      <c r="G32">
        <v>2021</v>
      </c>
      <c r="H32" t="s">
        <v>162</v>
      </c>
      <c r="J32" t="s">
        <v>69</v>
      </c>
      <c r="K32" t="s">
        <v>79</v>
      </c>
      <c r="L32" t="s">
        <v>50</v>
      </c>
      <c r="M32" t="s">
        <v>203</v>
      </c>
      <c r="N32" t="s">
        <v>52</v>
      </c>
      <c r="O32" t="s">
        <v>105</v>
      </c>
      <c r="P32">
        <v>23</v>
      </c>
      <c r="Q32" t="s">
        <v>54</v>
      </c>
      <c r="R32" t="s">
        <v>55</v>
      </c>
      <c r="T32" t="s">
        <v>49</v>
      </c>
      <c r="V32">
        <v>2219</v>
      </c>
      <c r="W32" t="s">
        <v>56</v>
      </c>
      <c r="Y32" t="s">
        <v>309</v>
      </c>
      <c r="AA32" t="s">
        <v>215</v>
      </c>
      <c r="AB32" t="s">
        <v>108</v>
      </c>
      <c r="AD32" t="s">
        <v>310</v>
      </c>
      <c r="AE32" t="s">
        <v>61</v>
      </c>
      <c r="AG32" t="s">
        <v>49</v>
      </c>
      <c r="AI32" t="s">
        <v>79</v>
      </c>
      <c r="AJ32" t="s">
        <v>217</v>
      </c>
      <c r="AK32" s="1" t="s">
        <v>311</v>
      </c>
      <c r="AL32" t="s">
        <v>62</v>
      </c>
      <c r="AN32" t="s">
        <v>303</v>
      </c>
      <c r="AP32" s="1" t="s">
        <v>312</v>
      </c>
    </row>
    <row r="33" spans="1:42" x14ac:dyDescent="0.2">
      <c r="A33">
        <v>1108</v>
      </c>
      <c r="B33" t="s">
        <v>313</v>
      </c>
      <c r="C33" t="s">
        <v>314</v>
      </c>
      <c r="D33" t="s">
        <v>44</v>
      </c>
      <c r="E33" t="s">
        <v>315</v>
      </c>
      <c r="F33" t="s">
        <v>316</v>
      </c>
      <c r="G33">
        <v>2021</v>
      </c>
      <c r="H33" t="s">
        <v>125</v>
      </c>
      <c r="J33" t="s">
        <v>69</v>
      </c>
      <c r="K33" t="s">
        <v>49</v>
      </c>
      <c r="L33" t="s">
        <v>50</v>
      </c>
      <c r="M33" t="s">
        <v>203</v>
      </c>
      <c r="N33" t="s">
        <v>52</v>
      </c>
      <c r="O33" t="s">
        <v>53</v>
      </c>
      <c r="P33">
        <v>8</v>
      </c>
      <c r="Q33" t="s">
        <v>54</v>
      </c>
      <c r="R33" t="s">
        <v>55</v>
      </c>
      <c r="T33" t="s">
        <v>49</v>
      </c>
      <c r="V33">
        <v>289</v>
      </c>
      <c r="W33" t="s">
        <v>56</v>
      </c>
      <c r="Y33" t="s">
        <v>71</v>
      </c>
      <c r="AA33" t="s">
        <v>58</v>
      </c>
      <c r="AB33" t="s">
        <v>59</v>
      </c>
      <c r="AD33" t="s">
        <v>317</v>
      </c>
      <c r="AE33" t="s">
        <v>61</v>
      </c>
      <c r="AG33" t="s">
        <v>49</v>
      </c>
      <c r="AI33" t="s">
        <v>79</v>
      </c>
      <c r="AJ33" t="s">
        <v>81</v>
      </c>
      <c r="AL33" t="s">
        <v>62</v>
      </c>
      <c r="AN33" t="s">
        <v>112</v>
      </c>
      <c r="AP33" s="1" t="s">
        <v>318</v>
      </c>
    </row>
    <row r="34" spans="1:42" x14ac:dyDescent="0.2">
      <c r="A34">
        <v>1107</v>
      </c>
      <c r="B34" t="s">
        <v>319</v>
      </c>
      <c r="C34" t="s">
        <v>320</v>
      </c>
      <c r="D34" t="s">
        <v>44</v>
      </c>
      <c r="E34" t="s">
        <v>321</v>
      </c>
      <c r="F34" t="s">
        <v>322</v>
      </c>
      <c r="G34">
        <v>2021</v>
      </c>
      <c r="H34" t="s">
        <v>125</v>
      </c>
      <c r="J34" t="s">
        <v>69</v>
      </c>
      <c r="K34" t="s">
        <v>79</v>
      </c>
      <c r="L34" t="s">
        <v>50</v>
      </c>
      <c r="M34" t="s">
        <v>323</v>
      </c>
      <c r="N34" t="s">
        <v>52</v>
      </c>
      <c r="O34" t="s">
        <v>53</v>
      </c>
      <c r="P34">
        <v>7</v>
      </c>
      <c r="Q34" t="s">
        <v>54</v>
      </c>
      <c r="R34" t="s">
        <v>55</v>
      </c>
      <c r="T34" t="s">
        <v>49</v>
      </c>
      <c r="V34">
        <v>194</v>
      </c>
      <c r="W34" t="s">
        <v>56</v>
      </c>
      <c r="Y34" t="s">
        <v>291</v>
      </c>
      <c r="Z34" t="s">
        <v>324</v>
      </c>
      <c r="AA34" t="s">
        <v>58</v>
      </c>
      <c r="AB34" t="s">
        <v>325</v>
      </c>
      <c r="AC34" t="s">
        <v>326</v>
      </c>
      <c r="AD34" t="s">
        <v>149</v>
      </c>
      <c r="AE34" t="s">
        <v>327</v>
      </c>
      <c r="AG34" t="s">
        <v>49</v>
      </c>
      <c r="AI34" t="s">
        <v>49</v>
      </c>
      <c r="AL34" t="s">
        <v>295</v>
      </c>
      <c r="AN34" t="s">
        <v>167</v>
      </c>
      <c r="AP34" t="e">
        <f>- Early stopping for efficacy.</f>
        <v>#NAME?</v>
      </c>
    </row>
    <row r="35" spans="1:42" x14ac:dyDescent="0.2">
      <c r="A35">
        <v>1101</v>
      </c>
      <c r="B35" t="s">
        <v>328</v>
      </c>
      <c r="C35" t="s">
        <v>329</v>
      </c>
      <c r="D35" t="s">
        <v>44</v>
      </c>
      <c r="E35" t="s">
        <v>330</v>
      </c>
      <c r="F35" t="s">
        <v>331</v>
      </c>
      <c r="G35">
        <v>2021</v>
      </c>
      <c r="H35" t="s">
        <v>162</v>
      </c>
      <c r="J35" t="s">
        <v>69</v>
      </c>
      <c r="K35" t="s">
        <v>49</v>
      </c>
      <c r="L35" t="s">
        <v>50</v>
      </c>
      <c r="M35" t="s">
        <v>332</v>
      </c>
      <c r="N35" t="s">
        <v>52</v>
      </c>
      <c r="O35" t="s">
        <v>53</v>
      </c>
      <c r="P35">
        <v>7</v>
      </c>
      <c r="Q35" t="s">
        <v>54</v>
      </c>
      <c r="R35" t="s">
        <v>55</v>
      </c>
      <c r="T35" t="s">
        <v>49</v>
      </c>
      <c r="V35">
        <v>1747</v>
      </c>
      <c r="W35" t="s">
        <v>106</v>
      </c>
      <c r="X35" t="s">
        <v>333</v>
      </c>
      <c r="Y35" t="s">
        <v>71</v>
      </c>
      <c r="AA35" t="s">
        <v>58</v>
      </c>
      <c r="AB35" t="s">
        <v>227</v>
      </c>
      <c r="AD35" t="s">
        <v>149</v>
      </c>
      <c r="AE35" t="s">
        <v>197</v>
      </c>
      <c r="AG35" t="s">
        <v>49</v>
      </c>
      <c r="AI35" t="s">
        <v>79</v>
      </c>
      <c r="AJ35" t="s">
        <v>217</v>
      </c>
      <c r="AK35" t="s">
        <v>334</v>
      </c>
      <c r="AL35" t="s">
        <v>62</v>
      </c>
      <c r="AN35" t="s">
        <v>73</v>
      </c>
      <c r="AP35" t="e">
        <f>- used mixed effects model to adjust for stratification variables.
- Population level marginal relative risks derived by G-computation.</f>
        <v>#NAME?</v>
      </c>
    </row>
    <row r="36" spans="1:42" x14ac:dyDescent="0.2">
      <c r="A36">
        <v>1099</v>
      </c>
      <c r="B36" t="s">
        <v>335</v>
      </c>
      <c r="C36" t="s">
        <v>336</v>
      </c>
      <c r="D36" t="s">
        <v>44</v>
      </c>
      <c r="E36" t="s">
        <v>337</v>
      </c>
      <c r="F36" t="s">
        <v>338</v>
      </c>
      <c r="G36">
        <v>2021</v>
      </c>
      <c r="H36" t="s">
        <v>125</v>
      </c>
      <c r="J36" t="s">
        <v>48</v>
      </c>
      <c r="K36" t="s">
        <v>49</v>
      </c>
      <c r="L36" t="s">
        <v>50</v>
      </c>
      <c r="M36" t="s">
        <v>339</v>
      </c>
      <c r="N36" t="s">
        <v>52</v>
      </c>
      <c r="O36" t="s">
        <v>105</v>
      </c>
      <c r="P36">
        <v>5</v>
      </c>
      <c r="Q36" t="s">
        <v>54</v>
      </c>
      <c r="R36" t="s">
        <v>55</v>
      </c>
      <c r="T36" t="s">
        <v>49</v>
      </c>
      <c r="V36">
        <v>899</v>
      </c>
      <c r="W36" t="s">
        <v>225</v>
      </c>
      <c r="X36" t="s">
        <v>340</v>
      </c>
      <c r="Y36" t="s">
        <v>71</v>
      </c>
      <c r="AA36" t="s">
        <v>58</v>
      </c>
      <c r="AB36" t="s">
        <v>186</v>
      </c>
      <c r="AD36" t="s">
        <v>341</v>
      </c>
      <c r="AE36" t="s">
        <v>228</v>
      </c>
      <c r="AG36" t="s">
        <v>49</v>
      </c>
      <c r="AI36" t="s">
        <v>49</v>
      </c>
      <c r="AL36" t="s">
        <v>229</v>
      </c>
      <c r="AN36" t="s">
        <v>167</v>
      </c>
    </row>
    <row r="37" spans="1:42" x14ac:dyDescent="0.2">
      <c r="A37">
        <v>1098</v>
      </c>
      <c r="B37" t="s">
        <v>342</v>
      </c>
      <c r="C37" t="s">
        <v>343</v>
      </c>
      <c r="D37" t="s">
        <v>44</v>
      </c>
      <c r="E37" t="s">
        <v>344</v>
      </c>
      <c r="F37" t="s">
        <v>345</v>
      </c>
      <c r="G37">
        <v>2021</v>
      </c>
      <c r="H37" t="s">
        <v>125</v>
      </c>
      <c r="J37" t="s">
        <v>48</v>
      </c>
      <c r="K37" t="s">
        <v>49</v>
      </c>
      <c r="L37" t="s">
        <v>50</v>
      </c>
      <c r="M37" t="s">
        <v>339</v>
      </c>
      <c r="N37" t="s">
        <v>52</v>
      </c>
      <c r="O37" t="s">
        <v>105</v>
      </c>
      <c r="P37">
        <v>5</v>
      </c>
      <c r="Q37" t="s">
        <v>54</v>
      </c>
      <c r="R37" t="s">
        <v>55</v>
      </c>
      <c r="T37" t="s">
        <v>49</v>
      </c>
      <c r="V37">
        <v>847</v>
      </c>
      <c r="W37" t="s">
        <v>225</v>
      </c>
      <c r="X37" t="s">
        <v>346</v>
      </c>
      <c r="Y37" t="s">
        <v>71</v>
      </c>
      <c r="AA37" t="s">
        <v>58</v>
      </c>
      <c r="AB37" t="s">
        <v>186</v>
      </c>
      <c r="AD37" t="s">
        <v>347</v>
      </c>
      <c r="AE37" t="s">
        <v>228</v>
      </c>
      <c r="AG37" t="s">
        <v>49</v>
      </c>
      <c r="AI37" t="s">
        <v>49</v>
      </c>
      <c r="AL37" t="s">
        <v>229</v>
      </c>
      <c r="AN37" t="s">
        <v>167</v>
      </c>
      <c r="AP37" s="1" t="s">
        <v>348</v>
      </c>
    </row>
    <row r="38" spans="1:42" x14ac:dyDescent="0.2">
      <c r="A38">
        <v>1095</v>
      </c>
      <c r="B38" t="s">
        <v>349</v>
      </c>
      <c r="C38" t="s">
        <v>350</v>
      </c>
      <c r="D38" t="s">
        <v>44</v>
      </c>
      <c r="E38" t="s">
        <v>351</v>
      </c>
      <c r="F38" t="s">
        <v>352</v>
      </c>
      <c r="G38">
        <v>2021</v>
      </c>
      <c r="H38" t="s">
        <v>47</v>
      </c>
      <c r="J38" t="s">
        <v>104</v>
      </c>
      <c r="K38" t="s">
        <v>49</v>
      </c>
      <c r="L38" t="s">
        <v>50</v>
      </c>
      <c r="M38" t="s">
        <v>353</v>
      </c>
      <c r="N38" t="s">
        <v>52</v>
      </c>
      <c r="O38" t="s">
        <v>105</v>
      </c>
      <c r="P38">
        <v>8</v>
      </c>
      <c r="Q38" t="s">
        <v>54</v>
      </c>
      <c r="R38" t="s">
        <v>55</v>
      </c>
      <c r="T38" t="s">
        <v>49</v>
      </c>
      <c r="V38">
        <v>370</v>
      </c>
      <c r="W38" t="s">
        <v>56</v>
      </c>
      <c r="Y38" t="s">
        <v>71</v>
      </c>
      <c r="AA38" t="s">
        <v>58</v>
      </c>
      <c r="AB38" t="s">
        <v>59</v>
      </c>
      <c r="AD38" t="s">
        <v>354</v>
      </c>
      <c r="AE38" t="s">
        <v>61</v>
      </c>
      <c r="AG38" t="s">
        <v>49</v>
      </c>
      <c r="AI38" t="s">
        <v>79</v>
      </c>
      <c r="AJ38" t="s">
        <v>81</v>
      </c>
      <c r="AL38" t="s">
        <v>229</v>
      </c>
      <c r="AN38" t="s">
        <v>167</v>
      </c>
      <c r="AP38" s="1" t="s">
        <v>355</v>
      </c>
    </row>
    <row r="39" spans="1:42" x14ac:dyDescent="0.2">
      <c r="A39">
        <v>1094</v>
      </c>
      <c r="B39" t="s">
        <v>356</v>
      </c>
      <c r="C39" t="s">
        <v>357</v>
      </c>
      <c r="D39" t="s">
        <v>200</v>
      </c>
      <c r="E39" t="s">
        <v>358</v>
      </c>
      <c r="F39" t="s">
        <v>359</v>
      </c>
      <c r="G39">
        <v>2021</v>
      </c>
      <c r="H39" t="s">
        <v>162</v>
      </c>
      <c r="J39" t="s">
        <v>69</v>
      </c>
      <c r="K39" t="s">
        <v>79</v>
      </c>
      <c r="L39" t="s">
        <v>50</v>
      </c>
      <c r="M39" t="s">
        <v>51</v>
      </c>
      <c r="N39" t="s">
        <v>52</v>
      </c>
      <c r="O39" t="s">
        <v>105</v>
      </c>
      <c r="P39">
        <v>6</v>
      </c>
      <c r="Q39" t="s">
        <v>54</v>
      </c>
      <c r="R39" t="s">
        <v>55</v>
      </c>
      <c r="T39" t="s">
        <v>79</v>
      </c>
      <c r="U39" t="s">
        <v>120</v>
      </c>
      <c r="W39" t="s">
        <v>225</v>
      </c>
      <c r="X39" t="s">
        <v>360</v>
      </c>
      <c r="Y39" t="s">
        <v>361</v>
      </c>
      <c r="AA39" t="s">
        <v>58</v>
      </c>
      <c r="AB39" t="s">
        <v>227</v>
      </c>
      <c r="AD39" t="s">
        <v>362</v>
      </c>
      <c r="AE39" t="s">
        <v>303</v>
      </c>
      <c r="AG39" t="s">
        <v>49</v>
      </c>
      <c r="AI39" t="s">
        <v>49</v>
      </c>
      <c r="AJ39" t="s">
        <v>277</v>
      </c>
      <c r="AL39" t="s">
        <v>62</v>
      </c>
      <c r="AN39" t="s">
        <v>175</v>
      </c>
      <c r="AO39" t="s">
        <v>363</v>
      </c>
    </row>
    <row r="40" spans="1:42" x14ac:dyDescent="0.2">
      <c r="A40">
        <v>1094</v>
      </c>
      <c r="B40" t="s">
        <v>356</v>
      </c>
      <c r="C40" t="s">
        <v>357</v>
      </c>
      <c r="D40" t="s">
        <v>44</v>
      </c>
      <c r="E40" t="s">
        <v>364</v>
      </c>
      <c r="F40" t="s">
        <v>365</v>
      </c>
      <c r="G40">
        <v>2021</v>
      </c>
      <c r="H40" t="s">
        <v>87</v>
      </c>
      <c r="J40" t="s">
        <v>69</v>
      </c>
      <c r="K40" t="s">
        <v>79</v>
      </c>
      <c r="L40" t="s">
        <v>50</v>
      </c>
      <c r="M40" t="s">
        <v>51</v>
      </c>
      <c r="N40" t="s">
        <v>52</v>
      </c>
      <c r="O40" t="s">
        <v>53</v>
      </c>
      <c r="P40">
        <v>7</v>
      </c>
      <c r="Q40" t="s">
        <v>54</v>
      </c>
      <c r="R40" t="s">
        <v>55</v>
      </c>
      <c r="T40" t="s">
        <v>49</v>
      </c>
      <c r="V40">
        <v>300</v>
      </c>
      <c r="W40" t="s">
        <v>56</v>
      </c>
      <c r="Y40" t="s">
        <v>366</v>
      </c>
      <c r="Z40" t="s">
        <v>367</v>
      </c>
      <c r="AA40" t="s">
        <v>58</v>
      </c>
      <c r="AB40" t="s">
        <v>59</v>
      </c>
      <c r="AD40" t="s">
        <v>368</v>
      </c>
      <c r="AE40" t="s">
        <v>61</v>
      </c>
      <c r="AG40" t="s">
        <v>49</v>
      </c>
      <c r="AI40" t="s">
        <v>79</v>
      </c>
      <c r="AJ40" t="s">
        <v>81</v>
      </c>
      <c r="AL40" t="s">
        <v>62</v>
      </c>
      <c r="AN40" t="s">
        <v>369</v>
      </c>
      <c r="AO40" t="s">
        <v>370</v>
      </c>
      <c r="AP40" s="1" t="s">
        <v>371</v>
      </c>
    </row>
    <row r="41" spans="1:42" x14ac:dyDescent="0.2">
      <c r="A41">
        <v>1094</v>
      </c>
      <c r="B41" t="s">
        <v>356</v>
      </c>
      <c r="C41" t="s">
        <v>357</v>
      </c>
      <c r="D41" t="s">
        <v>128</v>
      </c>
      <c r="E41" t="s">
        <v>364</v>
      </c>
      <c r="F41" t="s">
        <v>365</v>
      </c>
      <c r="G41">
        <v>2021</v>
      </c>
      <c r="H41" t="s">
        <v>162</v>
      </c>
      <c r="J41" t="s">
        <v>69</v>
      </c>
      <c r="K41" t="s">
        <v>79</v>
      </c>
      <c r="L41" t="s">
        <v>50</v>
      </c>
      <c r="M41" t="s">
        <v>51</v>
      </c>
      <c r="N41" t="s">
        <v>52</v>
      </c>
      <c r="O41" t="s">
        <v>53</v>
      </c>
      <c r="P41">
        <v>7</v>
      </c>
      <c r="Q41" t="s">
        <v>54</v>
      </c>
      <c r="R41" t="s">
        <v>55</v>
      </c>
      <c r="T41" t="s">
        <v>49</v>
      </c>
      <c r="U41" t="s">
        <v>372</v>
      </c>
      <c r="V41">
        <v>300</v>
      </c>
      <c r="W41" t="s">
        <v>56</v>
      </c>
      <c r="Y41" t="s">
        <v>366</v>
      </c>
      <c r="Z41" t="s">
        <v>367</v>
      </c>
      <c r="AA41" t="s">
        <v>58</v>
      </c>
      <c r="AB41" t="s">
        <v>59</v>
      </c>
      <c r="AD41" t="s">
        <v>368</v>
      </c>
      <c r="AE41" t="s">
        <v>61</v>
      </c>
      <c r="AG41" t="s">
        <v>49</v>
      </c>
      <c r="AI41" t="s">
        <v>79</v>
      </c>
      <c r="AJ41" t="s">
        <v>81</v>
      </c>
      <c r="AL41" t="s">
        <v>62</v>
      </c>
      <c r="AN41" t="s">
        <v>369</v>
      </c>
      <c r="AO41" t="s">
        <v>370</v>
      </c>
      <c r="AP41" s="1" t="s">
        <v>371</v>
      </c>
    </row>
    <row r="42" spans="1:42" x14ac:dyDescent="0.2">
      <c r="A42">
        <v>1093</v>
      </c>
      <c r="B42" t="s">
        <v>373</v>
      </c>
      <c r="C42" t="s">
        <v>374</v>
      </c>
      <c r="D42" t="s">
        <v>44</v>
      </c>
      <c r="E42" t="s">
        <v>375</v>
      </c>
      <c r="F42" t="s">
        <v>376</v>
      </c>
      <c r="G42">
        <v>2021</v>
      </c>
      <c r="H42" t="s">
        <v>162</v>
      </c>
      <c r="J42" t="s">
        <v>104</v>
      </c>
      <c r="K42" t="s">
        <v>49</v>
      </c>
      <c r="L42" t="s">
        <v>50</v>
      </c>
      <c r="M42" t="s">
        <v>377</v>
      </c>
      <c r="N42" t="s">
        <v>52</v>
      </c>
      <c r="O42" t="s">
        <v>53</v>
      </c>
      <c r="P42">
        <v>7</v>
      </c>
      <c r="Q42" t="s">
        <v>54</v>
      </c>
      <c r="R42" t="s">
        <v>55</v>
      </c>
      <c r="T42" t="s">
        <v>49</v>
      </c>
      <c r="V42">
        <v>151</v>
      </c>
      <c r="W42" t="s">
        <v>56</v>
      </c>
      <c r="Y42" t="s">
        <v>378</v>
      </c>
      <c r="AA42" t="s">
        <v>58</v>
      </c>
      <c r="AB42" t="s">
        <v>135</v>
      </c>
      <c r="AD42" t="s">
        <v>80</v>
      </c>
      <c r="AE42" t="s">
        <v>379</v>
      </c>
      <c r="AG42" t="s">
        <v>49</v>
      </c>
      <c r="AI42" t="s">
        <v>303</v>
      </c>
      <c r="AL42" t="s">
        <v>135</v>
      </c>
      <c r="AN42" t="s">
        <v>82</v>
      </c>
      <c r="AP42" t="s">
        <v>380</v>
      </c>
    </row>
    <row r="43" spans="1:42" x14ac:dyDescent="0.2">
      <c r="A43">
        <v>1089</v>
      </c>
      <c r="B43" t="s">
        <v>381</v>
      </c>
      <c r="C43" t="s">
        <v>382</v>
      </c>
      <c r="D43" t="s">
        <v>44</v>
      </c>
      <c r="E43" t="s">
        <v>383</v>
      </c>
      <c r="F43" t="s">
        <v>384</v>
      </c>
      <c r="G43">
        <v>2021</v>
      </c>
      <c r="H43" t="s">
        <v>87</v>
      </c>
      <c r="J43" t="s">
        <v>69</v>
      </c>
      <c r="K43" t="s">
        <v>79</v>
      </c>
      <c r="L43" t="s">
        <v>50</v>
      </c>
      <c r="M43" t="s">
        <v>203</v>
      </c>
      <c r="N43" t="s">
        <v>52</v>
      </c>
      <c r="O43" t="s">
        <v>105</v>
      </c>
      <c r="P43">
        <v>7</v>
      </c>
      <c r="Q43" t="s">
        <v>54</v>
      </c>
      <c r="R43" t="s">
        <v>55</v>
      </c>
      <c r="T43" t="s">
        <v>79</v>
      </c>
      <c r="U43" t="s">
        <v>120</v>
      </c>
      <c r="V43">
        <v>438</v>
      </c>
      <c r="W43" t="s">
        <v>56</v>
      </c>
      <c r="Y43" t="s">
        <v>385</v>
      </c>
      <c r="Z43" t="s">
        <v>386</v>
      </c>
      <c r="AA43" t="s">
        <v>58</v>
      </c>
      <c r="AB43" t="s">
        <v>247</v>
      </c>
      <c r="AD43" t="s">
        <v>149</v>
      </c>
      <c r="AE43" t="s">
        <v>175</v>
      </c>
      <c r="AF43" t="s">
        <v>387</v>
      </c>
      <c r="AG43" t="s">
        <v>79</v>
      </c>
      <c r="AH43" t="s">
        <v>388</v>
      </c>
      <c r="AI43" t="s">
        <v>49</v>
      </c>
      <c r="AL43" t="s">
        <v>62</v>
      </c>
      <c r="AN43" t="s">
        <v>303</v>
      </c>
      <c r="AP43" s="1" t="s">
        <v>389</v>
      </c>
    </row>
    <row r="44" spans="1:42" x14ac:dyDescent="0.2">
      <c r="A44">
        <v>1088</v>
      </c>
      <c r="B44" t="s">
        <v>390</v>
      </c>
      <c r="C44" t="s">
        <v>391</v>
      </c>
      <c r="D44" t="s">
        <v>44</v>
      </c>
      <c r="E44" t="s">
        <v>392</v>
      </c>
      <c r="F44" t="s">
        <v>393</v>
      </c>
      <c r="G44">
        <v>2021</v>
      </c>
      <c r="H44" t="s">
        <v>162</v>
      </c>
      <c r="J44" t="s">
        <v>69</v>
      </c>
      <c r="K44" t="s">
        <v>79</v>
      </c>
      <c r="L44" t="s">
        <v>50</v>
      </c>
      <c r="M44" t="s">
        <v>203</v>
      </c>
      <c r="N44" t="s">
        <v>52</v>
      </c>
      <c r="O44" t="s">
        <v>105</v>
      </c>
      <c r="P44">
        <v>23</v>
      </c>
      <c r="Q44" t="s">
        <v>54</v>
      </c>
      <c r="R44" t="s">
        <v>55</v>
      </c>
      <c r="T44" t="s">
        <v>49</v>
      </c>
      <c r="V44">
        <v>803</v>
      </c>
      <c r="W44" t="s">
        <v>56</v>
      </c>
      <c r="Y44" t="s">
        <v>57</v>
      </c>
      <c r="AA44" t="s">
        <v>215</v>
      </c>
      <c r="AB44" t="s">
        <v>59</v>
      </c>
      <c r="AD44" t="s">
        <v>394</v>
      </c>
      <c r="AE44" t="s">
        <v>61</v>
      </c>
      <c r="AG44" t="s">
        <v>49</v>
      </c>
      <c r="AI44" t="s">
        <v>79</v>
      </c>
      <c r="AJ44" t="s">
        <v>217</v>
      </c>
      <c r="AK44" t="s">
        <v>395</v>
      </c>
      <c r="AL44" t="s">
        <v>62</v>
      </c>
      <c r="AN44" t="s">
        <v>396</v>
      </c>
      <c r="AO44" t="s">
        <v>397</v>
      </c>
      <c r="AP44" s="1" t="s">
        <v>398</v>
      </c>
    </row>
    <row r="45" spans="1:42" x14ac:dyDescent="0.2">
      <c r="A45">
        <v>1086</v>
      </c>
      <c r="B45" t="s">
        <v>399</v>
      </c>
      <c r="C45" t="s">
        <v>400</v>
      </c>
      <c r="D45" t="s">
        <v>116</v>
      </c>
      <c r="E45" t="s">
        <v>401</v>
      </c>
      <c r="F45" t="s">
        <v>402</v>
      </c>
      <c r="G45">
        <v>2021</v>
      </c>
      <c r="H45" t="s">
        <v>125</v>
      </c>
      <c r="J45" t="s">
        <v>69</v>
      </c>
      <c r="K45" t="s">
        <v>49</v>
      </c>
      <c r="L45" t="s">
        <v>50</v>
      </c>
      <c r="M45" t="s">
        <v>403</v>
      </c>
      <c r="N45" t="s">
        <v>145</v>
      </c>
      <c r="O45" t="s">
        <v>105</v>
      </c>
      <c r="P45">
        <v>4</v>
      </c>
      <c r="Q45" t="s">
        <v>54</v>
      </c>
      <c r="R45" t="s">
        <v>55</v>
      </c>
      <c r="T45" t="s">
        <v>79</v>
      </c>
      <c r="U45" t="s">
        <v>120</v>
      </c>
      <c r="V45">
        <v>824</v>
      </c>
      <c r="W45" t="s">
        <v>225</v>
      </c>
      <c r="X45" t="s">
        <v>404</v>
      </c>
      <c r="Y45" t="s">
        <v>71</v>
      </c>
      <c r="AA45" t="s">
        <v>58</v>
      </c>
      <c r="AB45" t="s">
        <v>186</v>
      </c>
      <c r="AC45" t="s">
        <v>405</v>
      </c>
      <c r="AD45" t="s">
        <v>80</v>
      </c>
      <c r="AE45" t="s">
        <v>228</v>
      </c>
      <c r="AF45" t="s">
        <v>405</v>
      </c>
      <c r="AG45" t="s">
        <v>49</v>
      </c>
      <c r="AH45" t="s">
        <v>405</v>
      </c>
      <c r="AI45" t="s">
        <v>49</v>
      </c>
      <c r="AJ45" t="s">
        <v>277</v>
      </c>
      <c r="AK45" t="s">
        <v>405</v>
      </c>
      <c r="AL45" t="s">
        <v>62</v>
      </c>
      <c r="AM45" t="s">
        <v>405</v>
      </c>
      <c r="AN45" t="s">
        <v>303</v>
      </c>
      <c r="AO45" t="s">
        <v>405</v>
      </c>
    </row>
    <row r="46" spans="1:42" x14ac:dyDescent="0.2">
      <c r="A46">
        <v>1086</v>
      </c>
      <c r="B46" t="s">
        <v>399</v>
      </c>
      <c r="C46" t="s">
        <v>400</v>
      </c>
      <c r="D46" t="s">
        <v>44</v>
      </c>
      <c r="E46" t="s">
        <v>401</v>
      </c>
      <c r="F46" t="s">
        <v>406</v>
      </c>
      <c r="G46">
        <v>2021</v>
      </c>
      <c r="H46" t="s">
        <v>125</v>
      </c>
      <c r="J46" t="s">
        <v>69</v>
      </c>
      <c r="K46" t="s">
        <v>49</v>
      </c>
      <c r="L46" t="s">
        <v>50</v>
      </c>
      <c r="M46" t="s">
        <v>407</v>
      </c>
      <c r="N46" t="s">
        <v>52</v>
      </c>
      <c r="O46" t="s">
        <v>105</v>
      </c>
      <c r="P46">
        <v>5</v>
      </c>
      <c r="Q46" t="s">
        <v>54</v>
      </c>
      <c r="R46" t="s">
        <v>55</v>
      </c>
      <c r="T46" t="s">
        <v>49</v>
      </c>
      <c r="V46">
        <v>824</v>
      </c>
      <c r="W46" t="s">
        <v>225</v>
      </c>
      <c r="X46" t="s">
        <v>408</v>
      </c>
      <c r="Y46" t="s">
        <v>71</v>
      </c>
      <c r="AA46" t="s">
        <v>58</v>
      </c>
      <c r="AB46" t="s">
        <v>186</v>
      </c>
      <c r="AD46" t="s">
        <v>409</v>
      </c>
      <c r="AE46" t="s">
        <v>410</v>
      </c>
      <c r="AF46" t="s">
        <v>411</v>
      </c>
      <c r="AG46" t="s">
        <v>49</v>
      </c>
      <c r="AI46" t="s">
        <v>49</v>
      </c>
      <c r="AL46" t="s">
        <v>62</v>
      </c>
      <c r="AN46" t="s">
        <v>303</v>
      </c>
      <c r="AP46" s="1" t="s">
        <v>412</v>
      </c>
    </row>
    <row r="47" spans="1:42" x14ac:dyDescent="0.2">
      <c r="A47">
        <v>1086</v>
      </c>
      <c r="B47" t="s">
        <v>399</v>
      </c>
      <c r="C47" t="s">
        <v>400</v>
      </c>
      <c r="D47" t="s">
        <v>128</v>
      </c>
      <c r="E47" t="s">
        <v>401</v>
      </c>
      <c r="F47" t="s">
        <v>406</v>
      </c>
      <c r="G47">
        <v>2021</v>
      </c>
      <c r="H47" t="s">
        <v>125</v>
      </c>
      <c r="J47" t="s">
        <v>69</v>
      </c>
      <c r="K47" t="s">
        <v>49</v>
      </c>
      <c r="L47" t="s">
        <v>50</v>
      </c>
      <c r="M47" t="s">
        <v>407</v>
      </c>
      <c r="N47" t="s">
        <v>52</v>
      </c>
      <c r="O47" t="s">
        <v>105</v>
      </c>
      <c r="P47">
        <v>5</v>
      </c>
      <c r="Q47" t="s">
        <v>54</v>
      </c>
      <c r="R47" t="s">
        <v>55</v>
      </c>
      <c r="T47" t="s">
        <v>49</v>
      </c>
      <c r="U47" t="s">
        <v>372</v>
      </c>
      <c r="V47">
        <v>824</v>
      </c>
      <c r="W47" t="s">
        <v>225</v>
      </c>
      <c r="X47" t="s">
        <v>408</v>
      </c>
      <c r="Y47" t="s">
        <v>71</v>
      </c>
      <c r="AA47" t="s">
        <v>58</v>
      </c>
      <c r="AB47" t="s">
        <v>186</v>
      </c>
      <c r="AD47" t="s">
        <v>409</v>
      </c>
      <c r="AE47" t="s">
        <v>410</v>
      </c>
      <c r="AF47" t="s">
        <v>411</v>
      </c>
      <c r="AG47" t="s">
        <v>49</v>
      </c>
      <c r="AI47" t="s">
        <v>49</v>
      </c>
      <c r="AL47" t="s">
        <v>62</v>
      </c>
      <c r="AN47" t="s">
        <v>303</v>
      </c>
      <c r="AP47" s="1" t="s">
        <v>412</v>
      </c>
    </row>
    <row r="48" spans="1:42" x14ac:dyDescent="0.2">
      <c r="A48">
        <v>1083</v>
      </c>
      <c r="B48" t="s">
        <v>413</v>
      </c>
      <c r="C48" t="s">
        <v>414</v>
      </c>
      <c r="D48" t="s">
        <v>44</v>
      </c>
      <c r="E48" t="s">
        <v>415</v>
      </c>
      <c r="F48" t="s">
        <v>416</v>
      </c>
      <c r="G48">
        <v>2020</v>
      </c>
      <c r="H48" t="s">
        <v>47</v>
      </c>
      <c r="J48" t="s">
        <v>69</v>
      </c>
      <c r="K48" t="s">
        <v>79</v>
      </c>
      <c r="L48" t="s">
        <v>50</v>
      </c>
      <c r="M48" t="s">
        <v>203</v>
      </c>
      <c r="N48" t="s">
        <v>52</v>
      </c>
      <c r="O48" t="s">
        <v>105</v>
      </c>
      <c r="P48">
        <v>7</v>
      </c>
      <c r="Q48" t="s">
        <v>54</v>
      </c>
      <c r="R48" t="s">
        <v>55</v>
      </c>
      <c r="T48" t="s">
        <v>79</v>
      </c>
      <c r="U48" t="s">
        <v>120</v>
      </c>
      <c r="V48">
        <v>311</v>
      </c>
      <c r="W48" t="s">
        <v>56</v>
      </c>
      <c r="Y48" t="s">
        <v>71</v>
      </c>
      <c r="AA48" t="s">
        <v>58</v>
      </c>
      <c r="AB48" t="s">
        <v>59</v>
      </c>
      <c r="AD48" t="s">
        <v>417</v>
      </c>
      <c r="AE48" t="s">
        <v>61</v>
      </c>
      <c r="AG48" t="s">
        <v>49</v>
      </c>
      <c r="AI48" t="s">
        <v>79</v>
      </c>
      <c r="AJ48" t="s">
        <v>81</v>
      </c>
      <c r="AL48" t="s">
        <v>229</v>
      </c>
      <c r="AN48" t="s">
        <v>112</v>
      </c>
      <c r="AP48" s="1" t="s">
        <v>418</v>
      </c>
    </row>
    <row r="49" spans="1:42" x14ac:dyDescent="0.2">
      <c r="A49">
        <v>1080</v>
      </c>
      <c r="B49" t="s">
        <v>419</v>
      </c>
      <c r="C49" t="s">
        <v>420</v>
      </c>
      <c r="D49" t="s">
        <v>44</v>
      </c>
      <c r="E49" t="s">
        <v>420</v>
      </c>
      <c r="F49" t="s">
        <v>421</v>
      </c>
      <c r="G49">
        <v>2021</v>
      </c>
      <c r="H49" t="s">
        <v>422</v>
      </c>
      <c r="J49" t="s">
        <v>69</v>
      </c>
      <c r="K49" t="s">
        <v>49</v>
      </c>
      <c r="L49" t="s">
        <v>50</v>
      </c>
      <c r="M49" t="s">
        <v>423</v>
      </c>
      <c r="N49" t="s">
        <v>52</v>
      </c>
      <c r="O49" t="s">
        <v>53</v>
      </c>
      <c r="P49">
        <v>7</v>
      </c>
      <c r="Q49" t="s">
        <v>54</v>
      </c>
      <c r="R49" t="s">
        <v>55</v>
      </c>
      <c r="T49" t="s">
        <v>49</v>
      </c>
      <c r="V49">
        <v>170</v>
      </c>
      <c r="W49" t="s">
        <v>56</v>
      </c>
      <c r="Y49" t="s">
        <v>71</v>
      </c>
      <c r="AA49" t="s">
        <v>58</v>
      </c>
      <c r="AB49" t="s">
        <v>424</v>
      </c>
      <c r="AD49" t="s">
        <v>425</v>
      </c>
      <c r="AE49" t="s">
        <v>426</v>
      </c>
      <c r="AG49" t="s">
        <v>49</v>
      </c>
      <c r="AI49" t="s">
        <v>79</v>
      </c>
      <c r="AJ49" t="s">
        <v>135</v>
      </c>
      <c r="AL49" t="s">
        <v>295</v>
      </c>
      <c r="AN49" t="s">
        <v>167</v>
      </c>
      <c r="AP49" s="1" t="s">
        <v>427</v>
      </c>
    </row>
    <row r="50" spans="1:42" x14ac:dyDescent="0.2">
      <c r="A50">
        <v>1077</v>
      </c>
      <c r="B50" t="s">
        <v>428</v>
      </c>
      <c r="C50" t="s">
        <v>429</v>
      </c>
      <c r="D50" t="s">
        <v>200</v>
      </c>
      <c r="E50" t="s">
        <v>430</v>
      </c>
      <c r="F50" t="s">
        <v>431</v>
      </c>
      <c r="G50">
        <v>2020</v>
      </c>
      <c r="H50" t="s">
        <v>162</v>
      </c>
      <c r="J50" t="s">
        <v>69</v>
      </c>
      <c r="K50" t="s">
        <v>79</v>
      </c>
      <c r="L50" t="s">
        <v>50</v>
      </c>
      <c r="M50" t="s">
        <v>432</v>
      </c>
      <c r="N50" t="s">
        <v>52</v>
      </c>
      <c r="O50" t="s">
        <v>105</v>
      </c>
      <c r="Q50" t="s">
        <v>54</v>
      </c>
      <c r="R50" t="s">
        <v>55</v>
      </c>
      <c r="T50" t="s">
        <v>79</v>
      </c>
      <c r="U50" t="s">
        <v>120</v>
      </c>
      <c r="V50">
        <v>333</v>
      </c>
      <c r="W50" t="s">
        <v>56</v>
      </c>
      <c r="Y50" t="s">
        <v>361</v>
      </c>
      <c r="AA50" t="s">
        <v>58</v>
      </c>
      <c r="AB50" t="s">
        <v>59</v>
      </c>
      <c r="AD50" t="s">
        <v>80</v>
      </c>
      <c r="AE50" t="s">
        <v>61</v>
      </c>
      <c r="AG50" t="s">
        <v>49</v>
      </c>
      <c r="AI50" t="s">
        <v>79</v>
      </c>
      <c r="AJ50" t="s">
        <v>81</v>
      </c>
      <c r="AL50" t="s">
        <v>62</v>
      </c>
      <c r="AN50" t="s">
        <v>82</v>
      </c>
    </row>
    <row r="51" spans="1:42" x14ac:dyDescent="0.2">
      <c r="A51">
        <v>1077</v>
      </c>
      <c r="B51" t="s">
        <v>428</v>
      </c>
      <c r="C51" t="s">
        <v>429</v>
      </c>
      <c r="D51" t="s">
        <v>44</v>
      </c>
      <c r="E51" t="s">
        <v>433</v>
      </c>
      <c r="F51" t="s">
        <v>434</v>
      </c>
      <c r="G51">
        <v>2020</v>
      </c>
      <c r="H51" t="s">
        <v>47</v>
      </c>
      <c r="J51" t="s">
        <v>69</v>
      </c>
      <c r="K51" t="s">
        <v>79</v>
      </c>
      <c r="L51" t="s">
        <v>50</v>
      </c>
      <c r="M51" t="s">
        <v>203</v>
      </c>
      <c r="N51" t="s">
        <v>52</v>
      </c>
      <c r="O51" t="s">
        <v>105</v>
      </c>
      <c r="P51">
        <v>6</v>
      </c>
      <c r="Q51" t="s">
        <v>54</v>
      </c>
      <c r="R51" t="s">
        <v>55</v>
      </c>
      <c r="T51" t="s">
        <v>79</v>
      </c>
      <c r="U51" t="s">
        <v>120</v>
      </c>
      <c r="V51">
        <v>333</v>
      </c>
      <c r="W51" t="s">
        <v>56</v>
      </c>
      <c r="Y51" t="s">
        <v>71</v>
      </c>
      <c r="AA51" t="s">
        <v>58</v>
      </c>
      <c r="AB51" t="s">
        <v>59</v>
      </c>
      <c r="AD51" t="s">
        <v>435</v>
      </c>
      <c r="AE51" t="s">
        <v>61</v>
      </c>
      <c r="AG51" t="s">
        <v>49</v>
      </c>
      <c r="AI51" t="s">
        <v>79</v>
      </c>
      <c r="AJ51" t="s">
        <v>81</v>
      </c>
      <c r="AL51" t="s">
        <v>62</v>
      </c>
      <c r="AN51" t="s">
        <v>82</v>
      </c>
      <c r="AP51" s="1" t="s">
        <v>436</v>
      </c>
    </row>
    <row r="52" spans="1:42" x14ac:dyDescent="0.2">
      <c r="A52">
        <v>1077</v>
      </c>
      <c r="B52" t="s">
        <v>428</v>
      </c>
      <c r="C52" t="s">
        <v>429</v>
      </c>
      <c r="D52" t="s">
        <v>128</v>
      </c>
      <c r="E52" t="s">
        <v>433</v>
      </c>
      <c r="F52" t="s">
        <v>434</v>
      </c>
      <c r="G52">
        <v>2020</v>
      </c>
      <c r="H52" t="s">
        <v>162</v>
      </c>
      <c r="J52" t="s">
        <v>69</v>
      </c>
      <c r="K52" t="s">
        <v>79</v>
      </c>
      <c r="L52" t="s">
        <v>50</v>
      </c>
      <c r="M52" t="s">
        <v>203</v>
      </c>
      <c r="N52" t="s">
        <v>52</v>
      </c>
      <c r="O52" t="s">
        <v>105</v>
      </c>
      <c r="P52">
        <v>6</v>
      </c>
      <c r="Q52" t="s">
        <v>54</v>
      </c>
      <c r="R52" t="s">
        <v>55</v>
      </c>
      <c r="T52" t="s">
        <v>79</v>
      </c>
      <c r="U52" t="s">
        <v>120</v>
      </c>
      <c r="V52">
        <v>333</v>
      </c>
      <c r="W52" t="s">
        <v>56</v>
      </c>
      <c r="Y52" t="s">
        <v>71</v>
      </c>
      <c r="AA52" t="s">
        <v>58</v>
      </c>
      <c r="AB52" t="s">
        <v>59</v>
      </c>
      <c r="AD52" t="s">
        <v>435</v>
      </c>
      <c r="AE52" t="s">
        <v>61</v>
      </c>
      <c r="AG52" t="s">
        <v>49</v>
      </c>
      <c r="AI52" t="s">
        <v>79</v>
      </c>
      <c r="AJ52" t="s">
        <v>81</v>
      </c>
      <c r="AL52" t="s">
        <v>62</v>
      </c>
      <c r="AN52" t="s">
        <v>82</v>
      </c>
      <c r="AP52" s="1" t="s">
        <v>436</v>
      </c>
    </row>
    <row r="53" spans="1:42" x14ac:dyDescent="0.2">
      <c r="A53">
        <v>1076</v>
      </c>
      <c r="B53" t="s">
        <v>437</v>
      </c>
      <c r="C53" t="s">
        <v>438</v>
      </c>
      <c r="D53" t="s">
        <v>44</v>
      </c>
      <c r="E53" t="s">
        <v>438</v>
      </c>
      <c r="F53" t="s">
        <v>439</v>
      </c>
      <c r="G53">
        <v>2021</v>
      </c>
      <c r="H53" t="s">
        <v>125</v>
      </c>
      <c r="J53" t="s">
        <v>69</v>
      </c>
      <c r="K53" t="s">
        <v>49</v>
      </c>
      <c r="L53" t="s">
        <v>50</v>
      </c>
      <c r="M53" t="s">
        <v>440</v>
      </c>
      <c r="N53" t="s">
        <v>52</v>
      </c>
      <c r="O53" t="s">
        <v>53</v>
      </c>
      <c r="P53">
        <v>4</v>
      </c>
      <c r="Q53" t="s">
        <v>54</v>
      </c>
      <c r="R53" t="s">
        <v>55</v>
      </c>
      <c r="T53" t="s">
        <v>49</v>
      </c>
      <c r="V53">
        <v>525</v>
      </c>
      <c r="W53" t="s">
        <v>56</v>
      </c>
      <c r="Y53" t="s">
        <v>71</v>
      </c>
      <c r="AA53" t="s">
        <v>274</v>
      </c>
      <c r="AB53" t="s">
        <v>274</v>
      </c>
      <c r="AD53" t="s">
        <v>194</v>
      </c>
      <c r="AE53" t="s">
        <v>275</v>
      </c>
      <c r="AG53" t="s">
        <v>276</v>
      </c>
      <c r="AI53" t="s">
        <v>277</v>
      </c>
      <c r="AL53" t="s">
        <v>62</v>
      </c>
      <c r="AN53" t="s">
        <v>167</v>
      </c>
      <c r="AP53" t="e">
        <f>- Descriptive analysis only.</f>
        <v>#NAME?</v>
      </c>
    </row>
    <row r="54" spans="1:42" x14ac:dyDescent="0.2">
      <c r="A54">
        <v>1075</v>
      </c>
      <c r="B54" t="s">
        <v>335</v>
      </c>
      <c r="C54" t="s">
        <v>441</v>
      </c>
      <c r="D54" t="s">
        <v>44</v>
      </c>
      <c r="E54" t="s">
        <v>442</v>
      </c>
      <c r="F54" t="s">
        <v>338</v>
      </c>
      <c r="G54">
        <v>2021</v>
      </c>
      <c r="H54" t="s">
        <v>125</v>
      </c>
      <c r="J54" t="s">
        <v>48</v>
      </c>
      <c r="K54" t="s">
        <v>49</v>
      </c>
      <c r="L54" t="s">
        <v>50</v>
      </c>
      <c r="M54" t="s">
        <v>224</v>
      </c>
      <c r="N54" t="s">
        <v>52</v>
      </c>
      <c r="O54" t="s">
        <v>105</v>
      </c>
      <c r="P54">
        <v>5</v>
      </c>
      <c r="Q54" t="s">
        <v>54</v>
      </c>
      <c r="R54" t="s">
        <v>55</v>
      </c>
      <c r="T54" t="s">
        <v>49</v>
      </c>
      <c r="V54">
        <v>567</v>
      </c>
      <c r="W54" t="s">
        <v>225</v>
      </c>
      <c r="X54" t="s">
        <v>443</v>
      </c>
      <c r="Y54" t="s">
        <v>71</v>
      </c>
      <c r="AA54" t="s">
        <v>58</v>
      </c>
      <c r="AB54" t="s">
        <v>108</v>
      </c>
      <c r="AD54" t="s">
        <v>444</v>
      </c>
      <c r="AE54" t="s">
        <v>445</v>
      </c>
      <c r="AG54" t="s">
        <v>49</v>
      </c>
      <c r="AI54" t="s">
        <v>49</v>
      </c>
      <c r="AL54" t="s">
        <v>62</v>
      </c>
      <c r="AN54" t="s">
        <v>167</v>
      </c>
      <c r="AP54" t="s">
        <v>446</v>
      </c>
    </row>
    <row r="55" spans="1:42" x14ac:dyDescent="0.2">
      <c r="A55">
        <v>1074</v>
      </c>
      <c r="B55" t="s">
        <v>390</v>
      </c>
      <c r="C55" t="s">
        <v>447</v>
      </c>
      <c r="D55" t="s">
        <v>44</v>
      </c>
      <c r="E55" t="s">
        <v>448</v>
      </c>
      <c r="F55" t="s">
        <v>449</v>
      </c>
      <c r="G55">
        <v>2021</v>
      </c>
      <c r="H55" t="s">
        <v>125</v>
      </c>
      <c r="J55" t="s">
        <v>48</v>
      </c>
      <c r="K55" t="s">
        <v>49</v>
      </c>
      <c r="L55" t="s">
        <v>50</v>
      </c>
      <c r="M55" t="s">
        <v>224</v>
      </c>
      <c r="N55" t="s">
        <v>52</v>
      </c>
      <c r="O55" t="s">
        <v>105</v>
      </c>
      <c r="P55">
        <v>5</v>
      </c>
      <c r="Q55" t="s">
        <v>54</v>
      </c>
      <c r="R55" t="s">
        <v>55</v>
      </c>
      <c r="T55" t="s">
        <v>49</v>
      </c>
      <c r="V55">
        <v>435</v>
      </c>
      <c r="W55" t="s">
        <v>225</v>
      </c>
      <c r="X55" t="s">
        <v>450</v>
      </c>
      <c r="Y55" t="s">
        <v>71</v>
      </c>
      <c r="AA55" t="s">
        <v>58</v>
      </c>
      <c r="AB55" t="s">
        <v>108</v>
      </c>
      <c r="AD55" t="s">
        <v>451</v>
      </c>
      <c r="AE55" t="s">
        <v>228</v>
      </c>
      <c r="AG55" t="s">
        <v>49</v>
      </c>
      <c r="AI55" t="s">
        <v>49</v>
      </c>
      <c r="AL55" t="s">
        <v>62</v>
      </c>
      <c r="AN55" t="s">
        <v>167</v>
      </c>
      <c r="AP55" s="1" t="s">
        <v>452</v>
      </c>
    </row>
    <row r="56" spans="1:42" x14ac:dyDescent="0.2">
      <c r="A56">
        <v>1071</v>
      </c>
      <c r="B56" t="s">
        <v>453</v>
      </c>
      <c r="C56" t="s">
        <v>454</v>
      </c>
      <c r="D56" t="s">
        <v>44</v>
      </c>
      <c r="E56" t="s">
        <v>455</v>
      </c>
      <c r="F56" t="s">
        <v>456</v>
      </c>
      <c r="G56">
        <v>2021</v>
      </c>
      <c r="H56" t="s">
        <v>87</v>
      </c>
      <c r="J56" t="s">
        <v>143</v>
      </c>
      <c r="K56" t="s">
        <v>79</v>
      </c>
      <c r="L56" t="s">
        <v>50</v>
      </c>
      <c r="M56" t="s">
        <v>203</v>
      </c>
      <c r="N56" t="s">
        <v>52</v>
      </c>
      <c r="O56" t="s">
        <v>105</v>
      </c>
      <c r="P56">
        <v>7</v>
      </c>
      <c r="Q56" t="s">
        <v>54</v>
      </c>
      <c r="R56" t="s">
        <v>55</v>
      </c>
      <c r="T56" t="s">
        <v>79</v>
      </c>
      <c r="U56" t="s">
        <v>120</v>
      </c>
      <c r="V56">
        <v>129</v>
      </c>
      <c r="W56" t="s">
        <v>106</v>
      </c>
      <c r="X56" t="s">
        <v>457</v>
      </c>
      <c r="Y56" t="s">
        <v>71</v>
      </c>
      <c r="AA56" t="s">
        <v>58</v>
      </c>
      <c r="AB56" t="s">
        <v>59</v>
      </c>
      <c r="AD56" t="s">
        <v>149</v>
      </c>
      <c r="AE56" t="s">
        <v>197</v>
      </c>
      <c r="AG56" t="s">
        <v>79</v>
      </c>
      <c r="AH56" t="s">
        <v>458</v>
      </c>
      <c r="AI56" t="s">
        <v>49</v>
      </c>
      <c r="AL56" t="s">
        <v>229</v>
      </c>
      <c r="AN56" t="s">
        <v>73</v>
      </c>
      <c r="AP56" s="1" t="s">
        <v>459</v>
      </c>
    </row>
    <row r="57" spans="1:42" x14ac:dyDescent="0.2">
      <c r="A57">
        <v>1069</v>
      </c>
      <c r="B57" t="s">
        <v>460</v>
      </c>
      <c r="C57" t="s">
        <v>461</v>
      </c>
      <c r="D57" t="s">
        <v>44</v>
      </c>
      <c r="E57" t="s">
        <v>462</v>
      </c>
      <c r="F57" t="s">
        <v>463</v>
      </c>
      <c r="G57">
        <v>2021</v>
      </c>
      <c r="H57" t="s">
        <v>162</v>
      </c>
      <c r="J57" t="s">
        <v>104</v>
      </c>
      <c r="K57" t="s">
        <v>79</v>
      </c>
      <c r="L57" t="s">
        <v>50</v>
      </c>
      <c r="M57" t="s">
        <v>256</v>
      </c>
      <c r="N57" t="s">
        <v>52</v>
      </c>
      <c r="O57" t="s">
        <v>53</v>
      </c>
      <c r="P57">
        <v>7</v>
      </c>
      <c r="Q57" t="s">
        <v>54</v>
      </c>
      <c r="R57" t="s">
        <v>55</v>
      </c>
      <c r="T57" t="s">
        <v>49</v>
      </c>
      <c r="V57">
        <v>234</v>
      </c>
      <c r="W57" t="s">
        <v>56</v>
      </c>
      <c r="Y57" t="s">
        <v>57</v>
      </c>
      <c r="AA57" t="s">
        <v>58</v>
      </c>
      <c r="AB57" t="s">
        <v>464</v>
      </c>
      <c r="AD57" t="s">
        <v>465</v>
      </c>
      <c r="AE57" t="s">
        <v>379</v>
      </c>
      <c r="AG57" t="s">
        <v>49</v>
      </c>
      <c r="AI57" t="s">
        <v>49</v>
      </c>
      <c r="AL57" t="s">
        <v>62</v>
      </c>
      <c r="AN57" t="s">
        <v>136</v>
      </c>
      <c r="AO57" t="s">
        <v>466</v>
      </c>
      <c r="AP57" t="e">
        <f>- Early stopping for efficacy using the Pocock boundaries.
- Primary outcome was a dichotomised version of mRS based on functional independence.
- Reports a Difference in medians but it is not clear how this was calculated.</f>
        <v>#NAME?</v>
      </c>
    </row>
    <row r="58" spans="1:42" x14ac:dyDescent="0.2">
      <c r="A58">
        <v>1068</v>
      </c>
      <c r="B58" t="s">
        <v>467</v>
      </c>
      <c r="C58" t="s">
        <v>468</v>
      </c>
      <c r="D58" t="s">
        <v>44</v>
      </c>
      <c r="E58" t="s">
        <v>469</v>
      </c>
      <c r="F58" t="s">
        <v>470</v>
      </c>
      <c r="G58">
        <v>2021</v>
      </c>
      <c r="H58" t="s">
        <v>47</v>
      </c>
      <c r="J58" t="s">
        <v>104</v>
      </c>
      <c r="K58" t="s">
        <v>49</v>
      </c>
      <c r="L58" t="s">
        <v>50</v>
      </c>
      <c r="M58" t="s">
        <v>256</v>
      </c>
      <c r="N58" t="s">
        <v>52</v>
      </c>
      <c r="O58" t="s">
        <v>53</v>
      </c>
      <c r="P58">
        <v>7</v>
      </c>
      <c r="Q58" t="s">
        <v>54</v>
      </c>
      <c r="R58" t="s">
        <v>55</v>
      </c>
      <c r="T58" t="s">
        <v>49</v>
      </c>
      <c r="V58">
        <v>204</v>
      </c>
      <c r="W58" t="s">
        <v>56</v>
      </c>
      <c r="Y58" t="s">
        <v>71</v>
      </c>
      <c r="AA58" t="s">
        <v>58</v>
      </c>
      <c r="AB58" t="s">
        <v>59</v>
      </c>
      <c r="AD58" t="s">
        <v>471</v>
      </c>
      <c r="AE58" t="s">
        <v>61</v>
      </c>
      <c r="AG58" t="s">
        <v>49</v>
      </c>
      <c r="AI58" t="s">
        <v>79</v>
      </c>
      <c r="AJ58" t="s">
        <v>81</v>
      </c>
      <c r="AL58" t="s">
        <v>62</v>
      </c>
      <c r="AN58" t="s">
        <v>472</v>
      </c>
      <c r="AP58" t="s">
        <v>473</v>
      </c>
    </row>
    <row r="59" spans="1:42" x14ac:dyDescent="0.2">
      <c r="A59">
        <v>1066</v>
      </c>
      <c r="B59" t="s">
        <v>474</v>
      </c>
      <c r="C59" t="s">
        <v>475</v>
      </c>
      <c r="D59" t="s">
        <v>44</v>
      </c>
      <c r="E59" t="s">
        <v>476</v>
      </c>
      <c r="F59" t="s">
        <v>477</v>
      </c>
      <c r="G59">
        <v>2020</v>
      </c>
      <c r="H59" t="s">
        <v>125</v>
      </c>
      <c r="J59" t="s">
        <v>48</v>
      </c>
      <c r="K59" t="s">
        <v>79</v>
      </c>
      <c r="L59" t="s">
        <v>50</v>
      </c>
      <c r="M59" t="s">
        <v>478</v>
      </c>
      <c r="N59" t="s">
        <v>52</v>
      </c>
      <c r="O59" t="s">
        <v>53</v>
      </c>
      <c r="P59">
        <v>7</v>
      </c>
      <c r="Q59" t="s">
        <v>54</v>
      </c>
      <c r="R59" t="s">
        <v>55</v>
      </c>
      <c r="T59" t="s">
        <v>49</v>
      </c>
      <c r="V59">
        <v>955</v>
      </c>
      <c r="W59" t="s">
        <v>56</v>
      </c>
      <c r="Y59" t="s">
        <v>71</v>
      </c>
      <c r="AA59" t="s">
        <v>58</v>
      </c>
      <c r="AB59" t="s">
        <v>59</v>
      </c>
      <c r="AD59" t="s">
        <v>479</v>
      </c>
      <c r="AE59" t="s">
        <v>61</v>
      </c>
      <c r="AG59" t="s">
        <v>49</v>
      </c>
      <c r="AI59" t="s">
        <v>79</v>
      </c>
      <c r="AJ59" t="s">
        <v>135</v>
      </c>
      <c r="AL59" t="s">
        <v>62</v>
      </c>
      <c r="AN59" t="s">
        <v>198</v>
      </c>
      <c r="AP59" s="1" t="s">
        <v>480</v>
      </c>
    </row>
    <row r="60" spans="1:42" x14ac:dyDescent="0.2">
      <c r="A60">
        <v>1065</v>
      </c>
      <c r="B60" t="s">
        <v>481</v>
      </c>
      <c r="C60" t="s">
        <v>482</v>
      </c>
      <c r="D60" t="s">
        <v>44</v>
      </c>
      <c r="E60" t="s">
        <v>483</v>
      </c>
      <c r="F60" t="s">
        <v>484</v>
      </c>
      <c r="G60">
        <v>2020</v>
      </c>
      <c r="H60" t="s">
        <v>125</v>
      </c>
      <c r="J60" t="s">
        <v>69</v>
      </c>
      <c r="K60" t="s">
        <v>49</v>
      </c>
      <c r="L60" t="s">
        <v>50</v>
      </c>
      <c r="M60" t="s">
        <v>485</v>
      </c>
      <c r="N60" t="s">
        <v>52</v>
      </c>
      <c r="O60" t="s">
        <v>53</v>
      </c>
      <c r="P60">
        <v>7</v>
      </c>
      <c r="Q60" t="s">
        <v>54</v>
      </c>
      <c r="R60" t="s">
        <v>55</v>
      </c>
      <c r="T60" t="s">
        <v>49</v>
      </c>
      <c r="V60">
        <v>41</v>
      </c>
      <c r="W60" t="s">
        <v>106</v>
      </c>
      <c r="X60" t="s">
        <v>486</v>
      </c>
      <c r="Y60" t="s">
        <v>71</v>
      </c>
      <c r="AA60" t="s">
        <v>58</v>
      </c>
      <c r="AB60" t="s">
        <v>186</v>
      </c>
      <c r="AD60" t="s">
        <v>149</v>
      </c>
      <c r="AE60" t="s">
        <v>410</v>
      </c>
      <c r="AF60" t="s">
        <v>487</v>
      </c>
      <c r="AG60" t="s">
        <v>49</v>
      </c>
      <c r="AI60" t="s">
        <v>49</v>
      </c>
      <c r="AL60" t="s">
        <v>62</v>
      </c>
      <c r="AN60" t="s">
        <v>167</v>
      </c>
    </row>
    <row r="61" spans="1:42" x14ac:dyDescent="0.2">
      <c r="A61">
        <v>1064</v>
      </c>
      <c r="B61" t="s">
        <v>488</v>
      </c>
      <c r="C61" t="s">
        <v>489</v>
      </c>
      <c r="D61" t="s">
        <v>44</v>
      </c>
      <c r="E61" t="s">
        <v>490</v>
      </c>
      <c r="F61" t="s">
        <v>491</v>
      </c>
      <c r="G61">
        <v>2020</v>
      </c>
      <c r="H61" t="s">
        <v>47</v>
      </c>
      <c r="J61" t="s">
        <v>69</v>
      </c>
      <c r="K61" t="s">
        <v>79</v>
      </c>
      <c r="L61" t="s">
        <v>50</v>
      </c>
      <c r="M61" t="s">
        <v>492</v>
      </c>
      <c r="N61" t="s">
        <v>52</v>
      </c>
      <c r="O61" t="s">
        <v>105</v>
      </c>
      <c r="P61">
        <v>7</v>
      </c>
      <c r="Q61" t="s">
        <v>54</v>
      </c>
      <c r="R61" t="s">
        <v>55</v>
      </c>
      <c r="T61" t="s">
        <v>49</v>
      </c>
      <c r="V61">
        <v>680</v>
      </c>
      <c r="W61" t="s">
        <v>106</v>
      </c>
      <c r="X61" t="s">
        <v>493</v>
      </c>
      <c r="Y61" t="s">
        <v>71</v>
      </c>
      <c r="AA61" t="s">
        <v>58</v>
      </c>
      <c r="AB61" t="s">
        <v>186</v>
      </c>
      <c r="AD61" t="s">
        <v>494</v>
      </c>
      <c r="AE61" t="s">
        <v>110</v>
      </c>
      <c r="AF61" t="s">
        <v>495</v>
      </c>
      <c r="AG61" t="s">
        <v>79</v>
      </c>
      <c r="AH61" t="s">
        <v>496</v>
      </c>
      <c r="AI61" t="s">
        <v>79</v>
      </c>
      <c r="AJ61" t="s">
        <v>135</v>
      </c>
      <c r="AL61" t="s">
        <v>62</v>
      </c>
      <c r="AN61" t="s">
        <v>73</v>
      </c>
      <c r="AP61" s="1" t="s">
        <v>497</v>
      </c>
    </row>
    <row r="62" spans="1:42" x14ac:dyDescent="0.2">
      <c r="A62">
        <v>1063</v>
      </c>
      <c r="B62" t="s">
        <v>498</v>
      </c>
      <c r="C62" t="s">
        <v>499</v>
      </c>
      <c r="D62" t="s">
        <v>44</v>
      </c>
      <c r="E62" t="s">
        <v>500</v>
      </c>
      <c r="F62" t="s">
        <v>501</v>
      </c>
      <c r="G62">
        <v>2020</v>
      </c>
      <c r="H62" t="s">
        <v>156</v>
      </c>
      <c r="J62" t="s">
        <v>69</v>
      </c>
      <c r="K62" t="s">
        <v>49</v>
      </c>
      <c r="L62" t="s">
        <v>50</v>
      </c>
      <c r="M62" t="s">
        <v>502</v>
      </c>
      <c r="N62" t="s">
        <v>145</v>
      </c>
      <c r="O62" t="s">
        <v>53</v>
      </c>
      <c r="P62">
        <v>7</v>
      </c>
      <c r="Q62" t="s">
        <v>183</v>
      </c>
      <c r="R62" t="s">
        <v>55</v>
      </c>
      <c r="T62" t="s">
        <v>49</v>
      </c>
      <c r="V62">
        <v>40</v>
      </c>
      <c r="W62" t="s">
        <v>56</v>
      </c>
      <c r="Y62" t="s">
        <v>71</v>
      </c>
      <c r="AA62" t="s">
        <v>274</v>
      </c>
      <c r="AB62" t="s">
        <v>274</v>
      </c>
      <c r="AD62" t="s">
        <v>194</v>
      </c>
      <c r="AE62" t="s">
        <v>275</v>
      </c>
      <c r="AG62" t="s">
        <v>276</v>
      </c>
      <c r="AI62" t="s">
        <v>277</v>
      </c>
      <c r="AL62" t="s">
        <v>62</v>
      </c>
      <c r="AN62" t="s">
        <v>167</v>
      </c>
    </row>
    <row r="63" spans="1:42" x14ac:dyDescent="0.2">
      <c r="A63">
        <v>1057</v>
      </c>
      <c r="B63" t="s">
        <v>503</v>
      </c>
      <c r="C63" t="s">
        <v>504</v>
      </c>
      <c r="D63" t="s">
        <v>44</v>
      </c>
      <c r="E63" t="s">
        <v>505</v>
      </c>
      <c r="F63" t="s">
        <v>506</v>
      </c>
      <c r="G63">
        <v>2020</v>
      </c>
      <c r="H63" t="s">
        <v>87</v>
      </c>
      <c r="J63" t="s">
        <v>104</v>
      </c>
      <c r="K63" t="s">
        <v>79</v>
      </c>
      <c r="L63" t="s">
        <v>50</v>
      </c>
      <c r="M63" t="s">
        <v>203</v>
      </c>
      <c r="N63" t="s">
        <v>52</v>
      </c>
      <c r="O63" t="s">
        <v>105</v>
      </c>
      <c r="P63">
        <v>7</v>
      </c>
      <c r="Q63" t="s">
        <v>54</v>
      </c>
      <c r="R63" t="s">
        <v>55</v>
      </c>
      <c r="T63" t="s">
        <v>79</v>
      </c>
      <c r="U63" t="s">
        <v>214</v>
      </c>
      <c r="V63">
        <v>479</v>
      </c>
      <c r="W63" t="s">
        <v>56</v>
      </c>
      <c r="Y63" t="s">
        <v>96</v>
      </c>
      <c r="AA63" t="s">
        <v>215</v>
      </c>
      <c r="AB63" t="s">
        <v>59</v>
      </c>
      <c r="AD63" t="s">
        <v>507</v>
      </c>
      <c r="AE63" t="s">
        <v>61</v>
      </c>
      <c r="AG63" t="s">
        <v>49</v>
      </c>
      <c r="AI63" t="s">
        <v>49</v>
      </c>
      <c r="AL63" t="s">
        <v>229</v>
      </c>
      <c r="AN63" t="s">
        <v>112</v>
      </c>
      <c r="AP63" t="s">
        <v>508</v>
      </c>
    </row>
    <row r="64" spans="1:42" x14ac:dyDescent="0.2">
      <c r="A64">
        <v>1055</v>
      </c>
      <c r="B64" t="s">
        <v>509</v>
      </c>
      <c r="C64" t="s">
        <v>510</v>
      </c>
      <c r="D64" t="s">
        <v>44</v>
      </c>
      <c r="E64" t="s">
        <v>510</v>
      </c>
      <c r="F64" t="s">
        <v>511</v>
      </c>
      <c r="G64">
        <v>2020</v>
      </c>
      <c r="H64" t="s">
        <v>87</v>
      </c>
      <c r="J64" t="s">
        <v>69</v>
      </c>
      <c r="K64" t="s">
        <v>79</v>
      </c>
      <c r="L64" t="s">
        <v>50</v>
      </c>
      <c r="M64" t="s">
        <v>203</v>
      </c>
      <c r="N64" t="s">
        <v>52</v>
      </c>
      <c r="O64" t="s">
        <v>105</v>
      </c>
      <c r="P64">
        <v>7</v>
      </c>
      <c r="Q64" t="s">
        <v>54</v>
      </c>
      <c r="R64" t="s">
        <v>55</v>
      </c>
      <c r="T64" t="s">
        <v>79</v>
      </c>
      <c r="U64" t="s">
        <v>120</v>
      </c>
      <c r="V64">
        <v>504</v>
      </c>
      <c r="W64" t="s">
        <v>56</v>
      </c>
      <c r="Y64" t="s">
        <v>57</v>
      </c>
      <c r="AA64" t="s">
        <v>58</v>
      </c>
      <c r="AB64" t="s">
        <v>59</v>
      </c>
      <c r="AD64" t="s">
        <v>512</v>
      </c>
      <c r="AE64" t="s">
        <v>61</v>
      </c>
      <c r="AG64" t="s">
        <v>49</v>
      </c>
      <c r="AI64" t="s">
        <v>79</v>
      </c>
      <c r="AJ64" t="s">
        <v>81</v>
      </c>
      <c r="AL64" t="s">
        <v>62</v>
      </c>
      <c r="AN64" t="s">
        <v>73</v>
      </c>
      <c r="AP64" s="1" t="s">
        <v>513</v>
      </c>
    </row>
    <row r="65" spans="1:42" x14ac:dyDescent="0.2">
      <c r="A65">
        <v>1052</v>
      </c>
      <c r="B65" t="s">
        <v>514</v>
      </c>
      <c r="C65" t="s">
        <v>515</v>
      </c>
      <c r="D65" t="s">
        <v>44</v>
      </c>
      <c r="E65" t="s">
        <v>516</v>
      </c>
      <c r="F65" t="s">
        <v>517</v>
      </c>
      <c r="G65">
        <v>2020</v>
      </c>
      <c r="H65" t="s">
        <v>125</v>
      </c>
      <c r="J65" t="s">
        <v>69</v>
      </c>
      <c r="K65" t="s">
        <v>49</v>
      </c>
      <c r="L65" t="s">
        <v>50</v>
      </c>
      <c r="M65" t="s">
        <v>203</v>
      </c>
      <c r="N65" t="s">
        <v>52</v>
      </c>
      <c r="O65" t="s">
        <v>105</v>
      </c>
      <c r="P65">
        <v>7</v>
      </c>
      <c r="Q65" t="s">
        <v>54</v>
      </c>
      <c r="R65" t="s">
        <v>55</v>
      </c>
      <c r="T65" t="s">
        <v>79</v>
      </c>
      <c r="U65" t="s">
        <v>120</v>
      </c>
      <c r="V65">
        <v>397</v>
      </c>
      <c r="W65" t="s">
        <v>56</v>
      </c>
      <c r="Y65" t="s">
        <v>71</v>
      </c>
      <c r="AA65" t="s">
        <v>58</v>
      </c>
      <c r="AB65" t="s">
        <v>163</v>
      </c>
      <c r="AD65" t="s">
        <v>194</v>
      </c>
      <c r="AE65" t="s">
        <v>518</v>
      </c>
      <c r="AG65" t="s">
        <v>79</v>
      </c>
      <c r="AH65" t="s">
        <v>519</v>
      </c>
      <c r="AI65" t="s">
        <v>79</v>
      </c>
      <c r="AJ65" t="s">
        <v>81</v>
      </c>
      <c r="AL65" t="s">
        <v>229</v>
      </c>
      <c r="AN65" t="s">
        <v>167</v>
      </c>
      <c r="AP65" s="1" t="s">
        <v>520</v>
      </c>
    </row>
    <row r="66" spans="1:42" x14ac:dyDescent="0.2">
      <c r="A66">
        <v>1051</v>
      </c>
      <c r="B66" t="s">
        <v>521</v>
      </c>
      <c r="C66" t="s">
        <v>522</v>
      </c>
      <c r="D66" t="s">
        <v>44</v>
      </c>
      <c r="E66" t="s">
        <v>522</v>
      </c>
      <c r="F66" t="s">
        <v>523</v>
      </c>
      <c r="G66">
        <v>2020</v>
      </c>
      <c r="H66" t="s">
        <v>47</v>
      </c>
      <c r="J66" t="s">
        <v>69</v>
      </c>
      <c r="K66" t="s">
        <v>79</v>
      </c>
      <c r="L66" t="s">
        <v>50</v>
      </c>
      <c r="M66" t="s">
        <v>203</v>
      </c>
      <c r="N66" t="s">
        <v>52</v>
      </c>
      <c r="O66" t="s">
        <v>53</v>
      </c>
      <c r="P66">
        <v>8</v>
      </c>
      <c r="Q66" t="s">
        <v>54</v>
      </c>
      <c r="R66" t="s">
        <v>55</v>
      </c>
      <c r="T66" t="s">
        <v>79</v>
      </c>
      <c r="U66" t="s">
        <v>120</v>
      </c>
      <c r="V66">
        <v>1048</v>
      </c>
      <c r="W66" t="s">
        <v>56</v>
      </c>
      <c r="Y66" t="s">
        <v>71</v>
      </c>
      <c r="AA66" t="s">
        <v>58</v>
      </c>
      <c r="AB66" t="s">
        <v>59</v>
      </c>
      <c r="AD66" t="s">
        <v>524</v>
      </c>
      <c r="AE66" t="s">
        <v>61</v>
      </c>
      <c r="AG66" t="s">
        <v>49</v>
      </c>
      <c r="AI66" t="s">
        <v>79</v>
      </c>
      <c r="AJ66" t="s">
        <v>81</v>
      </c>
      <c r="AL66" t="s">
        <v>62</v>
      </c>
      <c r="AN66" t="s">
        <v>112</v>
      </c>
      <c r="AP66" s="1" t="s">
        <v>525</v>
      </c>
    </row>
    <row r="67" spans="1:42" x14ac:dyDescent="0.2">
      <c r="A67">
        <v>1047</v>
      </c>
      <c r="B67" t="s">
        <v>526</v>
      </c>
      <c r="C67" t="s">
        <v>527</v>
      </c>
      <c r="D67" t="s">
        <v>44</v>
      </c>
      <c r="E67" t="s">
        <v>528</v>
      </c>
      <c r="F67" t="s">
        <v>529</v>
      </c>
      <c r="G67">
        <v>2020</v>
      </c>
      <c r="H67" t="s">
        <v>47</v>
      </c>
      <c r="J67" t="s">
        <v>104</v>
      </c>
      <c r="K67" t="s">
        <v>79</v>
      </c>
      <c r="L67" t="s">
        <v>50</v>
      </c>
      <c r="M67" t="s">
        <v>203</v>
      </c>
      <c r="N67" t="s">
        <v>52</v>
      </c>
      <c r="O67" t="s">
        <v>53</v>
      </c>
      <c r="P67">
        <v>6</v>
      </c>
      <c r="Q67" t="s">
        <v>54</v>
      </c>
      <c r="R67" t="s">
        <v>55</v>
      </c>
      <c r="T67" t="s">
        <v>49</v>
      </c>
      <c r="V67">
        <v>299</v>
      </c>
      <c r="W67" t="s">
        <v>56</v>
      </c>
      <c r="Y67" t="s">
        <v>96</v>
      </c>
      <c r="AA67" t="s">
        <v>58</v>
      </c>
      <c r="AB67" t="s">
        <v>59</v>
      </c>
      <c r="AD67" t="s">
        <v>149</v>
      </c>
      <c r="AE67" t="s">
        <v>61</v>
      </c>
      <c r="AG67" t="s">
        <v>49</v>
      </c>
      <c r="AI67" t="s">
        <v>79</v>
      </c>
      <c r="AJ67" t="s">
        <v>81</v>
      </c>
      <c r="AL67" t="s">
        <v>62</v>
      </c>
      <c r="AN67" t="s">
        <v>73</v>
      </c>
      <c r="AP67" s="1" t="s">
        <v>530</v>
      </c>
    </row>
    <row r="68" spans="1:42" x14ac:dyDescent="0.2">
      <c r="A68">
        <v>1046</v>
      </c>
      <c r="B68" t="s">
        <v>531</v>
      </c>
      <c r="C68" t="s">
        <v>532</v>
      </c>
      <c r="D68" t="s">
        <v>116</v>
      </c>
      <c r="E68" t="s">
        <v>533</v>
      </c>
      <c r="F68" t="s">
        <v>534</v>
      </c>
      <c r="G68">
        <v>2020</v>
      </c>
      <c r="H68" t="s">
        <v>535</v>
      </c>
      <c r="I68" t="s">
        <v>536</v>
      </c>
      <c r="J68" t="s">
        <v>48</v>
      </c>
      <c r="K68" t="s">
        <v>79</v>
      </c>
      <c r="L68" t="s">
        <v>50</v>
      </c>
      <c r="M68" t="s">
        <v>537</v>
      </c>
      <c r="N68" t="s">
        <v>52</v>
      </c>
      <c r="O68" t="s">
        <v>105</v>
      </c>
      <c r="P68">
        <v>6</v>
      </c>
      <c r="Q68" t="s">
        <v>54</v>
      </c>
      <c r="R68" t="s">
        <v>55</v>
      </c>
      <c r="S68" t="s">
        <v>405</v>
      </c>
      <c r="T68" t="s">
        <v>79</v>
      </c>
      <c r="U68" t="s">
        <v>120</v>
      </c>
      <c r="V68">
        <v>397</v>
      </c>
      <c r="W68" t="s">
        <v>56</v>
      </c>
      <c r="Y68" t="s">
        <v>71</v>
      </c>
      <c r="AA68" t="s">
        <v>58</v>
      </c>
      <c r="AB68" t="s">
        <v>59</v>
      </c>
      <c r="AD68" t="s">
        <v>80</v>
      </c>
      <c r="AE68" t="s">
        <v>175</v>
      </c>
      <c r="AF68" t="s">
        <v>538</v>
      </c>
      <c r="AG68" t="s">
        <v>49</v>
      </c>
      <c r="AH68" t="s">
        <v>405</v>
      </c>
      <c r="AI68" t="s">
        <v>79</v>
      </c>
      <c r="AJ68" t="s">
        <v>81</v>
      </c>
      <c r="AL68" t="s">
        <v>62</v>
      </c>
      <c r="AN68" t="s">
        <v>303</v>
      </c>
    </row>
    <row r="69" spans="1:42" x14ac:dyDescent="0.2">
      <c r="A69">
        <v>1046</v>
      </c>
      <c r="B69" t="s">
        <v>531</v>
      </c>
      <c r="C69" t="s">
        <v>532</v>
      </c>
      <c r="D69" t="s">
        <v>44</v>
      </c>
      <c r="E69" t="s">
        <v>533</v>
      </c>
      <c r="F69" t="s">
        <v>539</v>
      </c>
      <c r="G69">
        <v>2020</v>
      </c>
      <c r="H69" t="s">
        <v>47</v>
      </c>
      <c r="J69" t="s">
        <v>48</v>
      </c>
      <c r="K69" t="s">
        <v>79</v>
      </c>
      <c r="L69" t="s">
        <v>50</v>
      </c>
      <c r="M69" t="s">
        <v>203</v>
      </c>
      <c r="N69" t="s">
        <v>52</v>
      </c>
      <c r="O69" t="s">
        <v>105</v>
      </c>
      <c r="P69">
        <v>6</v>
      </c>
      <c r="Q69" t="s">
        <v>54</v>
      </c>
      <c r="R69" t="s">
        <v>55</v>
      </c>
      <c r="T69" t="s">
        <v>79</v>
      </c>
      <c r="U69" t="s">
        <v>120</v>
      </c>
      <c r="V69">
        <v>397</v>
      </c>
      <c r="W69" t="s">
        <v>56</v>
      </c>
      <c r="Y69" t="s">
        <v>71</v>
      </c>
      <c r="AA69" t="s">
        <v>58</v>
      </c>
      <c r="AB69" t="s">
        <v>59</v>
      </c>
      <c r="AD69" t="s">
        <v>540</v>
      </c>
      <c r="AE69" t="s">
        <v>61</v>
      </c>
      <c r="AG69" t="s">
        <v>49</v>
      </c>
      <c r="AI69" t="s">
        <v>79</v>
      </c>
      <c r="AJ69" t="s">
        <v>81</v>
      </c>
      <c r="AL69" t="s">
        <v>62</v>
      </c>
      <c r="AN69" t="s">
        <v>167</v>
      </c>
      <c r="AP69" s="1" t="s">
        <v>541</v>
      </c>
    </row>
    <row r="70" spans="1:42" x14ac:dyDescent="0.2">
      <c r="A70">
        <v>1046</v>
      </c>
      <c r="B70" t="s">
        <v>531</v>
      </c>
      <c r="C70" t="s">
        <v>532</v>
      </c>
      <c r="D70" t="s">
        <v>128</v>
      </c>
      <c r="E70" t="s">
        <v>533</v>
      </c>
      <c r="F70" t="s">
        <v>539</v>
      </c>
      <c r="G70">
        <v>2020</v>
      </c>
      <c r="H70" t="s">
        <v>47</v>
      </c>
      <c r="J70" t="s">
        <v>48</v>
      </c>
      <c r="K70" t="s">
        <v>79</v>
      </c>
      <c r="L70" t="s">
        <v>50</v>
      </c>
      <c r="M70" t="s">
        <v>203</v>
      </c>
      <c r="N70" t="s">
        <v>52</v>
      </c>
      <c r="O70" t="s">
        <v>105</v>
      </c>
      <c r="P70">
        <v>6</v>
      </c>
      <c r="Q70" t="s">
        <v>54</v>
      </c>
      <c r="R70" t="s">
        <v>55</v>
      </c>
      <c r="T70" t="s">
        <v>79</v>
      </c>
      <c r="U70" t="s">
        <v>120</v>
      </c>
      <c r="V70">
        <v>397</v>
      </c>
      <c r="W70" t="s">
        <v>56</v>
      </c>
      <c r="Y70" t="s">
        <v>71</v>
      </c>
      <c r="AA70" t="s">
        <v>58</v>
      </c>
      <c r="AB70" t="s">
        <v>59</v>
      </c>
      <c r="AD70" t="s">
        <v>540</v>
      </c>
      <c r="AE70" t="s">
        <v>61</v>
      </c>
      <c r="AG70" t="s">
        <v>49</v>
      </c>
      <c r="AI70" t="s">
        <v>79</v>
      </c>
      <c r="AJ70" t="s">
        <v>81</v>
      </c>
      <c r="AL70" t="s">
        <v>62</v>
      </c>
      <c r="AN70" t="s">
        <v>167</v>
      </c>
      <c r="AP70" s="1" t="s">
        <v>541</v>
      </c>
    </row>
    <row r="71" spans="1:42" x14ac:dyDescent="0.2">
      <c r="A71">
        <v>1045</v>
      </c>
      <c r="B71" t="s">
        <v>542</v>
      </c>
      <c r="C71" t="s">
        <v>543</v>
      </c>
      <c r="D71" t="s">
        <v>44</v>
      </c>
      <c r="E71" t="s">
        <v>544</v>
      </c>
      <c r="F71" t="s">
        <v>545</v>
      </c>
      <c r="G71">
        <v>2020</v>
      </c>
      <c r="H71" t="s">
        <v>47</v>
      </c>
      <c r="J71" t="s">
        <v>48</v>
      </c>
      <c r="K71" t="s">
        <v>49</v>
      </c>
      <c r="L71" t="s">
        <v>50</v>
      </c>
      <c r="M71" t="s">
        <v>546</v>
      </c>
      <c r="N71" t="s">
        <v>145</v>
      </c>
      <c r="O71" t="s">
        <v>53</v>
      </c>
      <c r="P71">
        <v>7</v>
      </c>
      <c r="Q71" t="s">
        <v>183</v>
      </c>
      <c r="R71" t="s">
        <v>55</v>
      </c>
      <c r="T71" t="s">
        <v>49</v>
      </c>
      <c r="V71">
        <v>220</v>
      </c>
      <c r="W71" t="s">
        <v>106</v>
      </c>
      <c r="X71" t="s">
        <v>547</v>
      </c>
      <c r="Y71" t="s">
        <v>71</v>
      </c>
      <c r="AA71" t="s">
        <v>58</v>
      </c>
      <c r="AB71" t="s">
        <v>227</v>
      </c>
      <c r="AD71" t="s">
        <v>149</v>
      </c>
      <c r="AE71" t="s">
        <v>150</v>
      </c>
      <c r="AG71" t="s">
        <v>49</v>
      </c>
      <c r="AI71" t="s">
        <v>49</v>
      </c>
      <c r="AL71" t="s">
        <v>62</v>
      </c>
      <c r="AN71" t="s">
        <v>167</v>
      </c>
      <c r="AP71" t="e">
        <f>- Assumptions for log-binomial regression model were not reported to be checked</f>
        <v>#NAME?</v>
      </c>
    </row>
    <row r="72" spans="1:42" x14ac:dyDescent="0.2">
      <c r="A72">
        <v>1042</v>
      </c>
      <c r="B72" t="s">
        <v>548</v>
      </c>
      <c r="C72" t="s">
        <v>549</v>
      </c>
      <c r="D72" t="s">
        <v>44</v>
      </c>
      <c r="E72" t="s">
        <v>550</v>
      </c>
      <c r="F72" t="s">
        <v>551</v>
      </c>
      <c r="G72">
        <v>2020</v>
      </c>
      <c r="H72" t="s">
        <v>125</v>
      </c>
      <c r="J72" t="s">
        <v>104</v>
      </c>
      <c r="K72" t="s">
        <v>49</v>
      </c>
      <c r="L72" t="s">
        <v>50</v>
      </c>
      <c r="M72" t="s">
        <v>203</v>
      </c>
      <c r="N72" t="s">
        <v>52</v>
      </c>
      <c r="O72" t="s">
        <v>105</v>
      </c>
      <c r="P72">
        <v>7</v>
      </c>
      <c r="Q72" t="s">
        <v>54</v>
      </c>
      <c r="R72" t="s">
        <v>55</v>
      </c>
      <c r="T72" t="s">
        <v>79</v>
      </c>
      <c r="U72" t="s">
        <v>120</v>
      </c>
      <c r="V72">
        <v>584</v>
      </c>
      <c r="W72" t="s">
        <v>56</v>
      </c>
      <c r="Y72" t="s">
        <v>71</v>
      </c>
      <c r="AA72" t="s">
        <v>58</v>
      </c>
      <c r="AB72" t="s">
        <v>59</v>
      </c>
      <c r="AD72" t="s">
        <v>552</v>
      </c>
      <c r="AE72" t="s">
        <v>518</v>
      </c>
      <c r="AG72" t="s">
        <v>79</v>
      </c>
      <c r="AH72" t="s">
        <v>553</v>
      </c>
      <c r="AI72" t="s">
        <v>79</v>
      </c>
      <c r="AJ72" t="s">
        <v>81</v>
      </c>
      <c r="AL72" t="s">
        <v>229</v>
      </c>
      <c r="AN72" t="s">
        <v>167</v>
      </c>
      <c r="AP72" s="1" t="s">
        <v>554</v>
      </c>
    </row>
    <row r="73" spans="1:42" x14ac:dyDescent="0.2">
      <c r="A73">
        <v>1041</v>
      </c>
      <c r="B73" t="s">
        <v>555</v>
      </c>
      <c r="C73" t="s">
        <v>556</v>
      </c>
      <c r="D73" t="s">
        <v>200</v>
      </c>
      <c r="E73" t="s">
        <v>557</v>
      </c>
      <c r="F73" t="s">
        <v>558</v>
      </c>
      <c r="G73">
        <v>2020</v>
      </c>
      <c r="H73" t="s">
        <v>133</v>
      </c>
      <c r="J73" t="s">
        <v>143</v>
      </c>
      <c r="L73" t="s">
        <v>50</v>
      </c>
      <c r="M73" t="s">
        <v>559</v>
      </c>
      <c r="N73" t="s">
        <v>52</v>
      </c>
      <c r="O73" t="s">
        <v>105</v>
      </c>
      <c r="P73">
        <v>4</v>
      </c>
      <c r="Q73" t="s">
        <v>54</v>
      </c>
      <c r="R73" t="s">
        <v>95</v>
      </c>
      <c r="T73" t="s">
        <v>49</v>
      </c>
      <c r="U73" t="s">
        <v>277</v>
      </c>
      <c r="V73">
        <v>50</v>
      </c>
      <c r="W73" t="s">
        <v>56</v>
      </c>
      <c r="Y73" t="s">
        <v>71</v>
      </c>
      <c r="AA73" t="s">
        <v>58</v>
      </c>
      <c r="AB73" t="s">
        <v>97</v>
      </c>
      <c r="AE73" t="s">
        <v>175</v>
      </c>
      <c r="AF73" t="s">
        <v>560</v>
      </c>
      <c r="AG73" t="s">
        <v>49</v>
      </c>
      <c r="AI73" t="s">
        <v>277</v>
      </c>
      <c r="AJ73" t="s">
        <v>277</v>
      </c>
      <c r="AL73" t="s">
        <v>62</v>
      </c>
      <c r="AN73" t="s">
        <v>198</v>
      </c>
      <c r="AP73" t="s">
        <v>561</v>
      </c>
    </row>
    <row r="74" spans="1:42" x14ac:dyDescent="0.2">
      <c r="A74">
        <v>1041</v>
      </c>
      <c r="B74" t="s">
        <v>555</v>
      </c>
      <c r="C74" t="s">
        <v>556</v>
      </c>
      <c r="D74" t="s">
        <v>44</v>
      </c>
      <c r="E74" t="s">
        <v>557</v>
      </c>
      <c r="F74" t="s">
        <v>562</v>
      </c>
      <c r="G74">
        <v>2020</v>
      </c>
      <c r="H74" t="s">
        <v>47</v>
      </c>
      <c r="J74" t="s">
        <v>143</v>
      </c>
      <c r="K74" t="s">
        <v>49</v>
      </c>
      <c r="L74" t="s">
        <v>50</v>
      </c>
      <c r="M74" t="s">
        <v>563</v>
      </c>
      <c r="N74" t="s">
        <v>52</v>
      </c>
      <c r="O74" t="s">
        <v>53</v>
      </c>
      <c r="P74">
        <v>4</v>
      </c>
      <c r="Q74" t="s">
        <v>54</v>
      </c>
      <c r="R74" t="s">
        <v>95</v>
      </c>
      <c r="T74" t="s">
        <v>49</v>
      </c>
      <c r="V74">
        <v>80</v>
      </c>
      <c r="W74" t="s">
        <v>106</v>
      </c>
      <c r="X74" t="s">
        <v>564</v>
      </c>
      <c r="Y74" t="s">
        <v>71</v>
      </c>
      <c r="AA74" t="s">
        <v>58</v>
      </c>
      <c r="AB74" t="s">
        <v>97</v>
      </c>
      <c r="AD74" t="s">
        <v>80</v>
      </c>
      <c r="AE74" t="s">
        <v>175</v>
      </c>
      <c r="AF74" t="s">
        <v>565</v>
      </c>
      <c r="AG74" t="s">
        <v>49</v>
      </c>
      <c r="AI74" t="s">
        <v>277</v>
      </c>
      <c r="AL74" t="s">
        <v>62</v>
      </c>
      <c r="AN74" t="s">
        <v>198</v>
      </c>
      <c r="AP74" t="s">
        <v>566</v>
      </c>
    </row>
    <row r="75" spans="1:42" x14ac:dyDescent="0.2">
      <c r="A75">
        <v>1041</v>
      </c>
      <c r="B75" t="s">
        <v>555</v>
      </c>
      <c r="C75" t="s">
        <v>556</v>
      </c>
      <c r="D75" t="s">
        <v>128</v>
      </c>
      <c r="E75" t="s">
        <v>557</v>
      </c>
      <c r="F75" t="s">
        <v>562</v>
      </c>
      <c r="G75">
        <v>2020</v>
      </c>
      <c r="H75" t="s">
        <v>133</v>
      </c>
      <c r="J75" t="s">
        <v>143</v>
      </c>
      <c r="K75" t="s">
        <v>49</v>
      </c>
      <c r="L75" t="s">
        <v>50</v>
      </c>
      <c r="M75" t="s">
        <v>563</v>
      </c>
      <c r="N75" t="s">
        <v>52</v>
      </c>
      <c r="O75" t="s">
        <v>53</v>
      </c>
      <c r="P75">
        <v>4</v>
      </c>
      <c r="Q75" t="s">
        <v>54</v>
      </c>
      <c r="R75" t="s">
        <v>95</v>
      </c>
      <c r="T75" t="s">
        <v>49</v>
      </c>
      <c r="U75" t="s">
        <v>372</v>
      </c>
      <c r="V75">
        <v>80</v>
      </c>
      <c r="W75" t="s">
        <v>106</v>
      </c>
      <c r="X75" t="s">
        <v>564</v>
      </c>
      <c r="Y75" t="s">
        <v>71</v>
      </c>
      <c r="AA75" t="s">
        <v>58</v>
      </c>
      <c r="AB75" t="s">
        <v>97</v>
      </c>
      <c r="AD75" t="s">
        <v>80</v>
      </c>
      <c r="AE75" t="s">
        <v>175</v>
      </c>
      <c r="AF75" t="s">
        <v>565</v>
      </c>
      <c r="AG75" t="s">
        <v>49</v>
      </c>
      <c r="AI75" t="s">
        <v>277</v>
      </c>
      <c r="AL75" t="s">
        <v>62</v>
      </c>
      <c r="AN75" t="s">
        <v>198</v>
      </c>
      <c r="AP75" t="s">
        <v>566</v>
      </c>
    </row>
    <row r="76" spans="1:42" x14ac:dyDescent="0.2">
      <c r="A76">
        <v>1040</v>
      </c>
      <c r="B76" t="s">
        <v>567</v>
      </c>
      <c r="C76" t="s">
        <v>568</v>
      </c>
      <c r="D76" t="s">
        <v>116</v>
      </c>
      <c r="E76" t="s">
        <v>569</v>
      </c>
      <c r="F76" t="s">
        <v>570</v>
      </c>
      <c r="G76">
        <v>2020</v>
      </c>
      <c r="H76" t="s">
        <v>125</v>
      </c>
      <c r="J76" t="s">
        <v>104</v>
      </c>
      <c r="K76" t="s">
        <v>79</v>
      </c>
      <c r="L76" t="s">
        <v>50</v>
      </c>
      <c r="M76" t="s">
        <v>571</v>
      </c>
      <c r="N76" t="s">
        <v>52</v>
      </c>
      <c r="O76" t="s">
        <v>105</v>
      </c>
      <c r="P76">
        <v>8</v>
      </c>
      <c r="Q76" t="s">
        <v>54</v>
      </c>
      <c r="R76" t="s">
        <v>55</v>
      </c>
      <c r="T76" t="s">
        <v>79</v>
      </c>
      <c r="U76" t="s">
        <v>120</v>
      </c>
      <c r="V76">
        <v>966</v>
      </c>
      <c r="W76" t="s">
        <v>106</v>
      </c>
      <c r="X76" t="s">
        <v>572</v>
      </c>
      <c r="Y76" t="s">
        <v>71</v>
      </c>
      <c r="AA76" t="s">
        <v>58</v>
      </c>
      <c r="AB76" t="s">
        <v>186</v>
      </c>
      <c r="AD76" t="s">
        <v>80</v>
      </c>
      <c r="AE76" t="s">
        <v>327</v>
      </c>
      <c r="AG76" t="s">
        <v>79</v>
      </c>
      <c r="AH76" t="s">
        <v>573</v>
      </c>
      <c r="AI76" t="s">
        <v>49</v>
      </c>
      <c r="AJ76" t="s">
        <v>277</v>
      </c>
      <c r="AK76" t="s">
        <v>405</v>
      </c>
      <c r="AL76" t="s">
        <v>62</v>
      </c>
      <c r="AN76" t="s">
        <v>303</v>
      </c>
    </row>
    <row r="77" spans="1:42" x14ac:dyDescent="0.2">
      <c r="A77">
        <v>1040</v>
      </c>
      <c r="B77" t="s">
        <v>567</v>
      </c>
      <c r="C77" t="s">
        <v>568</v>
      </c>
      <c r="D77" t="s">
        <v>44</v>
      </c>
      <c r="E77" t="s">
        <v>574</v>
      </c>
      <c r="F77" t="s">
        <v>575</v>
      </c>
      <c r="G77">
        <v>2020</v>
      </c>
      <c r="H77" t="s">
        <v>47</v>
      </c>
      <c r="J77" t="s">
        <v>104</v>
      </c>
      <c r="K77" t="s">
        <v>49</v>
      </c>
      <c r="L77" t="s">
        <v>50</v>
      </c>
      <c r="M77" t="s">
        <v>571</v>
      </c>
      <c r="N77" t="s">
        <v>52</v>
      </c>
      <c r="O77" t="s">
        <v>105</v>
      </c>
      <c r="P77">
        <v>8</v>
      </c>
      <c r="Q77" t="s">
        <v>54</v>
      </c>
      <c r="R77" t="s">
        <v>55</v>
      </c>
      <c r="T77" t="s">
        <v>49</v>
      </c>
      <c r="V77">
        <v>915</v>
      </c>
      <c r="W77" t="s">
        <v>106</v>
      </c>
      <c r="X77" t="s">
        <v>576</v>
      </c>
      <c r="Y77" t="s">
        <v>71</v>
      </c>
      <c r="AA77" t="s">
        <v>58</v>
      </c>
      <c r="AB77" t="s">
        <v>108</v>
      </c>
      <c r="AD77" t="s">
        <v>577</v>
      </c>
      <c r="AE77" t="s">
        <v>578</v>
      </c>
      <c r="AG77" t="s">
        <v>79</v>
      </c>
      <c r="AH77" t="s">
        <v>579</v>
      </c>
      <c r="AI77" t="s">
        <v>49</v>
      </c>
      <c r="AL77" t="s">
        <v>62</v>
      </c>
      <c r="AN77" t="s">
        <v>73</v>
      </c>
      <c r="AP77" s="1" t="s">
        <v>580</v>
      </c>
    </row>
    <row r="78" spans="1:42" x14ac:dyDescent="0.2">
      <c r="A78">
        <v>1040</v>
      </c>
      <c r="B78" t="s">
        <v>567</v>
      </c>
      <c r="C78" t="s">
        <v>568</v>
      </c>
      <c r="D78" t="s">
        <v>128</v>
      </c>
      <c r="E78" t="s">
        <v>574</v>
      </c>
      <c r="F78" t="s">
        <v>575</v>
      </c>
      <c r="G78">
        <v>2020</v>
      </c>
      <c r="H78" t="s">
        <v>47</v>
      </c>
      <c r="J78" t="s">
        <v>104</v>
      </c>
      <c r="K78" t="s">
        <v>49</v>
      </c>
      <c r="L78" t="s">
        <v>50</v>
      </c>
      <c r="M78" t="s">
        <v>571</v>
      </c>
      <c r="N78" t="s">
        <v>52</v>
      </c>
      <c r="O78" t="s">
        <v>105</v>
      </c>
      <c r="P78">
        <v>8</v>
      </c>
      <c r="Q78" t="s">
        <v>54</v>
      </c>
      <c r="R78" t="s">
        <v>55</v>
      </c>
      <c r="T78" t="s">
        <v>49</v>
      </c>
      <c r="U78" t="s">
        <v>372</v>
      </c>
      <c r="V78">
        <v>915</v>
      </c>
      <c r="W78" t="s">
        <v>106</v>
      </c>
      <c r="X78" t="s">
        <v>576</v>
      </c>
      <c r="Y78" t="s">
        <v>71</v>
      </c>
      <c r="AA78" t="s">
        <v>58</v>
      </c>
      <c r="AB78" t="s">
        <v>108</v>
      </c>
      <c r="AD78" t="s">
        <v>577</v>
      </c>
      <c r="AE78" t="s">
        <v>578</v>
      </c>
      <c r="AG78" t="s">
        <v>79</v>
      </c>
      <c r="AH78" t="s">
        <v>579</v>
      </c>
      <c r="AI78" t="s">
        <v>49</v>
      </c>
      <c r="AL78" t="s">
        <v>62</v>
      </c>
      <c r="AN78" t="s">
        <v>73</v>
      </c>
      <c r="AP78" s="1" t="s">
        <v>580</v>
      </c>
    </row>
    <row r="79" spans="1:42" x14ac:dyDescent="0.2">
      <c r="A79">
        <v>1032</v>
      </c>
      <c r="B79" t="s">
        <v>581</v>
      </c>
      <c r="C79" t="s">
        <v>582</v>
      </c>
      <c r="D79" t="s">
        <v>200</v>
      </c>
      <c r="E79" t="s">
        <v>583</v>
      </c>
      <c r="F79" t="s">
        <v>584</v>
      </c>
      <c r="G79">
        <v>2020</v>
      </c>
      <c r="H79" t="s">
        <v>125</v>
      </c>
      <c r="J79" t="s">
        <v>48</v>
      </c>
      <c r="K79" t="s">
        <v>49</v>
      </c>
      <c r="L79" t="s">
        <v>50</v>
      </c>
      <c r="M79" t="s">
        <v>585</v>
      </c>
      <c r="N79" t="s">
        <v>52</v>
      </c>
      <c r="O79" t="s">
        <v>105</v>
      </c>
      <c r="P79">
        <v>5</v>
      </c>
      <c r="Q79" t="s">
        <v>54</v>
      </c>
      <c r="R79" t="s">
        <v>55</v>
      </c>
      <c r="T79" t="s">
        <v>79</v>
      </c>
      <c r="U79" t="s">
        <v>120</v>
      </c>
      <c r="V79">
        <v>309</v>
      </c>
      <c r="W79" t="s">
        <v>225</v>
      </c>
      <c r="X79" t="s">
        <v>586</v>
      </c>
      <c r="Y79" t="s">
        <v>71</v>
      </c>
      <c r="AA79" t="s">
        <v>58</v>
      </c>
      <c r="AB79" t="s">
        <v>186</v>
      </c>
      <c r="AD79" t="s">
        <v>587</v>
      </c>
      <c r="AE79" t="s">
        <v>228</v>
      </c>
      <c r="AG79" t="s">
        <v>49</v>
      </c>
      <c r="AI79" t="s">
        <v>49</v>
      </c>
      <c r="AJ79" t="s">
        <v>277</v>
      </c>
      <c r="AL79" t="s">
        <v>62</v>
      </c>
      <c r="AN79" t="s">
        <v>167</v>
      </c>
      <c r="AP79" t="s">
        <v>588</v>
      </c>
    </row>
    <row r="80" spans="1:42" x14ac:dyDescent="0.2">
      <c r="A80">
        <v>1032</v>
      </c>
      <c r="B80" t="s">
        <v>581</v>
      </c>
      <c r="C80" t="s">
        <v>582</v>
      </c>
      <c r="D80" t="s">
        <v>44</v>
      </c>
      <c r="E80" t="s">
        <v>589</v>
      </c>
      <c r="F80" t="s">
        <v>590</v>
      </c>
      <c r="G80">
        <v>2020</v>
      </c>
      <c r="H80" t="s">
        <v>125</v>
      </c>
      <c r="J80" t="s">
        <v>48</v>
      </c>
      <c r="K80" t="s">
        <v>49</v>
      </c>
      <c r="L80" t="s">
        <v>50</v>
      </c>
      <c r="M80" t="s">
        <v>339</v>
      </c>
      <c r="N80" t="s">
        <v>52</v>
      </c>
      <c r="O80" t="s">
        <v>105</v>
      </c>
      <c r="P80">
        <v>5</v>
      </c>
      <c r="Q80" t="s">
        <v>54</v>
      </c>
      <c r="R80" t="s">
        <v>55</v>
      </c>
      <c r="T80" t="s">
        <v>49</v>
      </c>
      <c r="V80">
        <v>385</v>
      </c>
      <c r="W80" t="s">
        <v>225</v>
      </c>
      <c r="X80" t="s">
        <v>591</v>
      </c>
      <c r="Y80" t="s">
        <v>71</v>
      </c>
      <c r="AA80" t="s">
        <v>58</v>
      </c>
      <c r="AB80" t="s">
        <v>592</v>
      </c>
      <c r="AD80" t="s">
        <v>593</v>
      </c>
      <c r="AE80" t="s">
        <v>410</v>
      </c>
      <c r="AF80" t="s">
        <v>594</v>
      </c>
      <c r="AG80" t="s">
        <v>49</v>
      </c>
      <c r="AI80" t="s">
        <v>49</v>
      </c>
      <c r="AL80" t="s">
        <v>62</v>
      </c>
      <c r="AN80" t="s">
        <v>167</v>
      </c>
      <c r="AP80" s="1" t="s">
        <v>595</v>
      </c>
    </row>
    <row r="81" spans="1:42" x14ac:dyDescent="0.2">
      <c r="A81">
        <v>1032</v>
      </c>
      <c r="B81" t="s">
        <v>581</v>
      </c>
      <c r="C81" t="s">
        <v>582</v>
      </c>
      <c r="D81" t="s">
        <v>128</v>
      </c>
      <c r="E81" t="s">
        <v>589</v>
      </c>
      <c r="F81" t="s">
        <v>590</v>
      </c>
      <c r="G81">
        <v>2020</v>
      </c>
      <c r="H81" t="s">
        <v>125</v>
      </c>
      <c r="J81" t="s">
        <v>48</v>
      </c>
      <c r="K81" t="s">
        <v>49</v>
      </c>
      <c r="L81" t="s">
        <v>50</v>
      </c>
      <c r="M81" t="s">
        <v>339</v>
      </c>
      <c r="N81" t="s">
        <v>52</v>
      </c>
      <c r="O81" t="s">
        <v>105</v>
      </c>
      <c r="P81">
        <v>5</v>
      </c>
      <c r="Q81" t="s">
        <v>54</v>
      </c>
      <c r="R81" t="s">
        <v>55</v>
      </c>
      <c r="T81" t="s">
        <v>49</v>
      </c>
      <c r="U81" t="s">
        <v>372</v>
      </c>
      <c r="V81">
        <v>385</v>
      </c>
      <c r="W81" t="s">
        <v>225</v>
      </c>
      <c r="X81" t="s">
        <v>591</v>
      </c>
      <c r="Y81" t="s">
        <v>71</v>
      </c>
      <c r="AA81" t="s">
        <v>58</v>
      </c>
      <c r="AB81" t="s">
        <v>592</v>
      </c>
      <c r="AD81" t="s">
        <v>587</v>
      </c>
      <c r="AE81" t="s">
        <v>410</v>
      </c>
      <c r="AF81" t="s">
        <v>594</v>
      </c>
      <c r="AG81" t="s">
        <v>49</v>
      </c>
      <c r="AI81" t="s">
        <v>49</v>
      </c>
      <c r="AL81" t="s">
        <v>62</v>
      </c>
      <c r="AN81" t="s">
        <v>167</v>
      </c>
      <c r="AP81" s="1" t="s">
        <v>595</v>
      </c>
    </row>
    <row r="82" spans="1:42" x14ac:dyDescent="0.2">
      <c r="A82">
        <v>1031</v>
      </c>
      <c r="B82" t="s">
        <v>596</v>
      </c>
      <c r="C82" t="s">
        <v>597</v>
      </c>
      <c r="D82" t="s">
        <v>44</v>
      </c>
      <c r="E82" t="s">
        <v>598</v>
      </c>
      <c r="F82" t="s">
        <v>223</v>
      </c>
      <c r="G82">
        <v>2020</v>
      </c>
      <c r="H82" t="s">
        <v>125</v>
      </c>
      <c r="J82" t="s">
        <v>69</v>
      </c>
      <c r="K82" t="s">
        <v>49</v>
      </c>
      <c r="L82" t="s">
        <v>50</v>
      </c>
      <c r="M82" t="s">
        <v>224</v>
      </c>
      <c r="N82" t="s">
        <v>52</v>
      </c>
      <c r="O82" t="s">
        <v>105</v>
      </c>
      <c r="P82">
        <v>5</v>
      </c>
      <c r="Q82" t="s">
        <v>54</v>
      </c>
      <c r="R82" t="s">
        <v>55</v>
      </c>
      <c r="T82" t="s">
        <v>49</v>
      </c>
      <c r="V82">
        <v>331</v>
      </c>
      <c r="W82" t="s">
        <v>106</v>
      </c>
      <c r="X82" t="s">
        <v>599</v>
      </c>
      <c r="Y82" t="s">
        <v>71</v>
      </c>
      <c r="AA82" t="s">
        <v>58</v>
      </c>
      <c r="AB82" t="s">
        <v>135</v>
      </c>
      <c r="AD82" t="s">
        <v>194</v>
      </c>
      <c r="AE82" t="s">
        <v>110</v>
      </c>
      <c r="AF82" t="s">
        <v>600</v>
      </c>
      <c r="AG82" t="s">
        <v>49</v>
      </c>
      <c r="AI82" t="s">
        <v>49</v>
      </c>
      <c r="AL82" t="s">
        <v>229</v>
      </c>
      <c r="AN82" t="s">
        <v>167</v>
      </c>
      <c r="AP82" t="e">
        <f>- No parameter was reported, only the P-values for between-group comparisons (assuming to be found using logistic regression)</f>
        <v>#NAME?</v>
      </c>
    </row>
    <row r="83" spans="1:42" x14ac:dyDescent="0.2">
      <c r="A83">
        <v>1030</v>
      </c>
      <c r="B83" t="s">
        <v>601</v>
      </c>
      <c r="C83" t="s">
        <v>602</v>
      </c>
      <c r="D83" t="s">
        <v>44</v>
      </c>
      <c r="E83" t="s">
        <v>603</v>
      </c>
      <c r="F83" t="s">
        <v>604</v>
      </c>
      <c r="G83">
        <v>2020</v>
      </c>
      <c r="H83" t="s">
        <v>125</v>
      </c>
      <c r="J83" t="s">
        <v>69</v>
      </c>
      <c r="K83" t="s">
        <v>79</v>
      </c>
      <c r="L83" t="s">
        <v>50</v>
      </c>
      <c r="M83" t="s">
        <v>51</v>
      </c>
      <c r="N83" t="s">
        <v>52</v>
      </c>
      <c r="O83" t="s">
        <v>53</v>
      </c>
      <c r="P83">
        <v>7</v>
      </c>
      <c r="Q83" t="s">
        <v>54</v>
      </c>
      <c r="R83" t="s">
        <v>55</v>
      </c>
      <c r="T83" t="s">
        <v>49</v>
      </c>
      <c r="V83">
        <v>11016</v>
      </c>
      <c r="W83" t="s">
        <v>106</v>
      </c>
      <c r="X83" t="s">
        <v>605</v>
      </c>
      <c r="Y83" t="s">
        <v>71</v>
      </c>
      <c r="AA83" t="s">
        <v>58</v>
      </c>
      <c r="AB83" t="s">
        <v>59</v>
      </c>
      <c r="AD83" t="s">
        <v>149</v>
      </c>
      <c r="AE83" t="s">
        <v>197</v>
      </c>
      <c r="AG83" t="s">
        <v>49</v>
      </c>
      <c r="AI83" t="s">
        <v>49</v>
      </c>
      <c r="AL83" t="s">
        <v>62</v>
      </c>
      <c r="AN83" t="s">
        <v>303</v>
      </c>
      <c r="AP83" s="1" t="s">
        <v>606</v>
      </c>
    </row>
    <row r="84" spans="1:42" x14ac:dyDescent="0.2">
      <c r="A84">
        <v>1029</v>
      </c>
      <c r="B84" t="s">
        <v>607</v>
      </c>
      <c r="C84" t="s">
        <v>608</v>
      </c>
      <c r="D84" t="s">
        <v>116</v>
      </c>
      <c r="E84" t="s">
        <v>609</v>
      </c>
      <c r="F84" t="s">
        <v>610</v>
      </c>
      <c r="G84">
        <v>2020</v>
      </c>
      <c r="H84" t="s">
        <v>125</v>
      </c>
      <c r="J84" t="s">
        <v>69</v>
      </c>
      <c r="K84" t="s">
        <v>49</v>
      </c>
      <c r="L84" t="s">
        <v>50</v>
      </c>
      <c r="M84" t="s">
        <v>611</v>
      </c>
      <c r="N84" t="s">
        <v>52</v>
      </c>
      <c r="O84" t="s">
        <v>53</v>
      </c>
      <c r="P84">
        <v>5</v>
      </c>
      <c r="Q84" t="s">
        <v>94</v>
      </c>
      <c r="R84" t="s">
        <v>55</v>
      </c>
      <c r="T84" t="s">
        <v>49</v>
      </c>
      <c r="U84" t="s">
        <v>277</v>
      </c>
      <c r="V84">
        <v>196</v>
      </c>
      <c r="W84" t="s">
        <v>106</v>
      </c>
      <c r="Y84" t="s">
        <v>71</v>
      </c>
      <c r="AA84" t="s">
        <v>274</v>
      </c>
      <c r="AB84" t="s">
        <v>274</v>
      </c>
      <c r="AD84" t="s">
        <v>80</v>
      </c>
      <c r="AE84" t="s">
        <v>275</v>
      </c>
      <c r="AG84" t="s">
        <v>276</v>
      </c>
      <c r="AI84" t="s">
        <v>277</v>
      </c>
      <c r="AJ84" t="s">
        <v>277</v>
      </c>
      <c r="AL84" t="s">
        <v>62</v>
      </c>
      <c r="AN84" t="s">
        <v>167</v>
      </c>
    </row>
    <row r="85" spans="1:42" x14ac:dyDescent="0.2">
      <c r="A85">
        <v>1029</v>
      </c>
      <c r="B85" t="s">
        <v>607</v>
      </c>
      <c r="C85" t="s">
        <v>608</v>
      </c>
      <c r="D85" t="s">
        <v>44</v>
      </c>
      <c r="E85" t="s">
        <v>609</v>
      </c>
      <c r="F85" t="s">
        <v>612</v>
      </c>
      <c r="G85">
        <v>2020</v>
      </c>
      <c r="H85" t="s">
        <v>125</v>
      </c>
      <c r="J85" t="s">
        <v>69</v>
      </c>
      <c r="K85" t="s">
        <v>49</v>
      </c>
      <c r="L85" t="s">
        <v>50</v>
      </c>
      <c r="M85" t="s">
        <v>613</v>
      </c>
      <c r="N85" t="s">
        <v>52</v>
      </c>
      <c r="O85" t="s">
        <v>53</v>
      </c>
      <c r="P85">
        <v>5</v>
      </c>
      <c r="Q85" t="s">
        <v>54</v>
      </c>
      <c r="R85" t="s">
        <v>55</v>
      </c>
      <c r="T85" t="s">
        <v>49</v>
      </c>
      <c r="V85">
        <v>215</v>
      </c>
      <c r="W85" t="s">
        <v>106</v>
      </c>
      <c r="X85" t="s">
        <v>614</v>
      </c>
      <c r="Y85" t="s">
        <v>71</v>
      </c>
      <c r="AA85" t="s">
        <v>58</v>
      </c>
      <c r="AB85" t="s">
        <v>186</v>
      </c>
      <c r="AD85" t="s">
        <v>149</v>
      </c>
      <c r="AE85" t="s">
        <v>303</v>
      </c>
      <c r="AG85" t="s">
        <v>49</v>
      </c>
      <c r="AI85" t="s">
        <v>303</v>
      </c>
      <c r="AL85" t="s">
        <v>62</v>
      </c>
      <c r="AN85" t="s">
        <v>167</v>
      </c>
      <c r="AP85" t="s">
        <v>615</v>
      </c>
    </row>
    <row r="86" spans="1:42" x14ac:dyDescent="0.2">
      <c r="A86">
        <v>1029</v>
      </c>
      <c r="B86" t="s">
        <v>607</v>
      </c>
      <c r="C86" t="s">
        <v>608</v>
      </c>
      <c r="D86" t="s">
        <v>128</v>
      </c>
      <c r="E86" t="s">
        <v>609</v>
      </c>
      <c r="F86" t="s">
        <v>612</v>
      </c>
      <c r="G86">
        <v>2020</v>
      </c>
      <c r="H86" t="s">
        <v>125</v>
      </c>
      <c r="J86" t="s">
        <v>69</v>
      </c>
      <c r="K86" t="s">
        <v>49</v>
      </c>
      <c r="L86" t="s">
        <v>50</v>
      </c>
      <c r="M86" t="s">
        <v>613</v>
      </c>
      <c r="N86" t="s">
        <v>52</v>
      </c>
      <c r="O86" t="s">
        <v>53</v>
      </c>
      <c r="P86">
        <v>5</v>
      </c>
      <c r="Q86" t="s">
        <v>54</v>
      </c>
      <c r="R86" t="s">
        <v>55</v>
      </c>
      <c r="T86" t="s">
        <v>49</v>
      </c>
      <c r="U86" t="s">
        <v>372</v>
      </c>
      <c r="V86">
        <v>196</v>
      </c>
      <c r="W86" t="s">
        <v>106</v>
      </c>
      <c r="X86" t="s">
        <v>614</v>
      </c>
      <c r="Y86" t="s">
        <v>71</v>
      </c>
      <c r="AA86" t="s">
        <v>58</v>
      </c>
      <c r="AB86" t="s">
        <v>186</v>
      </c>
      <c r="AD86" t="s">
        <v>149</v>
      </c>
      <c r="AE86" t="s">
        <v>303</v>
      </c>
      <c r="AG86" t="s">
        <v>49</v>
      </c>
      <c r="AI86" t="s">
        <v>303</v>
      </c>
      <c r="AL86" t="s">
        <v>62</v>
      </c>
      <c r="AN86" t="s">
        <v>167</v>
      </c>
      <c r="AP86" t="s">
        <v>615</v>
      </c>
    </row>
    <row r="87" spans="1:42" x14ac:dyDescent="0.2">
      <c r="A87">
        <v>1028</v>
      </c>
      <c r="B87" t="s">
        <v>616</v>
      </c>
      <c r="C87" t="s">
        <v>617</v>
      </c>
      <c r="D87" t="s">
        <v>44</v>
      </c>
      <c r="E87" t="s">
        <v>618</v>
      </c>
      <c r="F87" t="s">
        <v>619</v>
      </c>
      <c r="G87">
        <v>2020</v>
      </c>
      <c r="H87" t="s">
        <v>87</v>
      </c>
      <c r="J87" t="s">
        <v>69</v>
      </c>
      <c r="K87" t="s">
        <v>79</v>
      </c>
      <c r="L87" t="s">
        <v>50</v>
      </c>
      <c r="M87" t="s">
        <v>51</v>
      </c>
      <c r="N87" t="s">
        <v>52</v>
      </c>
      <c r="O87" t="s">
        <v>105</v>
      </c>
      <c r="P87">
        <v>7</v>
      </c>
      <c r="Q87" t="s">
        <v>54</v>
      </c>
      <c r="R87" t="s">
        <v>55</v>
      </c>
      <c r="T87" t="s">
        <v>79</v>
      </c>
      <c r="U87" t="s">
        <v>214</v>
      </c>
      <c r="V87">
        <v>221</v>
      </c>
      <c r="W87" t="s">
        <v>56</v>
      </c>
      <c r="Y87" t="s">
        <v>71</v>
      </c>
      <c r="AA87" t="s">
        <v>58</v>
      </c>
      <c r="AB87" t="s">
        <v>59</v>
      </c>
      <c r="AD87" t="s">
        <v>620</v>
      </c>
      <c r="AE87" t="s">
        <v>61</v>
      </c>
      <c r="AG87" t="s">
        <v>49</v>
      </c>
      <c r="AI87" t="s">
        <v>79</v>
      </c>
      <c r="AJ87" t="s">
        <v>621</v>
      </c>
      <c r="AL87" t="s">
        <v>62</v>
      </c>
      <c r="AN87" t="s">
        <v>622</v>
      </c>
      <c r="AP87" s="1" t="s">
        <v>623</v>
      </c>
    </row>
    <row r="88" spans="1:42" x14ac:dyDescent="0.2">
      <c r="A88">
        <v>1027</v>
      </c>
      <c r="B88" t="s">
        <v>624</v>
      </c>
      <c r="C88" t="s">
        <v>625</v>
      </c>
      <c r="D88" t="s">
        <v>44</v>
      </c>
      <c r="E88" t="s">
        <v>626</v>
      </c>
      <c r="F88" t="s">
        <v>627</v>
      </c>
      <c r="G88">
        <v>2020</v>
      </c>
      <c r="H88" t="s">
        <v>162</v>
      </c>
      <c r="J88" t="s">
        <v>69</v>
      </c>
      <c r="K88" t="s">
        <v>49</v>
      </c>
      <c r="L88" t="s">
        <v>50</v>
      </c>
      <c r="M88" t="s">
        <v>51</v>
      </c>
      <c r="N88" t="s">
        <v>52</v>
      </c>
      <c r="O88" t="s">
        <v>105</v>
      </c>
      <c r="P88">
        <v>7</v>
      </c>
      <c r="Q88" t="s">
        <v>54</v>
      </c>
      <c r="R88" t="s">
        <v>55</v>
      </c>
      <c r="T88" t="s">
        <v>79</v>
      </c>
      <c r="U88" t="s">
        <v>214</v>
      </c>
      <c r="V88">
        <v>654</v>
      </c>
      <c r="W88" t="s">
        <v>56</v>
      </c>
      <c r="Y88" t="s">
        <v>96</v>
      </c>
      <c r="AA88" t="s">
        <v>58</v>
      </c>
      <c r="AB88" t="s">
        <v>59</v>
      </c>
      <c r="AD88" t="s">
        <v>628</v>
      </c>
      <c r="AE88" t="s">
        <v>61</v>
      </c>
      <c r="AG88" t="s">
        <v>49</v>
      </c>
      <c r="AI88" t="s">
        <v>49</v>
      </c>
      <c r="AL88" t="s">
        <v>62</v>
      </c>
      <c r="AN88" t="s">
        <v>112</v>
      </c>
    </row>
    <row r="89" spans="1:42" x14ac:dyDescent="0.2">
      <c r="A89">
        <v>1026</v>
      </c>
      <c r="B89" t="s">
        <v>629</v>
      </c>
      <c r="C89" t="s">
        <v>630</v>
      </c>
      <c r="D89" t="s">
        <v>44</v>
      </c>
      <c r="E89" t="s">
        <v>631</v>
      </c>
      <c r="F89" t="s">
        <v>632</v>
      </c>
      <c r="G89">
        <v>2020</v>
      </c>
      <c r="H89" t="s">
        <v>47</v>
      </c>
      <c r="J89" t="s">
        <v>48</v>
      </c>
      <c r="K89" t="s">
        <v>49</v>
      </c>
      <c r="L89" t="s">
        <v>50</v>
      </c>
      <c r="M89" t="s">
        <v>203</v>
      </c>
      <c r="N89" t="s">
        <v>52</v>
      </c>
      <c r="O89" t="s">
        <v>53</v>
      </c>
      <c r="P89">
        <v>6</v>
      </c>
      <c r="Q89" t="s">
        <v>54</v>
      </c>
      <c r="R89" t="s">
        <v>55</v>
      </c>
      <c r="T89" t="s">
        <v>49</v>
      </c>
      <c r="V89">
        <v>231</v>
      </c>
      <c r="W89" t="s">
        <v>56</v>
      </c>
      <c r="Y89" t="s">
        <v>71</v>
      </c>
      <c r="AA89" t="s">
        <v>58</v>
      </c>
      <c r="AB89" t="s">
        <v>59</v>
      </c>
      <c r="AD89" t="s">
        <v>149</v>
      </c>
      <c r="AE89" t="s">
        <v>61</v>
      </c>
      <c r="AG89" t="s">
        <v>49</v>
      </c>
      <c r="AI89" t="s">
        <v>49</v>
      </c>
      <c r="AL89" t="s">
        <v>62</v>
      </c>
      <c r="AN89" t="s">
        <v>167</v>
      </c>
    </row>
    <row r="90" spans="1:42" x14ac:dyDescent="0.2">
      <c r="A90">
        <v>1025</v>
      </c>
      <c r="B90" t="s">
        <v>633</v>
      </c>
      <c r="C90" t="s">
        <v>634</v>
      </c>
      <c r="D90" t="s">
        <v>44</v>
      </c>
      <c r="E90" t="s">
        <v>635</v>
      </c>
      <c r="F90" t="s">
        <v>636</v>
      </c>
      <c r="G90">
        <v>2020</v>
      </c>
      <c r="H90" t="s">
        <v>47</v>
      </c>
      <c r="J90" t="s">
        <v>69</v>
      </c>
      <c r="K90" t="s">
        <v>49</v>
      </c>
      <c r="L90" t="s">
        <v>50</v>
      </c>
      <c r="M90" t="s">
        <v>203</v>
      </c>
      <c r="N90" t="s">
        <v>52</v>
      </c>
      <c r="O90" t="s">
        <v>53</v>
      </c>
      <c r="P90">
        <v>7</v>
      </c>
      <c r="Q90" t="s">
        <v>54</v>
      </c>
      <c r="R90" t="s">
        <v>55</v>
      </c>
      <c r="T90" t="s">
        <v>49</v>
      </c>
      <c r="V90">
        <v>199</v>
      </c>
      <c r="W90" t="s">
        <v>56</v>
      </c>
      <c r="Y90" t="s">
        <v>57</v>
      </c>
      <c r="AA90" t="s">
        <v>58</v>
      </c>
      <c r="AB90" t="s">
        <v>247</v>
      </c>
      <c r="AD90" t="s">
        <v>149</v>
      </c>
      <c r="AE90" t="s">
        <v>175</v>
      </c>
      <c r="AF90" t="s">
        <v>250</v>
      </c>
      <c r="AG90" t="s">
        <v>49</v>
      </c>
      <c r="AI90" t="s">
        <v>49</v>
      </c>
      <c r="AL90" t="s">
        <v>62</v>
      </c>
      <c r="AN90" t="s">
        <v>167</v>
      </c>
      <c r="AP90" t="e">
        <f>- Authors Did not report whether the Assumptions for the Hodges-Lehmann estimator were assessed.</f>
        <v>#NAME?</v>
      </c>
    </row>
    <row r="91" spans="1:42" x14ac:dyDescent="0.2">
      <c r="A91">
        <v>1022</v>
      </c>
      <c r="B91" t="s">
        <v>637</v>
      </c>
      <c r="C91" t="s">
        <v>638</v>
      </c>
      <c r="D91" t="s">
        <v>44</v>
      </c>
      <c r="E91" t="s">
        <v>639</v>
      </c>
      <c r="F91" t="s">
        <v>640</v>
      </c>
      <c r="G91">
        <v>2020</v>
      </c>
      <c r="H91" t="s">
        <v>125</v>
      </c>
      <c r="J91" t="s">
        <v>69</v>
      </c>
      <c r="K91" t="s">
        <v>49</v>
      </c>
      <c r="L91" t="s">
        <v>50</v>
      </c>
      <c r="M91" t="s">
        <v>423</v>
      </c>
      <c r="N91" t="s">
        <v>52</v>
      </c>
      <c r="O91" t="s">
        <v>53</v>
      </c>
      <c r="P91">
        <v>7</v>
      </c>
      <c r="Q91" t="s">
        <v>54</v>
      </c>
      <c r="R91" t="s">
        <v>55</v>
      </c>
      <c r="T91" t="s">
        <v>49</v>
      </c>
      <c r="V91">
        <v>245</v>
      </c>
      <c r="W91" t="s">
        <v>56</v>
      </c>
      <c r="Y91" t="s">
        <v>291</v>
      </c>
      <c r="Z91" t="s">
        <v>641</v>
      </c>
      <c r="AA91" t="s">
        <v>58</v>
      </c>
      <c r="AB91" t="s">
        <v>217</v>
      </c>
      <c r="AC91" t="s">
        <v>642</v>
      </c>
      <c r="AD91" t="s">
        <v>643</v>
      </c>
      <c r="AE91" t="s">
        <v>327</v>
      </c>
      <c r="AG91" t="s">
        <v>49</v>
      </c>
      <c r="AI91" t="s">
        <v>49</v>
      </c>
      <c r="AL91" t="s">
        <v>151</v>
      </c>
      <c r="AN91" t="s">
        <v>167</v>
      </c>
      <c r="AP91" t="e">
        <f>- used linear mixed effects model.</f>
        <v>#NAME?</v>
      </c>
    </row>
    <row r="92" spans="1:42" x14ac:dyDescent="0.2">
      <c r="A92">
        <v>1021</v>
      </c>
      <c r="B92" t="s">
        <v>644</v>
      </c>
      <c r="C92" t="s">
        <v>645</v>
      </c>
      <c r="D92" t="s">
        <v>44</v>
      </c>
      <c r="E92" t="s">
        <v>646</v>
      </c>
      <c r="F92" t="s">
        <v>647</v>
      </c>
      <c r="G92">
        <v>2020</v>
      </c>
      <c r="H92" t="s">
        <v>47</v>
      </c>
      <c r="J92" t="s">
        <v>69</v>
      </c>
      <c r="K92" t="s">
        <v>49</v>
      </c>
      <c r="L92" t="s">
        <v>50</v>
      </c>
      <c r="M92" t="s">
        <v>648</v>
      </c>
      <c r="N92" t="s">
        <v>145</v>
      </c>
      <c r="O92" t="s">
        <v>53</v>
      </c>
      <c r="P92">
        <v>15</v>
      </c>
      <c r="Q92" t="s">
        <v>183</v>
      </c>
      <c r="R92" t="s">
        <v>55</v>
      </c>
      <c r="T92" t="s">
        <v>49</v>
      </c>
      <c r="V92">
        <v>156</v>
      </c>
      <c r="W92" t="s">
        <v>106</v>
      </c>
      <c r="X92" t="s">
        <v>649</v>
      </c>
      <c r="Y92" t="s">
        <v>57</v>
      </c>
      <c r="AA92" t="s">
        <v>58</v>
      </c>
      <c r="AB92" t="s">
        <v>650</v>
      </c>
      <c r="AC92" t="s">
        <v>651</v>
      </c>
      <c r="AD92" t="s">
        <v>652</v>
      </c>
      <c r="AE92" t="s">
        <v>175</v>
      </c>
      <c r="AF92" t="s">
        <v>653</v>
      </c>
      <c r="AG92" t="s">
        <v>49</v>
      </c>
      <c r="AI92" t="s">
        <v>49</v>
      </c>
      <c r="AL92" t="s">
        <v>62</v>
      </c>
      <c r="AN92" t="s">
        <v>198</v>
      </c>
      <c r="AP92" s="1" t="s">
        <v>654</v>
      </c>
    </row>
    <row r="93" spans="1:42" x14ac:dyDescent="0.2">
      <c r="A93">
        <v>1019</v>
      </c>
      <c r="B93" t="s">
        <v>655</v>
      </c>
      <c r="C93" t="s">
        <v>656</v>
      </c>
      <c r="D93" t="s">
        <v>200</v>
      </c>
      <c r="E93" t="s">
        <v>657</v>
      </c>
      <c r="F93" t="s">
        <v>658</v>
      </c>
      <c r="G93">
        <v>2020</v>
      </c>
      <c r="H93" t="s">
        <v>162</v>
      </c>
      <c r="J93" t="s">
        <v>104</v>
      </c>
      <c r="K93" t="s">
        <v>79</v>
      </c>
      <c r="L93" t="s">
        <v>50</v>
      </c>
      <c r="M93" t="s">
        <v>51</v>
      </c>
      <c r="N93" t="s">
        <v>52</v>
      </c>
      <c r="O93" t="s">
        <v>105</v>
      </c>
      <c r="P93">
        <v>7</v>
      </c>
      <c r="Q93" t="s">
        <v>54</v>
      </c>
      <c r="R93" t="s">
        <v>55</v>
      </c>
      <c r="T93" t="s">
        <v>79</v>
      </c>
      <c r="U93" t="s">
        <v>120</v>
      </c>
      <c r="V93">
        <v>300</v>
      </c>
      <c r="W93" t="s">
        <v>106</v>
      </c>
      <c r="X93" t="s">
        <v>659</v>
      </c>
      <c r="Y93" t="s">
        <v>71</v>
      </c>
      <c r="AA93" t="s">
        <v>58</v>
      </c>
      <c r="AB93" t="s">
        <v>240</v>
      </c>
      <c r="AD93" t="s">
        <v>80</v>
      </c>
      <c r="AE93" t="s">
        <v>303</v>
      </c>
      <c r="AG93" t="s">
        <v>49</v>
      </c>
      <c r="AI93" t="s">
        <v>49</v>
      </c>
      <c r="AJ93" t="s">
        <v>277</v>
      </c>
      <c r="AL93" t="s">
        <v>62</v>
      </c>
      <c r="AN93" t="s">
        <v>82</v>
      </c>
    </row>
    <row r="94" spans="1:42" x14ac:dyDescent="0.2">
      <c r="A94">
        <v>1019</v>
      </c>
      <c r="B94" t="s">
        <v>655</v>
      </c>
      <c r="C94" t="s">
        <v>656</v>
      </c>
      <c r="D94" t="s">
        <v>44</v>
      </c>
      <c r="E94" t="s">
        <v>660</v>
      </c>
      <c r="F94" t="s">
        <v>661</v>
      </c>
      <c r="G94">
        <v>2020</v>
      </c>
      <c r="H94" t="s">
        <v>162</v>
      </c>
      <c r="J94" t="s">
        <v>104</v>
      </c>
      <c r="K94" t="s">
        <v>79</v>
      </c>
      <c r="L94" t="s">
        <v>50</v>
      </c>
      <c r="M94" t="s">
        <v>51</v>
      </c>
      <c r="N94" t="s">
        <v>52</v>
      </c>
      <c r="O94" t="s">
        <v>53</v>
      </c>
      <c r="P94">
        <v>7</v>
      </c>
      <c r="Q94" t="s">
        <v>54</v>
      </c>
      <c r="R94" t="s">
        <v>55</v>
      </c>
      <c r="T94" t="s">
        <v>49</v>
      </c>
      <c r="V94">
        <v>300</v>
      </c>
      <c r="W94" t="s">
        <v>56</v>
      </c>
      <c r="Y94" t="s">
        <v>57</v>
      </c>
      <c r="AA94" t="s">
        <v>58</v>
      </c>
      <c r="AB94" t="s">
        <v>59</v>
      </c>
      <c r="AD94" t="s">
        <v>149</v>
      </c>
      <c r="AE94" t="s">
        <v>175</v>
      </c>
      <c r="AF94" t="s">
        <v>662</v>
      </c>
      <c r="AG94" t="s">
        <v>79</v>
      </c>
      <c r="AH94" t="s">
        <v>663</v>
      </c>
      <c r="AI94" t="s">
        <v>49</v>
      </c>
      <c r="AL94" t="s">
        <v>62</v>
      </c>
      <c r="AN94" t="s">
        <v>82</v>
      </c>
      <c r="AP94" s="1" t="s">
        <v>664</v>
      </c>
    </row>
    <row r="95" spans="1:42" x14ac:dyDescent="0.2">
      <c r="A95">
        <v>1019</v>
      </c>
      <c r="B95" t="s">
        <v>655</v>
      </c>
      <c r="C95" t="s">
        <v>656</v>
      </c>
      <c r="D95" t="s">
        <v>128</v>
      </c>
      <c r="E95" t="s">
        <v>660</v>
      </c>
      <c r="F95" t="s">
        <v>661</v>
      </c>
      <c r="G95">
        <v>2020</v>
      </c>
      <c r="H95" t="s">
        <v>162</v>
      </c>
      <c r="J95" t="s">
        <v>104</v>
      </c>
      <c r="K95" t="s">
        <v>79</v>
      </c>
      <c r="L95" t="s">
        <v>50</v>
      </c>
      <c r="M95" t="s">
        <v>51</v>
      </c>
      <c r="N95" t="s">
        <v>52</v>
      </c>
      <c r="O95" t="s">
        <v>53</v>
      </c>
      <c r="P95">
        <v>7</v>
      </c>
      <c r="Q95" t="s">
        <v>54</v>
      </c>
      <c r="R95" t="s">
        <v>55</v>
      </c>
      <c r="T95" t="s">
        <v>49</v>
      </c>
      <c r="U95" t="s">
        <v>372</v>
      </c>
      <c r="V95">
        <v>300</v>
      </c>
      <c r="W95" t="s">
        <v>56</v>
      </c>
      <c r="Y95" t="s">
        <v>57</v>
      </c>
      <c r="AA95" t="s">
        <v>58</v>
      </c>
      <c r="AB95" t="s">
        <v>59</v>
      </c>
      <c r="AD95" t="s">
        <v>149</v>
      </c>
      <c r="AE95" t="s">
        <v>175</v>
      </c>
      <c r="AF95" t="s">
        <v>662</v>
      </c>
      <c r="AG95" t="s">
        <v>79</v>
      </c>
      <c r="AH95" t="s">
        <v>663</v>
      </c>
      <c r="AI95" t="s">
        <v>49</v>
      </c>
      <c r="AL95" t="s">
        <v>62</v>
      </c>
      <c r="AN95" t="s">
        <v>82</v>
      </c>
      <c r="AP95" s="1" t="s">
        <v>664</v>
      </c>
    </row>
    <row r="96" spans="1:42" x14ac:dyDescent="0.2">
      <c r="A96">
        <v>1017</v>
      </c>
      <c r="B96" t="s">
        <v>665</v>
      </c>
      <c r="C96" t="s">
        <v>666</v>
      </c>
      <c r="D96" t="s">
        <v>44</v>
      </c>
      <c r="E96" t="s">
        <v>667</v>
      </c>
      <c r="F96" t="s">
        <v>668</v>
      </c>
      <c r="G96">
        <v>2020</v>
      </c>
      <c r="H96" t="s">
        <v>162</v>
      </c>
      <c r="J96" t="s">
        <v>69</v>
      </c>
      <c r="K96" t="s">
        <v>49</v>
      </c>
      <c r="L96" t="s">
        <v>50</v>
      </c>
      <c r="M96" t="s">
        <v>669</v>
      </c>
      <c r="N96" t="s">
        <v>52</v>
      </c>
      <c r="O96" t="s">
        <v>53</v>
      </c>
      <c r="P96">
        <v>4</v>
      </c>
      <c r="Q96" t="s">
        <v>54</v>
      </c>
      <c r="R96" t="s">
        <v>55</v>
      </c>
      <c r="T96" t="s">
        <v>49</v>
      </c>
      <c r="V96">
        <v>700</v>
      </c>
      <c r="W96" t="s">
        <v>56</v>
      </c>
      <c r="Y96" t="s">
        <v>57</v>
      </c>
      <c r="AA96" t="s">
        <v>58</v>
      </c>
      <c r="AB96" t="s">
        <v>247</v>
      </c>
      <c r="AD96" t="s">
        <v>149</v>
      </c>
      <c r="AE96" t="s">
        <v>303</v>
      </c>
      <c r="AG96" t="s">
        <v>303</v>
      </c>
      <c r="AI96" t="s">
        <v>303</v>
      </c>
      <c r="AL96" t="s">
        <v>62</v>
      </c>
      <c r="AN96" t="s">
        <v>73</v>
      </c>
      <c r="AP96" t="e">
        <f>- protocol states that general linear model or Wilcoxon test will be used depending if Assumptions are checked, though this was not reported.</f>
        <v>#NAME?</v>
      </c>
    </row>
    <row r="97" spans="1:42" x14ac:dyDescent="0.2">
      <c r="A97">
        <v>1016</v>
      </c>
      <c r="B97" t="s">
        <v>670</v>
      </c>
      <c r="C97" t="s">
        <v>671</v>
      </c>
      <c r="D97" t="s">
        <v>116</v>
      </c>
      <c r="E97" t="s">
        <v>672</v>
      </c>
      <c r="F97" t="s">
        <v>673</v>
      </c>
      <c r="G97">
        <v>2020</v>
      </c>
      <c r="H97" t="s">
        <v>674</v>
      </c>
      <c r="I97" t="s">
        <v>675</v>
      </c>
      <c r="J97" t="s">
        <v>48</v>
      </c>
      <c r="K97" t="s">
        <v>79</v>
      </c>
      <c r="L97" t="s">
        <v>50</v>
      </c>
      <c r="M97" t="s">
        <v>51</v>
      </c>
      <c r="N97" t="s">
        <v>52</v>
      </c>
      <c r="O97" t="s">
        <v>105</v>
      </c>
      <c r="P97">
        <v>7</v>
      </c>
      <c r="Q97" t="s">
        <v>94</v>
      </c>
      <c r="R97" t="s">
        <v>55</v>
      </c>
      <c r="T97" t="s">
        <v>79</v>
      </c>
      <c r="U97" t="s">
        <v>214</v>
      </c>
      <c r="V97">
        <v>1105</v>
      </c>
      <c r="W97" t="s">
        <v>106</v>
      </c>
      <c r="Y97" t="s">
        <v>71</v>
      </c>
      <c r="AA97" t="s">
        <v>58</v>
      </c>
      <c r="AB97" t="s">
        <v>227</v>
      </c>
      <c r="AD97" t="s">
        <v>80</v>
      </c>
      <c r="AE97" t="s">
        <v>175</v>
      </c>
      <c r="AF97" t="s">
        <v>676</v>
      </c>
      <c r="AG97" t="s">
        <v>79</v>
      </c>
      <c r="AH97" t="s">
        <v>677</v>
      </c>
      <c r="AI97" t="s">
        <v>49</v>
      </c>
      <c r="AJ97" t="s">
        <v>277</v>
      </c>
      <c r="AL97" t="s">
        <v>62</v>
      </c>
      <c r="AN97" t="s">
        <v>472</v>
      </c>
    </row>
    <row r="98" spans="1:42" x14ac:dyDescent="0.2">
      <c r="A98">
        <v>1016</v>
      </c>
      <c r="B98" t="s">
        <v>670</v>
      </c>
      <c r="C98" t="s">
        <v>671</v>
      </c>
      <c r="D98" t="s">
        <v>44</v>
      </c>
      <c r="E98" t="s">
        <v>672</v>
      </c>
      <c r="F98" t="s">
        <v>678</v>
      </c>
      <c r="G98">
        <v>2020</v>
      </c>
      <c r="H98" t="s">
        <v>87</v>
      </c>
      <c r="J98" t="s">
        <v>48</v>
      </c>
      <c r="K98" t="s">
        <v>79</v>
      </c>
      <c r="L98" t="s">
        <v>50</v>
      </c>
      <c r="M98" t="s">
        <v>51</v>
      </c>
      <c r="N98" t="s">
        <v>52</v>
      </c>
      <c r="O98" t="s">
        <v>105</v>
      </c>
      <c r="P98">
        <v>7</v>
      </c>
      <c r="Q98" t="s">
        <v>54</v>
      </c>
      <c r="R98" t="s">
        <v>55</v>
      </c>
      <c r="T98" t="s">
        <v>49</v>
      </c>
      <c r="V98">
        <v>1105</v>
      </c>
      <c r="W98" t="s">
        <v>106</v>
      </c>
      <c r="X98" t="s">
        <v>679</v>
      </c>
      <c r="Y98" t="s">
        <v>71</v>
      </c>
      <c r="AA98" t="s">
        <v>58</v>
      </c>
      <c r="AB98" t="s">
        <v>227</v>
      </c>
      <c r="AD98" t="s">
        <v>80</v>
      </c>
      <c r="AE98" t="s">
        <v>175</v>
      </c>
      <c r="AF98" t="s">
        <v>680</v>
      </c>
      <c r="AG98" t="s">
        <v>79</v>
      </c>
      <c r="AH98" t="s">
        <v>681</v>
      </c>
      <c r="AI98" t="s">
        <v>49</v>
      </c>
      <c r="AL98" t="s">
        <v>62</v>
      </c>
      <c r="AN98" t="s">
        <v>472</v>
      </c>
      <c r="AP98" s="1" t="s">
        <v>682</v>
      </c>
    </row>
    <row r="99" spans="1:42" x14ac:dyDescent="0.2">
      <c r="A99">
        <v>1016</v>
      </c>
      <c r="B99" t="s">
        <v>670</v>
      </c>
      <c r="C99" t="s">
        <v>671</v>
      </c>
      <c r="D99" t="s">
        <v>128</v>
      </c>
      <c r="E99" t="s">
        <v>672</v>
      </c>
      <c r="F99" t="s">
        <v>678</v>
      </c>
      <c r="G99">
        <v>2020</v>
      </c>
      <c r="H99" t="s">
        <v>87</v>
      </c>
      <c r="J99" t="s">
        <v>48</v>
      </c>
      <c r="K99" t="s">
        <v>79</v>
      </c>
      <c r="L99" t="s">
        <v>50</v>
      </c>
      <c r="M99" t="s">
        <v>51</v>
      </c>
      <c r="N99" t="s">
        <v>52</v>
      </c>
      <c r="O99" t="s">
        <v>105</v>
      </c>
      <c r="P99">
        <v>7</v>
      </c>
      <c r="Q99" t="s">
        <v>54</v>
      </c>
      <c r="R99" t="s">
        <v>55</v>
      </c>
      <c r="T99" t="s">
        <v>49</v>
      </c>
      <c r="U99" t="s">
        <v>372</v>
      </c>
      <c r="V99">
        <v>1105</v>
      </c>
      <c r="W99" t="s">
        <v>106</v>
      </c>
      <c r="X99" t="s">
        <v>679</v>
      </c>
      <c r="Y99" t="s">
        <v>71</v>
      </c>
      <c r="AA99" t="s">
        <v>58</v>
      </c>
      <c r="AB99" t="s">
        <v>227</v>
      </c>
      <c r="AD99" t="s">
        <v>80</v>
      </c>
      <c r="AE99" t="s">
        <v>175</v>
      </c>
      <c r="AF99" t="s">
        <v>680</v>
      </c>
      <c r="AG99" t="s">
        <v>79</v>
      </c>
      <c r="AH99" t="s">
        <v>681</v>
      </c>
      <c r="AI99" t="s">
        <v>49</v>
      </c>
      <c r="AL99" t="s">
        <v>62</v>
      </c>
      <c r="AN99" t="s">
        <v>472</v>
      </c>
      <c r="AP99" s="1" t="s">
        <v>682</v>
      </c>
    </row>
    <row r="100" spans="1:42" x14ac:dyDescent="0.2">
      <c r="A100">
        <v>1015</v>
      </c>
      <c r="B100" t="s">
        <v>683</v>
      </c>
      <c r="C100" t="s">
        <v>684</v>
      </c>
      <c r="D100" t="s">
        <v>44</v>
      </c>
      <c r="E100" t="s">
        <v>685</v>
      </c>
      <c r="F100" t="s">
        <v>686</v>
      </c>
      <c r="G100">
        <v>2020</v>
      </c>
      <c r="H100" t="s">
        <v>125</v>
      </c>
      <c r="J100" t="s">
        <v>69</v>
      </c>
      <c r="K100" t="s">
        <v>49</v>
      </c>
      <c r="L100" t="s">
        <v>50</v>
      </c>
      <c r="M100" t="s">
        <v>687</v>
      </c>
      <c r="N100" t="s">
        <v>52</v>
      </c>
      <c r="O100" t="s">
        <v>53</v>
      </c>
      <c r="P100">
        <v>5</v>
      </c>
      <c r="Q100" t="s">
        <v>54</v>
      </c>
      <c r="R100" t="s">
        <v>55</v>
      </c>
      <c r="T100" t="s">
        <v>49</v>
      </c>
      <c r="V100">
        <v>70</v>
      </c>
      <c r="W100" t="s">
        <v>56</v>
      </c>
      <c r="Y100" t="s">
        <v>217</v>
      </c>
      <c r="Z100" t="s">
        <v>688</v>
      </c>
      <c r="AA100" t="s">
        <v>58</v>
      </c>
      <c r="AB100" t="s">
        <v>217</v>
      </c>
      <c r="AC100" t="s">
        <v>326</v>
      </c>
      <c r="AD100" t="s">
        <v>689</v>
      </c>
      <c r="AE100" t="s">
        <v>327</v>
      </c>
      <c r="AG100" t="s">
        <v>49</v>
      </c>
      <c r="AI100" t="s">
        <v>49</v>
      </c>
      <c r="AL100" t="s">
        <v>175</v>
      </c>
      <c r="AM100" t="s">
        <v>690</v>
      </c>
      <c r="AN100" t="s">
        <v>167</v>
      </c>
    </row>
    <row r="101" spans="1:42" x14ac:dyDescent="0.2">
      <c r="A101">
        <v>1009</v>
      </c>
      <c r="B101" t="s">
        <v>691</v>
      </c>
      <c r="C101" t="s">
        <v>692</v>
      </c>
      <c r="D101" t="s">
        <v>44</v>
      </c>
      <c r="E101" t="s">
        <v>693</v>
      </c>
      <c r="F101" t="s">
        <v>694</v>
      </c>
      <c r="G101">
        <v>2019</v>
      </c>
      <c r="H101" t="s">
        <v>162</v>
      </c>
      <c r="J101" t="s">
        <v>69</v>
      </c>
      <c r="K101" t="s">
        <v>79</v>
      </c>
      <c r="L101" t="s">
        <v>50</v>
      </c>
      <c r="M101" t="s">
        <v>695</v>
      </c>
      <c r="N101" t="s">
        <v>52</v>
      </c>
      <c r="O101" t="s">
        <v>105</v>
      </c>
      <c r="P101">
        <v>5</v>
      </c>
      <c r="Q101" t="s">
        <v>54</v>
      </c>
      <c r="R101" t="s">
        <v>55</v>
      </c>
      <c r="T101" t="s">
        <v>49</v>
      </c>
      <c r="V101">
        <v>581</v>
      </c>
      <c r="W101" t="s">
        <v>106</v>
      </c>
      <c r="X101" t="s">
        <v>696</v>
      </c>
      <c r="Y101" t="s">
        <v>71</v>
      </c>
      <c r="AA101" t="s">
        <v>58</v>
      </c>
      <c r="AB101" t="s">
        <v>186</v>
      </c>
      <c r="AD101" t="s">
        <v>149</v>
      </c>
      <c r="AE101" t="s">
        <v>327</v>
      </c>
      <c r="AG101" t="s">
        <v>49</v>
      </c>
      <c r="AI101" t="s">
        <v>49</v>
      </c>
      <c r="AL101" t="s">
        <v>62</v>
      </c>
      <c r="AN101" t="s">
        <v>112</v>
      </c>
      <c r="AP101" s="1" t="s">
        <v>697</v>
      </c>
    </row>
    <row r="102" spans="1:42" x14ac:dyDescent="0.2">
      <c r="A102">
        <v>1007</v>
      </c>
      <c r="B102" t="s">
        <v>698</v>
      </c>
      <c r="C102" t="s">
        <v>699</v>
      </c>
      <c r="D102" t="s">
        <v>44</v>
      </c>
      <c r="E102" t="s">
        <v>700</v>
      </c>
      <c r="F102" t="s">
        <v>701</v>
      </c>
      <c r="G102">
        <v>2019</v>
      </c>
      <c r="H102" t="s">
        <v>162</v>
      </c>
      <c r="J102" t="s">
        <v>104</v>
      </c>
      <c r="K102" t="s">
        <v>49</v>
      </c>
      <c r="L102" t="s">
        <v>50</v>
      </c>
      <c r="M102" t="s">
        <v>702</v>
      </c>
      <c r="N102" t="s">
        <v>52</v>
      </c>
      <c r="O102" t="s">
        <v>105</v>
      </c>
      <c r="P102">
        <v>4</v>
      </c>
      <c r="Q102" t="s">
        <v>54</v>
      </c>
      <c r="R102" t="s">
        <v>55</v>
      </c>
      <c r="T102" t="s">
        <v>49</v>
      </c>
      <c r="V102">
        <v>342</v>
      </c>
      <c r="W102" t="s">
        <v>106</v>
      </c>
      <c r="X102" t="s">
        <v>703</v>
      </c>
      <c r="Y102" t="s">
        <v>71</v>
      </c>
      <c r="AA102" t="s">
        <v>58</v>
      </c>
      <c r="AB102" t="s">
        <v>186</v>
      </c>
      <c r="AD102" t="s">
        <v>704</v>
      </c>
      <c r="AE102" t="s">
        <v>175</v>
      </c>
      <c r="AF102" t="s">
        <v>705</v>
      </c>
      <c r="AG102" t="s">
        <v>49</v>
      </c>
      <c r="AI102" t="s">
        <v>49</v>
      </c>
      <c r="AL102" t="s">
        <v>62</v>
      </c>
      <c r="AN102" t="s">
        <v>82</v>
      </c>
      <c r="AP102" t="e">
        <f>- Sample size calculation based on the dichotomised version of the outcome.
- Authors Did not report whether the Assumptions of Difference in proportion test were checked.</f>
        <v>#NAME?</v>
      </c>
    </row>
    <row r="103" spans="1:42" x14ac:dyDescent="0.2">
      <c r="A103">
        <v>1005</v>
      </c>
      <c r="B103" t="s">
        <v>706</v>
      </c>
      <c r="C103" t="s">
        <v>707</v>
      </c>
      <c r="D103" t="s">
        <v>44</v>
      </c>
      <c r="E103" t="s">
        <v>708</v>
      </c>
      <c r="F103" t="s">
        <v>709</v>
      </c>
      <c r="G103">
        <v>2019</v>
      </c>
      <c r="H103" t="s">
        <v>125</v>
      </c>
      <c r="J103" t="s">
        <v>69</v>
      </c>
      <c r="K103" t="s">
        <v>49</v>
      </c>
      <c r="L103" t="s">
        <v>50</v>
      </c>
      <c r="M103" t="s">
        <v>710</v>
      </c>
      <c r="N103" t="s">
        <v>52</v>
      </c>
      <c r="O103" t="s">
        <v>53</v>
      </c>
      <c r="P103">
        <v>7</v>
      </c>
      <c r="Q103" t="s">
        <v>54</v>
      </c>
      <c r="R103" t="s">
        <v>55</v>
      </c>
      <c r="T103" t="s">
        <v>49</v>
      </c>
      <c r="V103">
        <v>58</v>
      </c>
      <c r="W103" t="s">
        <v>56</v>
      </c>
      <c r="Y103" t="s">
        <v>217</v>
      </c>
      <c r="Z103" t="s">
        <v>711</v>
      </c>
      <c r="AA103" t="s">
        <v>58</v>
      </c>
      <c r="AB103" t="s">
        <v>135</v>
      </c>
      <c r="AD103" t="s">
        <v>149</v>
      </c>
      <c r="AE103" t="s">
        <v>327</v>
      </c>
      <c r="AG103" t="s">
        <v>49</v>
      </c>
      <c r="AI103" t="s">
        <v>49</v>
      </c>
      <c r="AL103" t="s">
        <v>295</v>
      </c>
      <c r="AN103" t="s">
        <v>167</v>
      </c>
    </row>
    <row r="104" spans="1:42" x14ac:dyDescent="0.2">
      <c r="A104">
        <v>1001</v>
      </c>
      <c r="B104" t="s">
        <v>712</v>
      </c>
      <c r="C104" t="s">
        <v>713</v>
      </c>
      <c r="D104" t="s">
        <v>44</v>
      </c>
      <c r="E104" t="s">
        <v>714</v>
      </c>
      <c r="F104" t="s">
        <v>715</v>
      </c>
      <c r="G104">
        <v>2019</v>
      </c>
      <c r="H104" t="s">
        <v>47</v>
      </c>
      <c r="J104" t="s">
        <v>143</v>
      </c>
      <c r="K104" t="s">
        <v>49</v>
      </c>
      <c r="L104" t="s">
        <v>716</v>
      </c>
      <c r="N104" t="s">
        <v>52</v>
      </c>
      <c r="O104" t="s">
        <v>53</v>
      </c>
      <c r="P104">
        <v>5</v>
      </c>
      <c r="Q104" t="s">
        <v>717</v>
      </c>
      <c r="R104" t="s">
        <v>175</v>
      </c>
      <c r="S104" t="s">
        <v>718</v>
      </c>
      <c r="T104" t="s">
        <v>49</v>
      </c>
      <c r="V104">
        <v>2444</v>
      </c>
      <c r="W104" t="s">
        <v>56</v>
      </c>
      <c r="Y104" t="s">
        <v>719</v>
      </c>
      <c r="AA104" t="s">
        <v>274</v>
      </c>
      <c r="AB104" t="s">
        <v>274</v>
      </c>
      <c r="AD104" t="s">
        <v>149</v>
      </c>
      <c r="AE104" t="s">
        <v>275</v>
      </c>
      <c r="AG104" t="s">
        <v>276</v>
      </c>
      <c r="AI104" t="s">
        <v>277</v>
      </c>
      <c r="AL104" t="s">
        <v>62</v>
      </c>
      <c r="AN104" t="s">
        <v>303</v>
      </c>
      <c r="AP104" s="1" t="s">
        <v>720</v>
      </c>
    </row>
    <row r="105" spans="1:42" x14ac:dyDescent="0.2">
      <c r="A105">
        <v>998</v>
      </c>
      <c r="B105" t="s">
        <v>721</v>
      </c>
      <c r="C105" t="s">
        <v>722</v>
      </c>
      <c r="D105" t="s">
        <v>44</v>
      </c>
      <c r="E105" t="s">
        <v>723</v>
      </c>
      <c r="F105" t="s">
        <v>724</v>
      </c>
      <c r="G105">
        <v>2019</v>
      </c>
      <c r="H105" t="s">
        <v>162</v>
      </c>
      <c r="J105" t="s">
        <v>104</v>
      </c>
      <c r="K105" t="s">
        <v>49</v>
      </c>
      <c r="L105" t="s">
        <v>50</v>
      </c>
      <c r="M105" t="s">
        <v>725</v>
      </c>
      <c r="N105" t="s">
        <v>52</v>
      </c>
      <c r="O105" t="s">
        <v>53</v>
      </c>
      <c r="P105">
        <v>7</v>
      </c>
      <c r="Q105" t="s">
        <v>54</v>
      </c>
      <c r="R105" t="s">
        <v>55</v>
      </c>
      <c r="T105" t="s">
        <v>49</v>
      </c>
      <c r="V105">
        <v>108</v>
      </c>
      <c r="W105" t="s">
        <v>56</v>
      </c>
      <c r="Y105" t="s">
        <v>378</v>
      </c>
      <c r="AA105" t="s">
        <v>58</v>
      </c>
      <c r="AB105" t="s">
        <v>293</v>
      </c>
      <c r="AD105" t="s">
        <v>149</v>
      </c>
      <c r="AE105" t="s">
        <v>327</v>
      </c>
      <c r="AG105" t="s">
        <v>49</v>
      </c>
      <c r="AI105" t="s">
        <v>79</v>
      </c>
      <c r="AJ105" t="s">
        <v>81</v>
      </c>
      <c r="AL105" t="s">
        <v>62</v>
      </c>
      <c r="AN105" t="s">
        <v>82</v>
      </c>
      <c r="AP105" t="e">
        <f>- Tobit regression models were used to confirm the sensitivity of linear regression to a non-normal distribution for outcomes with a censored normal distribution</f>
        <v>#NAME?</v>
      </c>
    </row>
    <row r="106" spans="1:42" x14ac:dyDescent="0.2">
      <c r="A106">
        <v>997</v>
      </c>
      <c r="B106" t="s">
        <v>726</v>
      </c>
      <c r="C106" t="s">
        <v>727</v>
      </c>
      <c r="D106" t="s">
        <v>44</v>
      </c>
      <c r="E106" t="s">
        <v>728</v>
      </c>
      <c r="F106" t="s">
        <v>729</v>
      </c>
      <c r="G106">
        <v>2019</v>
      </c>
      <c r="H106" t="s">
        <v>47</v>
      </c>
      <c r="J106" t="s">
        <v>48</v>
      </c>
      <c r="K106" t="s">
        <v>49</v>
      </c>
      <c r="L106" t="s">
        <v>50</v>
      </c>
      <c r="M106" t="s">
        <v>730</v>
      </c>
      <c r="N106" t="s">
        <v>52</v>
      </c>
      <c r="O106" t="s">
        <v>105</v>
      </c>
      <c r="P106">
        <v>4</v>
      </c>
      <c r="Q106" t="s">
        <v>54</v>
      </c>
      <c r="R106" t="s">
        <v>95</v>
      </c>
      <c r="T106" t="s">
        <v>79</v>
      </c>
      <c r="U106" t="s">
        <v>120</v>
      </c>
      <c r="V106">
        <v>558</v>
      </c>
      <c r="W106" t="s">
        <v>56</v>
      </c>
      <c r="Y106" t="s">
        <v>71</v>
      </c>
      <c r="AA106" t="s">
        <v>58</v>
      </c>
      <c r="AB106" t="s">
        <v>59</v>
      </c>
      <c r="AD106" t="s">
        <v>149</v>
      </c>
      <c r="AE106" t="s">
        <v>61</v>
      </c>
      <c r="AG106" t="s">
        <v>79</v>
      </c>
      <c r="AH106" t="s">
        <v>731</v>
      </c>
      <c r="AI106" t="s">
        <v>79</v>
      </c>
      <c r="AJ106" t="s">
        <v>732</v>
      </c>
      <c r="AK106" t="s">
        <v>733</v>
      </c>
      <c r="AL106" t="s">
        <v>62</v>
      </c>
      <c r="AN106" t="s">
        <v>82</v>
      </c>
      <c r="AP106" s="1" t="s">
        <v>734</v>
      </c>
    </row>
    <row r="107" spans="1:42" x14ac:dyDescent="0.2">
      <c r="A107">
        <v>995</v>
      </c>
      <c r="B107" t="s">
        <v>735</v>
      </c>
      <c r="C107" t="s">
        <v>736</v>
      </c>
      <c r="D107" t="s">
        <v>44</v>
      </c>
      <c r="E107" t="s">
        <v>736</v>
      </c>
      <c r="F107" t="s">
        <v>737</v>
      </c>
      <c r="G107">
        <v>2019</v>
      </c>
      <c r="H107" t="s">
        <v>125</v>
      </c>
      <c r="J107" t="s">
        <v>48</v>
      </c>
      <c r="K107" t="s">
        <v>79</v>
      </c>
      <c r="L107" t="s">
        <v>50</v>
      </c>
      <c r="M107" t="s">
        <v>710</v>
      </c>
      <c r="N107" t="s">
        <v>52</v>
      </c>
      <c r="O107" t="s">
        <v>53</v>
      </c>
      <c r="P107">
        <v>20</v>
      </c>
      <c r="Q107" t="s">
        <v>54</v>
      </c>
      <c r="R107" t="s">
        <v>55</v>
      </c>
      <c r="T107" t="s">
        <v>49</v>
      </c>
      <c r="V107">
        <v>230</v>
      </c>
      <c r="W107" t="s">
        <v>225</v>
      </c>
      <c r="X107" t="s">
        <v>738</v>
      </c>
      <c r="Y107" t="s">
        <v>71</v>
      </c>
      <c r="AA107" t="s">
        <v>58</v>
      </c>
      <c r="AB107" t="s">
        <v>59</v>
      </c>
      <c r="AD107" t="s">
        <v>739</v>
      </c>
      <c r="AE107" t="s">
        <v>197</v>
      </c>
      <c r="AG107" t="s">
        <v>49</v>
      </c>
      <c r="AI107" t="s">
        <v>49</v>
      </c>
      <c r="AL107" t="s">
        <v>229</v>
      </c>
      <c r="AN107" t="s">
        <v>167</v>
      </c>
      <c r="AP107" s="1" t="s">
        <v>740</v>
      </c>
    </row>
    <row r="108" spans="1:42" x14ac:dyDescent="0.2">
      <c r="A108">
        <v>992</v>
      </c>
      <c r="B108" t="s">
        <v>741</v>
      </c>
      <c r="C108" t="s">
        <v>742</v>
      </c>
      <c r="D108" t="s">
        <v>200</v>
      </c>
      <c r="E108" t="s">
        <v>743</v>
      </c>
      <c r="F108" t="s">
        <v>744</v>
      </c>
      <c r="G108">
        <v>2019</v>
      </c>
      <c r="H108" t="s">
        <v>125</v>
      </c>
      <c r="J108" t="s">
        <v>69</v>
      </c>
      <c r="K108" t="s">
        <v>79</v>
      </c>
      <c r="L108" t="s">
        <v>50</v>
      </c>
      <c r="M108" t="s">
        <v>745</v>
      </c>
      <c r="N108" t="s">
        <v>52</v>
      </c>
      <c r="O108" t="s">
        <v>105</v>
      </c>
      <c r="P108">
        <v>4</v>
      </c>
      <c r="Q108" t="s">
        <v>54</v>
      </c>
      <c r="R108" t="s">
        <v>55</v>
      </c>
      <c r="T108" t="s">
        <v>79</v>
      </c>
      <c r="U108" t="s">
        <v>277</v>
      </c>
      <c r="W108" t="s">
        <v>225</v>
      </c>
      <c r="X108" t="s">
        <v>746</v>
      </c>
      <c r="Y108" t="s">
        <v>71</v>
      </c>
      <c r="AA108" t="s">
        <v>58</v>
      </c>
      <c r="AB108" t="s">
        <v>186</v>
      </c>
      <c r="AD108" t="s">
        <v>80</v>
      </c>
      <c r="AE108" t="s">
        <v>228</v>
      </c>
      <c r="AG108" t="s">
        <v>49</v>
      </c>
      <c r="AI108" t="s">
        <v>277</v>
      </c>
      <c r="AJ108" t="s">
        <v>277</v>
      </c>
      <c r="AL108" t="s">
        <v>62</v>
      </c>
      <c r="AN108" t="s">
        <v>303</v>
      </c>
    </row>
    <row r="109" spans="1:42" x14ac:dyDescent="0.2">
      <c r="A109">
        <v>992</v>
      </c>
      <c r="B109" t="s">
        <v>741</v>
      </c>
      <c r="C109" t="s">
        <v>742</v>
      </c>
      <c r="D109" t="s">
        <v>44</v>
      </c>
      <c r="E109" t="s">
        <v>747</v>
      </c>
      <c r="F109" t="s">
        <v>748</v>
      </c>
      <c r="G109">
        <v>2019</v>
      </c>
      <c r="H109" t="s">
        <v>125</v>
      </c>
      <c r="J109" t="s">
        <v>69</v>
      </c>
      <c r="K109" t="s">
        <v>79</v>
      </c>
      <c r="L109" t="s">
        <v>50</v>
      </c>
      <c r="M109" t="s">
        <v>745</v>
      </c>
      <c r="N109" t="s">
        <v>52</v>
      </c>
      <c r="O109" t="s">
        <v>53</v>
      </c>
      <c r="P109">
        <v>4</v>
      </c>
      <c r="Q109" t="s">
        <v>54</v>
      </c>
      <c r="R109" t="s">
        <v>55</v>
      </c>
      <c r="T109" t="s">
        <v>49</v>
      </c>
      <c r="V109">
        <v>769</v>
      </c>
      <c r="W109" t="s">
        <v>106</v>
      </c>
      <c r="X109" t="s">
        <v>749</v>
      </c>
      <c r="Y109" t="s">
        <v>71</v>
      </c>
      <c r="AA109" t="s">
        <v>58</v>
      </c>
      <c r="AB109" t="s">
        <v>592</v>
      </c>
      <c r="AD109" t="s">
        <v>149</v>
      </c>
      <c r="AE109" t="s">
        <v>410</v>
      </c>
      <c r="AF109" t="s">
        <v>750</v>
      </c>
      <c r="AG109" t="s">
        <v>49</v>
      </c>
      <c r="AI109" t="s">
        <v>49</v>
      </c>
      <c r="AL109" t="s">
        <v>62</v>
      </c>
      <c r="AN109" t="s">
        <v>167</v>
      </c>
      <c r="AP109" s="1" t="s">
        <v>751</v>
      </c>
    </row>
    <row r="110" spans="1:42" x14ac:dyDescent="0.2">
      <c r="A110">
        <v>992</v>
      </c>
      <c r="B110" t="s">
        <v>741</v>
      </c>
      <c r="C110" t="s">
        <v>742</v>
      </c>
      <c r="D110" t="s">
        <v>128</v>
      </c>
      <c r="E110" t="s">
        <v>747</v>
      </c>
      <c r="F110" t="s">
        <v>748</v>
      </c>
      <c r="G110">
        <v>2019</v>
      </c>
      <c r="H110" t="s">
        <v>125</v>
      </c>
      <c r="J110" t="s">
        <v>69</v>
      </c>
      <c r="K110" t="s">
        <v>79</v>
      </c>
      <c r="L110" t="s">
        <v>50</v>
      </c>
      <c r="M110" t="s">
        <v>745</v>
      </c>
      <c r="N110" t="s">
        <v>52</v>
      </c>
      <c r="O110" t="s">
        <v>53</v>
      </c>
      <c r="P110">
        <v>4</v>
      </c>
      <c r="Q110" t="s">
        <v>54</v>
      </c>
      <c r="R110" t="s">
        <v>55</v>
      </c>
      <c r="T110" t="s">
        <v>49</v>
      </c>
      <c r="U110" t="s">
        <v>372</v>
      </c>
      <c r="V110">
        <v>769</v>
      </c>
      <c r="W110" t="s">
        <v>106</v>
      </c>
      <c r="X110" t="s">
        <v>749</v>
      </c>
      <c r="Y110" t="s">
        <v>71</v>
      </c>
      <c r="AA110" t="s">
        <v>58</v>
      </c>
      <c r="AB110" t="s">
        <v>592</v>
      </c>
      <c r="AD110" t="s">
        <v>149</v>
      </c>
      <c r="AE110" t="s">
        <v>410</v>
      </c>
      <c r="AF110" t="s">
        <v>750</v>
      </c>
      <c r="AG110" t="s">
        <v>49</v>
      </c>
      <c r="AI110" t="s">
        <v>49</v>
      </c>
      <c r="AL110" t="s">
        <v>62</v>
      </c>
      <c r="AN110" t="s">
        <v>167</v>
      </c>
      <c r="AP110" s="1" t="s">
        <v>751</v>
      </c>
    </row>
    <row r="111" spans="1:42" x14ac:dyDescent="0.2">
      <c r="A111">
        <v>990</v>
      </c>
      <c r="B111" t="s">
        <v>752</v>
      </c>
      <c r="C111" t="s">
        <v>753</v>
      </c>
      <c r="D111" t="s">
        <v>44</v>
      </c>
      <c r="E111" t="s">
        <v>754</v>
      </c>
      <c r="F111" t="s">
        <v>755</v>
      </c>
      <c r="G111">
        <v>2019</v>
      </c>
      <c r="H111" t="s">
        <v>47</v>
      </c>
      <c r="J111" t="s">
        <v>143</v>
      </c>
      <c r="K111" t="s">
        <v>49</v>
      </c>
      <c r="L111" t="s">
        <v>50</v>
      </c>
      <c r="M111" t="s">
        <v>51</v>
      </c>
      <c r="N111" t="s">
        <v>52</v>
      </c>
      <c r="O111" t="s">
        <v>53</v>
      </c>
      <c r="P111">
        <v>7</v>
      </c>
      <c r="Q111" t="s">
        <v>54</v>
      </c>
      <c r="R111" t="s">
        <v>55</v>
      </c>
      <c r="T111" t="s">
        <v>49</v>
      </c>
      <c r="V111">
        <v>200</v>
      </c>
      <c r="W111" t="s">
        <v>56</v>
      </c>
      <c r="Y111" t="s">
        <v>96</v>
      </c>
      <c r="AA111" t="s">
        <v>58</v>
      </c>
      <c r="AB111" t="s">
        <v>59</v>
      </c>
      <c r="AD111" t="s">
        <v>149</v>
      </c>
      <c r="AE111" t="s">
        <v>61</v>
      </c>
      <c r="AG111" t="s">
        <v>49</v>
      </c>
      <c r="AI111" t="s">
        <v>49</v>
      </c>
      <c r="AL111" t="s">
        <v>151</v>
      </c>
      <c r="AN111" t="s">
        <v>73</v>
      </c>
    </row>
    <row r="112" spans="1:42" x14ac:dyDescent="0.2">
      <c r="A112">
        <v>989</v>
      </c>
      <c r="B112" t="s">
        <v>756</v>
      </c>
      <c r="C112" t="s">
        <v>757</v>
      </c>
      <c r="D112" t="s">
        <v>44</v>
      </c>
      <c r="E112" t="s">
        <v>758</v>
      </c>
      <c r="F112" t="s">
        <v>759</v>
      </c>
      <c r="G112">
        <v>2019</v>
      </c>
      <c r="H112" t="s">
        <v>125</v>
      </c>
      <c r="J112" t="s">
        <v>69</v>
      </c>
      <c r="K112" t="s">
        <v>49</v>
      </c>
      <c r="L112" t="s">
        <v>50</v>
      </c>
      <c r="M112" t="s">
        <v>760</v>
      </c>
      <c r="N112" t="s">
        <v>145</v>
      </c>
      <c r="O112" t="s">
        <v>53</v>
      </c>
      <c r="P112">
        <v>7</v>
      </c>
      <c r="Q112" t="s">
        <v>183</v>
      </c>
      <c r="R112" t="s">
        <v>55</v>
      </c>
      <c r="T112" t="s">
        <v>49</v>
      </c>
      <c r="V112">
        <v>89</v>
      </c>
      <c r="W112" t="s">
        <v>106</v>
      </c>
      <c r="X112" t="s">
        <v>761</v>
      </c>
      <c r="Y112" t="s">
        <v>71</v>
      </c>
      <c r="AA112" t="s">
        <v>58</v>
      </c>
      <c r="AB112" t="s">
        <v>59</v>
      </c>
      <c r="AD112" t="s">
        <v>149</v>
      </c>
      <c r="AE112" t="s">
        <v>197</v>
      </c>
      <c r="AG112" t="s">
        <v>49</v>
      </c>
      <c r="AI112" t="s">
        <v>49</v>
      </c>
      <c r="AL112" t="s">
        <v>242</v>
      </c>
      <c r="AN112" t="s">
        <v>167</v>
      </c>
      <c r="AP112" t="e">
        <f>- Authors Did not report whether the Assumptions of logistic regression/GEEs were assessed.</f>
        <v>#NAME?</v>
      </c>
    </row>
    <row r="113" spans="1:42" x14ac:dyDescent="0.2">
      <c r="A113">
        <v>987</v>
      </c>
      <c r="B113" t="s">
        <v>762</v>
      </c>
      <c r="C113" t="s">
        <v>763</v>
      </c>
      <c r="D113" t="s">
        <v>44</v>
      </c>
      <c r="E113" t="s">
        <v>764</v>
      </c>
      <c r="F113" t="s">
        <v>765</v>
      </c>
      <c r="G113">
        <v>2019</v>
      </c>
      <c r="H113" t="s">
        <v>125</v>
      </c>
      <c r="J113" t="s">
        <v>69</v>
      </c>
      <c r="K113" t="s">
        <v>79</v>
      </c>
      <c r="L113" t="s">
        <v>50</v>
      </c>
      <c r="M113" t="s">
        <v>710</v>
      </c>
      <c r="N113" t="s">
        <v>52</v>
      </c>
      <c r="O113" t="s">
        <v>53</v>
      </c>
      <c r="P113">
        <v>20</v>
      </c>
      <c r="Q113" t="s">
        <v>54</v>
      </c>
      <c r="R113" t="s">
        <v>55</v>
      </c>
      <c r="T113" t="s">
        <v>49</v>
      </c>
      <c r="V113">
        <v>143</v>
      </c>
      <c r="W113" t="s">
        <v>56</v>
      </c>
      <c r="Y113" t="s">
        <v>378</v>
      </c>
      <c r="AA113" t="s">
        <v>58</v>
      </c>
      <c r="AB113" t="s">
        <v>293</v>
      </c>
      <c r="AD113" t="s">
        <v>149</v>
      </c>
      <c r="AE113" t="s">
        <v>327</v>
      </c>
      <c r="AG113" t="s">
        <v>49</v>
      </c>
      <c r="AI113" t="s">
        <v>49</v>
      </c>
      <c r="AL113" t="s">
        <v>229</v>
      </c>
      <c r="AN113" t="s">
        <v>167</v>
      </c>
      <c r="AP113" t="e">
        <f>- Early stopping for efficacy or futility.</f>
        <v>#NAME?</v>
      </c>
    </row>
    <row r="114" spans="1:42" x14ac:dyDescent="0.2">
      <c r="A114">
        <v>986</v>
      </c>
      <c r="B114" t="s">
        <v>766</v>
      </c>
      <c r="C114" t="s">
        <v>767</v>
      </c>
      <c r="D114" t="s">
        <v>44</v>
      </c>
      <c r="E114" t="s">
        <v>768</v>
      </c>
      <c r="F114" t="s">
        <v>769</v>
      </c>
      <c r="G114">
        <v>2019</v>
      </c>
      <c r="H114" t="s">
        <v>47</v>
      </c>
      <c r="J114" t="s">
        <v>48</v>
      </c>
      <c r="K114" t="s">
        <v>49</v>
      </c>
      <c r="L114" t="s">
        <v>50</v>
      </c>
      <c r="M114" t="s">
        <v>770</v>
      </c>
      <c r="N114" t="s">
        <v>52</v>
      </c>
      <c r="O114" t="s">
        <v>53</v>
      </c>
      <c r="P114">
        <v>5</v>
      </c>
      <c r="Q114" t="s">
        <v>54</v>
      </c>
      <c r="R114" t="s">
        <v>55</v>
      </c>
      <c r="T114" t="s">
        <v>49</v>
      </c>
      <c r="V114">
        <v>1174</v>
      </c>
      <c r="W114" t="s">
        <v>106</v>
      </c>
      <c r="X114" t="s">
        <v>771</v>
      </c>
      <c r="Y114" t="s">
        <v>71</v>
      </c>
      <c r="AA114" t="s">
        <v>58</v>
      </c>
      <c r="AB114" t="s">
        <v>97</v>
      </c>
      <c r="AD114" t="s">
        <v>194</v>
      </c>
      <c r="AE114" t="s">
        <v>175</v>
      </c>
      <c r="AF114" t="s">
        <v>772</v>
      </c>
      <c r="AG114" t="s">
        <v>49</v>
      </c>
      <c r="AI114" t="s">
        <v>49</v>
      </c>
      <c r="AL114" t="s">
        <v>62</v>
      </c>
      <c r="AN114" t="s">
        <v>773</v>
      </c>
      <c r="AP114" t="s">
        <v>774</v>
      </c>
    </row>
    <row r="115" spans="1:42" x14ac:dyDescent="0.2">
      <c r="A115">
        <v>984</v>
      </c>
      <c r="B115" t="s">
        <v>775</v>
      </c>
      <c r="C115" t="s">
        <v>776</v>
      </c>
      <c r="D115" t="s">
        <v>44</v>
      </c>
      <c r="E115" t="s">
        <v>777</v>
      </c>
      <c r="F115" t="s">
        <v>778</v>
      </c>
      <c r="G115">
        <v>2019</v>
      </c>
      <c r="H115" t="s">
        <v>47</v>
      </c>
      <c r="J115" t="s">
        <v>104</v>
      </c>
      <c r="K115" t="s">
        <v>79</v>
      </c>
      <c r="L115" t="s">
        <v>50</v>
      </c>
      <c r="M115" t="s">
        <v>256</v>
      </c>
      <c r="N115" t="s">
        <v>52</v>
      </c>
      <c r="O115" t="s">
        <v>53</v>
      </c>
      <c r="P115">
        <v>7</v>
      </c>
      <c r="Q115" t="s">
        <v>54</v>
      </c>
      <c r="R115" t="s">
        <v>55</v>
      </c>
      <c r="T115" t="s">
        <v>49</v>
      </c>
      <c r="V115">
        <v>1151</v>
      </c>
      <c r="W115" t="s">
        <v>56</v>
      </c>
      <c r="Y115" t="s">
        <v>71</v>
      </c>
      <c r="AA115" t="s">
        <v>58</v>
      </c>
      <c r="AB115" t="s">
        <v>97</v>
      </c>
      <c r="AD115" t="s">
        <v>194</v>
      </c>
      <c r="AE115" t="s">
        <v>228</v>
      </c>
      <c r="AG115" t="s">
        <v>49</v>
      </c>
      <c r="AI115" t="s">
        <v>49</v>
      </c>
      <c r="AL115" t="s">
        <v>62</v>
      </c>
      <c r="AN115" t="s">
        <v>167</v>
      </c>
      <c r="AP115" s="1" t="s">
        <v>779</v>
      </c>
    </row>
    <row r="116" spans="1:42" x14ac:dyDescent="0.2">
      <c r="A116">
        <v>979</v>
      </c>
      <c r="B116" t="s">
        <v>780</v>
      </c>
      <c r="C116" t="s">
        <v>781</v>
      </c>
      <c r="D116" t="s">
        <v>44</v>
      </c>
      <c r="E116" t="s">
        <v>782</v>
      </c>
      <c r="F116" t="s">
        <v>783</v>
      </c>
      <c r="G116">
        <v>2019</v>
      </c>
      <c r="H116" t="s">
        <v>156</v>
      </c>
      <c r="J116" t="s">
        <v>69</v>
      </c>
      <c r="K116" t="s">
        <v>49</v>
      </c>
      <c r="L116" t="s">
        <v>50</v>
      </c>
      <c r="M116" t="s">
        <v>784</v>
      </c>
      <c r="N116" t="s">
        <v>52</v>
      </c>
      <c r="O116" t="s">
        <v>53</v>
      </c>
      <c r="P116">
        <v>10</v>
      </c>
      <c r="Q116" t="s">
        <v>54</v>
      </c>
      <c r="R116" t="s">
        <v>55</v>
      </c>
      <c r="T116" t="s">
        <v>49</v>
      </c>
      <c r="V116" t="s">
        <v>194</v>
      </c>
      <c r="W116" t="s">
        <v>106</v>
      </c>
      <c r="X116" t="s">
        <v>785</v>
      </c>
      <c r="Y116" t="s">
        <v>366</v>
      </c>
      <c r="Z116" t="s">
        <v>786</v>
      </c>
      <c r="AA116" t="s">
        <v>58</v>
      </c>
      <c r="AB116" t="s">
        <v>274</v>
      </c>
      <c r="AD116" t="s">
        <v>194</v>
      </c>
      <c r="AE116" t="s">
        <v>275</v>
      </c>
      <c r="AG116" t="s">
        <v>276</v>
      </c>
      <c r="AI116" t="s">
        <v>277</v>
      </c>
      <c r="AL116" t="s">
        <v>62</v>
      </c>
      <c r="AN116" t="s">
        <v>167</v>
      </c>
    </row>
    <row r="117" spans="1:42" x14ac:dyDescent="0.2">
      <c r="A117">
        <v>975</v>
      </c>
      <c r="B117" t="s">
        <v>787</v>
      </c>
      <c r="C117" t="s">
        <v>788</v>
      </c>
      <c r="D117" t="s">
        <v>44</v>
      </c>
      <c r="E117" t="s">
        <v>789</v>
      </c>
      <c r="F117" t="s">
        <v>790</v>
      </c>
      <c r="G117">
        <v>2019</v>
      </c>
      <c r="H117" t="s">
        <v>125</v>
      </c>
      <c r="J117" t="s">
        <v>69</v>
      </c>
      <c r="K117" t="s">
        <v>79</v>
      </c>
      <c r="L117" t="s">
        <v>50</v>
      </c>
      <c r="M117" t="s">
        <v>791</v>
      </c>
      <c r="N117" t="s">
        <v>52</v>
      </c>
      <c r="O117" t="s">
        <v>53</v>
      </c>
      <c r="P117">
        <v>4</v>
      </c>
      <c r="Q117" t="s">
        <v>54</v>
      </c>
      <c r="R117" t="s">
        <v>792</v>
      </c>
      <c r="T117" t="s">
        <v>49</v>
      </c>
      <c r="V117">
        <v>432</v>
      </c>
      <c r="W117" t="s">
        <v>106</v>
      </c>
      <c r="X117" t="s">
        <v>793</v>
      </c>
      <c r="Y117" t="s">
        <v>71</v>
      </c>
      <c r="AA117" t="s">
        <v>58</v>
      </c>
      <c r="AB117" t="s">
        <v>186</v>
      </c>
      <c r="AD117" t="s">
        <v>794</v>
      </c>
      <c r="AE117" t="s">
        <v>228</v>
      </c>
      <c r="AG117" t="s">
        <v>49</v>
      </c>
      <c r="AI117" t="s">
        <v>49</v>
      </c>
      <c r="AL117" t="s">
        <v>62</v>
      </c>
      <c r="AN117" t="s">
        <v>303</v>
      </c>
      <c r="AP117" s="1" t="s">
        <v>795</v>
      </c>
    </row>
    <row r="118" spans="1:42" x14ac:dyDescent="0.2">
      <c r="A118">
        <v>974</v>
      </c>
      <c r="B118" t="s">
        <v>796</v>
      </c>
      <c r="C118" t="s">
        <v>797</v>
      </c>
      <c r="D118" t="s">
        <v>44</v>
      </c>
      <c r="E118" t="s">
        <v>798</v>
      </c>
      <c r="F118" t="s">
        <v>799</v>
      </c>
      <c r="G118">
        <v>2021</v>
      </c>
      <c r="H118" t="s">
        <v>47</v>
      </c>
      <c r="J118" t="s">
        <v>69</v>
      </c>
      <c r="K118" t="s">
        <v>79</v>
      </c>
      <c r="L118" t="s">
        <v>50</v>
      </c>
      <c r="M118" t="s">
        <v>256</v>
      </c>
      <c r="N118" t="s">
        <v>52</v>
      </c>
      <c r="O118" t="s">
        <v>53</v>
      </c>
      <c r="P118">
        <v>7</v>
      </c>
      <c r="Q118" t="s">
        <v>54</v>
      </c>
      <c r="R118" t="s">
        <v>55</v>
      </c>
      <c r="T118" t="s">
        <v>49</v>
      </c>
      <c r="V118">
        <v>225</v>
      </c>
      <c r="W118" t="s">
        <v>56</v>
      </c>
      <c r="Y118" t="s">
        <v>71</v>
      </c>
      <c r="AA118" t="s">
        <v>58</v>
      </c>
      <c r="AB118" t="s">
        <v>59</v>
      </c>
      <c r="AD118" t="s">
        <v>800</v>
      </c>
      <c r="AE118" t="s">
        <v>61</v>
      </c>
      <c r="AG118" t="s">
        <v>49</v>
      </c>
      <c r="AI118" t="s">
        <v>79</v>
      </c>
      <c r="AJ118" t="s">
        <v>81</v>
      </c>
      <c r="AL118" t="s">
        <v>62</v>
      </c>
      <c r="AN118" t="s">
        <v>82</v>
      </c>
      <c r="AP118" s="1" t="s">
        <v>801</v>
      </c>
    </row>
    <row r="119" spans="1:42" x14ac:dyDescent="0.2">
      <c r="A119">
        <v>969</v>
      </c>
      <c r="B119" t="s">
        <v>802</v>
      </c>
      <c r="C119" t="s">
        <v>803</v>
      </c>
      <c r="D119" t="s">
        <v>44</v>
      </c>
      <c r="E119" t="s">
        <v>804</v>
      </c>
      <c r="F119" t="s">
        <v>805</v>
      </c>
      <c r="G119">
        <v>2019</v>
      </c>
      <c r="H119" t="s">
        <v>125</v>
      </c>
      <c r="J119" t="s">
        <v>48</v>
      </c>
      <c r="K119" t="s">
        <v>49</v>
      </c>
      <c r="L119" t="s">
        <v>50</v>
      </c>
      <c r="M119" t="s">
        <v>806</v>
      </c>
      <c r="N119" t="s">
        <v>52</v>
      </c>
      <c r="O119" t="s">
        <v>53</v>
      </c>
      <c r="P119">
        <v>7</v>
      </c>
      <c r="Q119" t="s">
        <v>54</v>
      </c>
      <c r="R119" t="s">
        <v>55</v>
      </c>
      <c r="T119" t="s">
        <v>49</v>
      </c>
      <c r="V119">
        <v>264</v>
      </c>
      <c r="W119" t="s">
        <v>56</v>
      </c>
      <c r="Y119" t="s">
        <v>71</v>
      </c>
      <c r="AA119" t="s">
        <v>58</v>
      </c>
      <c r="AB119" t="s">
        <v>59</v>
      </c>
      <c r="AD119" t="s">
        <v>149</v>
      </c>
      <c r="AE119" t="s">
        <v>228</v>
      </c>
      <c r="AG119" t="s">
        <v>49</v>
      </c>
      <c r="AI119" t="s">
        <v>49</v>
      </c>
      <c r="AL119" t="s">
        <v>62</v>
      </c>
      <c r="AN119" t="s">
        <v>112</v>
      </c>
      <c r="AP119" t="e">
        <f>- Primary outcome used a dichotomised version of the outcome</f>
        <v>#NAME?</v>
      </c>
    </row>
    <row r="120" spans="1:42" x14ac:dyDescent="0.2">
      <c r="A120">
        <v>968</v>
      </c>
      <c r="B120" t="s">
        <v>807</v>
      </c>
      <c r="C120" t="s">
        <v>808</v>
      </c>
      <c r="D120" t="s">
        <v>44</v>
      </c>
      <c r="E120" t="s">
        <v>809</v>
      </c>
      <c r="F120" t="s">
        <v>810</v>
      </c>
      <c r="G120">
        <v>2019</v>
      </c>
      <c r="H120" t="s">
        <v>47</v>
      </c>
      <c r="J120" t="s">
        <v>48</v>
      </c>
      <c r="K120" t="s">
        <v>79</v>
      </c>
      <c r="L120" t="s">
        <v>50</v>
      </c>
      <c r="M120" t="s">
        <v>256</v>
      </c>
      <c r="N120" t="s">
        <v>52</v>
      </c>
      <c r="O120" t="s">
        <v>53</v>
      </c>
      <c r="P120">
        <v>7</v>
      </c>
      <c r="Q120" t="s">
        <v>54</v>
      </c>
      <c r="R120" t="s">
        <v>55</v>
      </c>
      <c r="T120" t="s">
        <v>49</v>
      </c>
      <c r="V120">
        <v>489</v>
      </c>
      <c r="W120" t="s">
        <v>56</v>
      </c>
      <c r="Y120" t="s">
        <v>71</v>
      </c>
      <c r="AA120" t="s">
        <v>58</v>
      </c>
      <c r="AB120" t="s">
        <v>59</v>
      </c>
      <c r="AD120" t="s">
        <v>149</v>
      </c>
      <c r="AE120" t="s">
        <v>61</v>
      </c>
      <c r="AG120" t="s">
        <v>79</v>
      </c>
      <c r="AH120" t="s">
        <v>811</v>
      </c>
      <c r="AI120" t="s">
        <v>79</v>
      </c>
      <c r="AJ120" t="s">
        <v>81</v>
      </c>
      <c r="AL120" t="s">
        <v>62</v>
      </c>
      <c r="AN120" t="s">
        <v>82</v>
      </c>
      <c r="AP120" s="1" t="s">
        <v>812</v>
      </c>
    </row>
    <row r="121" spans="1:42" x14ac:dyDescent="0.2">
      <c r="A121">
        <v>967</v>
      </c>
      <c r="C121" t="s">
        <v>813</v>
      </c>
      <c r="D121" t="s">
        <v>44</v>
      </c>
      <c r="E121" t="s">
        <v>814</v>
      </c>
      <c r="F121" t="s">
        <v>815</v>
      </c>
      <c r="G121">
        <v>2019</v>
      </c>
      <c r="H121" t="s">
        <v>133</v>
      </c>
      <c r="J121" t="s">
        <v>48</v>
      </c>
      <c r="K121" t="s">
        <v>49</v>
      </c>
      <c r="L121" t="s">
        <v>50</v>
      </c>
      <c r="M121" t="s">
        <v>51</v>
      </c>
      <c r="N121" t="s">
        <v>52</v>
      </c>
      <c r="O121" t="s">
        <v>105</v>
      </c>
      <c r="P121">
        <v>7</v>
      </c>
      <c r="Q121" t="s">
        <v>54</v>
      </c>
      <c r="R121" t="s">
        <v>55</v>
      </c>
      <c r="T121" t="s">
        <v>79</v>
      </c>
      <c r="U121" t="s">
        <v>120</v>
      </c>
      <c r="V121">
        <v>1102</v>
      </c>
      <c r="W121" t="s">
        <v>56</v>
      </c>
      <c r="Y121" t="s">
        <v>57</v>
      </c>
      <c r="AA121" t="s">
        <v>58</v>
      </c>
      <c r="AB121" t="s">
        <v>59</v>
      </c>
      <c r="AD121" t="s">
        <v>816</v>
      </c>
      <c r="AE121" t="s">
        <v>61</v>
      </c>
      <c r="AG121" t="s">
        <v>49</v>
      </c>
      <c r="AI121" t="s">
        <v>79</v>
      </c>
      <c r="AJ121" t="s">
        <v>81</v>
      </c>
      <c r="AL121" t="s">
        <v>62</v>
      </c>
      <c r="AN121" t="s">
        <v>167</v>
      </c>
      <c r="AP121" s="1" t="s">
        <v>817</v>
      </c>
    </row>
    <row r="122" spans="1:42" x14ac:dyDescent="0.2">
      <c r="A122">
        <v>966</v>
      </c>
      <c r="B122" t="s">
        <v>818</v>
      </c>
      <c r="C122" t="s">
        <v>819</v>
      </c>
      <c r="D122" t="s">
        <v>44</v>
      </c>
      <c r="E122" t="s">
        <v>819</v>
      </c>
      <c r="F122" t="s">
        <v>820</v>
      </c>
      <c r="G122">
        <v>2019</v>
      </c>
      <c r="H122" t="s">
        <v>47</v>
      </c>
      <c r="J122" t="s">
        <v>69</v>
      </c>
      <c r="K122" t="s">
        <v>49</v>
      </c>
      <c r="L122" t="s">
        <v>716</v>
      </c>
      <c r="N122" t="s">
        <v>52</v>
      </c>
      <c r="O122" t="s">
        <v>105</v>
      </c>
      <c r="P122">
        <v>10</v>
      </c>
      <c r="Q122" t="s">
        <v>54</v>
      </c>
      <c r="R122" t="s">
        <v>95</v>
      </c>
      <c r="T122" t="s">
        <v>49</v>
      </c>
      <c r="V122">
        <v>398</v>
      </c>
      <c r="W122" t="s">
        <v>56</v>
      </c>
      <c r="Y122" t="s">
        <v>821</v>
      </c>
      <c r="AA122" t="s">
        <v>58</v>
      </c>
      <c r="AB122" t="s">
        <v>293</v>
      </c>
      <c r="AD122" t="s">
        <v>822</v>
      </c>
      <c r="AE122" t="s">
        <v>327</v>
      </c>
      <c r="AG122" t="s">
        <v>49</v>
      </c>
      <c r="AI122" t="s">
        <v>49</v>
      </c>
      <c r="AL122" t="s">
        <v>62</v>
      </c>
      <c r="AN122" t="s">
        <v>167</v>
      </c>
      <c r="AP122" t="e">
        <f>- mixed effects models with random intercepts for program were used for non-inferiority analyses.
- Assumptions for linearity and normality in the outcome was not reported.</f>
        <v>#NAME?</v>
      </c>
    </row>
    <row r="123" spans="1:42" x14ac:dyDescent="0.2">
      <c r="A123">
        <v>965</v>
      </c>
      <c r="B123" t="s">
        <v>823</v>
      </c>
      <c r="C123" t="s">
        <v>824</v>
      </c>
      <c r="D123" t="s">
        <v>44</v>
      </c>
      <c r="E123" t="s">
        <v>824</v>
      </c>
      <c r="F123" t="s">
        <v>825</v>
      </c>
      <c r="G123">
        <v>2019</v>
      </c>
      <c r="H123" t="s">
        <v>87</v>
      </c>
      <c r="J123" t="s">
        <v>48</v>
      </c>
      <c r="K123" t="s">
        <v>79</v>
      </c>
      <c r="L123" t="s">
        <v>50</v>
      </c>
      <c r="M123" t="s">
        <v>256</v>
      </c>
      <c r="N123" t="s">
        <v>52</v>
      </c>
      <c r="O123" t="s">
        <v>105</v>
      </c>
      <c r="P123">
        <v>7</v>
      </c>
      <c r="Q123" t="s">
        <v>54</v>
      </c>
      <c r="R123" t="s">
        <v>55</v>
      </c>
      <c r="T123" t="s">
        <v>79</v>
      </c>
      <c r="U123" t="s">
        <v>120</v>
      </c>
      <c r="V123">
        <v>2180</v>
      </c>
      <c r="W123" t="s">
        <v>56</v>
      </c>
      <c r="Y123" t="s">
        <v>71</v>
      </c>
      <c r="AA123" t="s">
        <v>58</v>
      </c>
      <c r="AB123" t="s">
        <v>59</v>
      </c>
      <c r="AD123" t="s">
        <v>826</v>
      </c>
      <c r="AE123" t="s">
        <v>61</v>
      </c>
      <c r="AG123" t="s">
        <v>49</v>
      </c>
      <c r="AI123" t="s">
        <v>79</v>
      </c>
      <c r="AJ123" t="s">
        <v>81</v>
      </c>
      <c r="AL123" t="s">
        <v>62</v>
      </c>
      <c r="AN123" t="s">
        <v>167</v>
      </c>
      <c r="AP123" s="1" t="s">
        <v>827</v>
      </c>
    </row>
    <row r="124" spans="1:42" x14ac:dyDescent="0.2">
      <c r="A124">
        <v>957</v>
      </c>
      <c r="C124" t="s">
        <v>828</v>
      </c>
      <c r="D124" t="s">
        <v>44</v>
      </c>
      <c r="E124" t="s">
        <v>829</v>
      </c>
      <c r="F124" t="s">
        <v>830</v>
      </c>
      <c r="G124">
        <v>2018</v>
      </c>
      <c r="H124" t="s">
        <v>162</v>
      </c>
      <c r="J124" t="s">
        <v>48</v>
      </c>
      <c r="K124" t="s">
        <v>49</v>
      </c>
      <c r="L124" t="s">
        <v>50</v>
      </c>
      <c r="M124" t="s">
        <v>51</v>
      </c>
      <c r="N124" t="s">
        <v>52</v>
      </c>
      <c r="O124" t="s">
        <v>105</v>
      </c>
      <c r="P124">
        <v>7</v>
      </c>
      <c r="Q124" t="s">
        <v>54</v>
      </c>
      <c r="R124" t="s">
        <v>55</v>
      </c>
      <c r="T124" t="s">
        <v>79</v>
      </c>
      <c r="U124" t="s">
        <v>120</v>
      </c>
      <c r="V124">
        <v>3106</v>
      </c>
      <c r="W124" t="s">
        <v>56</v>
      </c>
      <c r="Y124" t="s">
        <v>71</v>
      </c>
      <c r="AA124" t="s">
        <v>58</v>
      </c>
      <c r="AB124" t="s">
        <v>59</v>
      </c>
      <c r="AD124" s="1" t="s">
        <v>831</v>
      </c>
      <c r="AE124" t="s">
        <v>61</v>
      </c>
      <c r="AG124" t="s">
        <v>49</v>
      </c>
      <c r="AI124" t="s">
        <v>79</v>
      </c>
      <c r="AJ124" t="s">
        <v>81</v>
      </c>
      <c r="AL124" t="s">
        <v>62</v>
      </c>
      <c r="AN124" t="s">
        <v>167</v>
      </c>
      <c r="AP124" s="1" t="s">
        <v>832</v>
      </c>
    </row>
    <row r="125" spans="1:42" x14ac:dyDescent="0.2">
      <c r="A125">
        <v>956</v>
      </c>
      <c r="B125" t="s">
        <v>833</v>
      </c>
      <c r="C125" t="s">
        <v>834</v>
      </c>
      <c r="D125" t="s">
        <v>116</v>
      </c>
      <c r="E125" t="s">
        <v>835</v>
      </c>
      <c r="F125" t="s">
        <v>836</v>
      </c>
      <c r="G125">
        <v>2019</v>
      </c>
      <c r="H125" t="s">
        <v>162</v>
      </c>
      <c r="J125" t="s">
        <v>104</v>
      </c>
      <c r="K125" t="s">
        <v>49</v>
      </c>
      <c r="L125" t="s">
        <v>50</v>
      </c>
      <c r="M125" t="s">
        <v>837</v>
      </c>
      <c r="N125" t="s">
        <v>145</v>
      </c>
      <c r="O125" t="s">
        <v>53</v>
      </c>
      <c r="P125">
        <v>21</v>
      </c>
      <c r="Q125" t="s">
        <v>54</v>
      </c>
      <c r="R125" t="s">
        <v>55</v>
      </c>
      <c r="T125" t="s">
        <v>49</v>
      </c>
      <c r="U125" t="s">
        <v>277</v>
      </c>
      <c r="V125">
        <v>98</v>
      </c>
      <c r="W125" t="s">
        <v>56</v>
      </c>
      <c r="Y125" t="s">
        <v>838</v>
      </c>
      <c r="AA125" t="s">
        <v>58</v>
      </c>
      <c r="AB125" t="s">
        <v>293</v>
      </c>
      <c r="AD125" t="s">
        <v>80</v>
      </c>
      <c r="AE125" t="s">
        <v>98</v>
      </c>
      <c r="AG125" t="s">
        <v>49</v>
      </c>
      <c r="AI125" t="s">
        <v>49</v>
      </c>
      <c r="AJ125" t="s">
        <v>277</v>
      </c>
      <c r="AL125" t="s">
        <v>175</v>
      </c>
      <c r="AM125" t="s">
        <v>839</v>
      </c>
      <c r="AN125" t="s">
        <v>167</v>
      </c>
    </row>
    <row r="126" spans="1:42" x14ac:dyDescent="0.2">
      <c r="A126">
        <v>956</v>
      </c>
      <c r="B126" t="s">
        <v>833</v>
      </c>
      <c r="C126" t="s">
        <v>834</v>
      </c>
      <c r="D126" t="s">
        <v>44</v>
      </c>
      <c r="E126" t="s">
        <v>840</v>
      </c>
      <c r="F126" t="s">
        <v>841</v>
      </c>
      <c r="G126">
        <v>2019</v>
      </c>
      <c r="H126" t="s">
        <v>162</v>
      </c>
      <c r="J126" t="s">
        <v>104</v>
      </c>
      <c r="K126" t="s">
        <v>79</v>
      </c>
      <c r="L126" t="s">
        <v>50</v>
      </c>
      <c r="M126" t="s">
        <v>842</v>
      </c>
      <c r="N126" t="s">
        <v>52</v>
      </c>
      <c r="O126" t="s">
        <v>53</v>
      </c>
      <c r="P126">
        <v>20</v>
      </c>
      <c r="Q126" t="s">
        <v>54</v>
      </c>
      <c r="R126" t="s">
        <v>55</v>
      </c>
      <c r="T126" t="s">
        <v>49</v>
      </c>
      <c r="V126">
        <v>98</v>
      </c>
      <c r="W126" t="s">
        <v>56</v>
      </c>
      <c r="Y126" t="s">
        <v>838</v>
      </c>
      <c r="AA126" t="s">
        <v>58</v>
      </c>
      <c r="AB126" t="s">
        <v>293</v>
      </c>
      <c r="AD126" t="s">
        <v>843</v>
      </c>
      <c r="AE126" t="s">
        <v>844</v>
      </c>
      <c r="AG126" t="s">
        <v>49</v>
      </c>
      <c r="AI126" t="s">
        <v>49</v>
      </c>
      <c r="AL126" t="s">
        <v>175</v>
      </c>
      <c r="AM126" t="s">
        <v>845</v>
      </c>
      <c r="AN126" t="s">
        <v>136</v>
      </c>
      <c r="AO126" t="s">
        <v>846</v>
      </c>
      <c r="AP126" t="s">
        <v>847</v>
      </c>
    </row>
    <row r="127" spans="1:42" x14ac:dyDescent="0.2">
      <c r="A127">
        <v>956</v>
      </c>
      <c r="B127" t="s">
        <v>833</v>
      </c>
      <c r="C127" t="s">
        <v>834</v>
      </c>
      <c r="D127" t="s">
        <v>128</v>
      </c>
      <c r="E127" t="s">
        <v>840</v>
      </c>
      <c r="F127" t="s">
        <v>841</v>
      </c>
      <c r="G127">
        <v>2019</v>
      </c>
      <c r="H127" t="s">
        <v>162</v>
      </c>
      <c r="J127" t="s">
        <v>104</v>
      </c>
      <c r="K127" t="s">
        <v>49</v>
      </c>
      <c r="L127" t="s">
        <v>50</v>
      </c>
      <c r="M127" t="s">
        <v>842</v>
      </c>
      <c r="N127" t="s">
        <v>52</v>
      </c>
      <c r="O127" t="s">
        <v>53</v>
      </c>
      <c r="P127">
        <v>20</v>
      </c>
      <c r="Q127" t="s">
        <v>54</v>
      </c>
      <c r="R127" t="s">
        <v>55</v>
      </c>
      <c r="T127" t="s">
        <v>49</v>
      </c>
      <c r="U127" t="s">
        <v>372</v>
      </c>
      <c r="V127">
        <v>98</v>
      </c>
      <c r="W127" t="s">
        <v>56</v>
      </c>
      <c r="Y127" t="s">
        <v>838</v>
      </c>
      <c r="AA127" t="s">
        <v>58</v>
      </c>
      <c r="AB127" t="s">
        <v>293</v>
      </c>
      <c r="AD127" t="s">
        <v>80</v>
      </c>
      <c r="AE127" t="s">
        <v>844</v>
      </c>
      <c r="AG127" t="s">
        <v>49</v>
      </c>
      <c r="AI127" t="s">
        <v>49</v>
      </c>
      <c r="AL127" t="s">
        <v>175</v>
      </c>
      <c r="AM127" t="s">
        <v>845</v>
      </c>
      <c r="AN127" t="s">
        <v>136</v>
      </c>
      <c r="AO127" t="s">
        <v>846</v>
      </c>
      <c r="AP127" t="s">
        <v>847</v>
      </c>
    </row>
    <row r="128" spans="1:42" x14ac:dyDescent="0.2">
      <c r="A128">
        <v>953</v>
      </c>
      <c r="B128" t="s">
        <v>848</v>
      </c>
      <c r="C128" t="s">
        <v>849</v>
      </c>
      <c r="D128" t="s">
        <v>44</v>
      </c>
      <c r="E128" t="s">
        <v>850</v>
      </c>
      <c r="F128" t="s">
        <v>851</v>
      </c>
      <c r="G128">
        <v>2018</v>
      </c>
      <c r="H128" t="s">
        <v>47</v>
      </c>
      <c r="J128" t="s">
        <v>104</v>
      </c>
      <c r="K128" t="s">
        <v>79</v>
      </c>
      <c r="L128" t="s">
        <v>50</v>
      </c>
      <c r="M128" t="s">
        <v>852</v>
      </c>
      <c r="N128" t="s">
        <v>52</v>
      </c>
      <c r="O128" t="s">
        <v>105</v>
      </c>
      <c r="P128">
        <v>9</v>
      </c>
      <c r="Q128" t="s">
        <v>54</v>
      </c>
      <c r="R128" t="s">
        <v>55</v>
      </c>
      <c r="T128" t="s">
        <v>79</v>
      </c>
      <c r="U128" t="s">
        <v>120</v>
      </c>
      <c r="V128">
        <v>27</v>
      </c>
      <c r="W128" t="s">
        <v>56</v>
      </c>
      <c r="Y128" t="s">
        <v>378</v>
      </c>
      <c r="AA128" t="s">
        <v>215</v>
      </c>
      <c r="AB128" t="s">
        <v>293</v>
      </c>
      <c r="AD128" t="s">
        <v>853</v>
      </c>
      <c r="AE128" t="s">
        <v>327</v>
      </c>
      <c r="AG128" t="s">
        <v>49</v>
      </c>
      <c r="AI128" t="s">
        <v>49</v>
      </c>
      <c r="AL128" t="s">
        <v>151</v>
      </c>
      <c r="AN128" t="s">
        <v>198</v>
      </c>
      <c r="AP128" t="e">
        <f>- Early stopping for efficacy based on posterior probabilities
- conducted post-hoc Sample size calculation by simulation
- also used frequentist analysis to compare the results</f>
        <v>#NAME?</v>
      </c>
    </row>
    <row r="129" spans="1:42" x14ac:dyDescent="0.2">
      <c r="A129">
        <v>952</v>
      </c>
      <c r="B129" t="s">
        <v>854</v>
      </c>
      <c r="C129" t="s">
        <v>855</v>
      </c>
      <c r="D129" t="s">
        <v>200</v>
      </c>
      <c r="E129" t="s">
        <v>856</v>
      </c>
      <c r="F129" t="s">
        <v>857</v>
      </c>
      <c r="G129">
        <v>2018</v>
      </c>
      <c r="H129" t="s">
        <v>162</v>
      </c>
      <c r="J129" t="s">
        <v>48</v>
      </c>
      <c r="K129" t="s">
        <v>49</v>
      </c>
      <c r="L129" t="s">
        <v>716</v>
      </c>
      <c r="M129" t="s">
        <v>858</v>
      </c>
      <c r="N129" t="s">
        <v>52</v>
      </c>
      <c r="O129" t="s">
        <v>53</v>
      </c>
      <c r="AP129" t="s">
        <v>859</v>
      </c>
    </row>
    <row r="130" spans="1:42" x14ac:dyDescent="0.2">
      <c r="A130">
        <v>952</v>
      </c>
      <c r="B130" t="s">
        <v>854</v>
      </c>
      <c r="C130" t="s">
        <v>855</v>
      </c>
      <c r="D130" t="s">
        <v>44</v>
      </c>
      <c r="E130" t="s">
        <v>856</v>
      </c>
      <c r="F130" t="s">
        <v>860</v>
      </c>
      <c r="G130">
        <v>2018</v>
      </c>
      <c r="H130" t="s">
        <v>162</v>
      </c>
      <c r="J130" t="s">
        <v>48</v>
      </c>
      <c r="K130" t="s">
        <v>49</v>
      </c>
      <c r="L130" t="s">
        <v>716</v>
      </c>
      <c r="N130" t="s">
        <v>52</v>
      </c>
      <c r="O130" t="s">
        <v>53</v>
      </c>
      <c r="P130">
        <v>7</v>
      </c>
      <c r="Q130" t="s">
        <v>54</v>
      </c>
      <c r="R130" t="s">
        <v>95</v>
      </c>
      <c r="T130" t="s">
        <v>49</v>
      </c>
      <c r="V130">
        <v>1094</v>
      </c>
      <c r="W130" t="s">
        <v>56</v>
      </c>
      <c r="Y130" t="s">
        <v>71</v>
      </c>
      <c r="AA130" t="s">
        <v>58</v>
      </c>
      <c r="AB130" t="s">
        <v>59</v>
      </c>
      <c r="AD130" t="s">
        <v>149</v>
      </c>
      <c r="AE130" t="s">
        <v>61</v>
      </c>
      <c r="AG130" t="s">
        <v>49</v>
      </c>
      <c r="AI130" t="s">
        <v>49</v>
      </c>
      <c r="AL130" t="s">
        <v>62</v>
      </c>
      <c r="AN130" t="s">
        <v>303</v>
      </c>
      <c r="AP130" t="s">
        <v>861</v>
      </c>
    </row>
    <row r="131" spans="1:42" x14ac:dyDescent="0.2">
      <c r="A131">
        <v>952</v>
      </c>
      <c r="B131" t="s">
        <v>854</v>
      </c>
      <c r="C131" t="s">
        <v>855</v>
      </c>
      <c r="D131" t="s">
        <v>128</v>
      </c>
      <c r="E131" t="s">
        <v>856</v>
      </c>
      <c r="F131" t="s">
        <v>860</v>
      </c>
      <c r="G131">
        <v>2018</v>
      </c>
      <c r="H131" t="s">
        <v>162</v>
      </c>
      <c r="J131" t="s">
        <v>48</v>
      </c>
      <c r="K131" t="s">
        <v>49</v>
      </c>
      <c r="L131" t="s">
        <v>716</v>
      </c>
      <c r="N131" t="s">
        <v>52</v>
      </c>
      <c r="O131" t="s">
        <v>53</v>
      </c>
      <c r="P131">
        <v>7</v>
      </c>
      <c r="Q131" t="s">
        <v>54</v>
      </c>
      <c r="R131" t="s">
        <v>95</v>
      </c>
      <c r="T131" t="s">
        <v>49</v>
      </c>
      <c r="V131">
        <v>1094</v>
      </c>
      <c r="W131" t="s">
        <v>56</v>
      </c>
      <c r="Y131" t="s">
        <v>71</v>
      </c>
      <c r="AA131" t="s">
        <v>58</v>
      </c>
      <c r="AB131" t="s">
        <v>59</v>
      </c>
      <c r="AD131" t="s">
        <v>149</v>
      </c>
      <c r="AE131" t="s">
        <v>61</v>
      </c>
      <c r="AG131" t="s">
        <v>49</v>
      </c>
      <c r="AI131" t="s">
        <v>49</v>
      </c>
      <c r="AL131" t="s">
        <v>62</v>
      </c>
      <c r="AN131" t="s">
        <v>303</v>
      </c>
      <c r="AP131" t="s">
        <v>861</v>
      </c>
    </row>
    <row r="132" spans="1:42" x14ac:dyDescent="0.2">
      <c r="A132">
        <v>951</v>
      </c>
      <c r="B132" t="s">
        <v>862</v>
      </c>
      <c r="C132" t="s">
        <v>863</v>
      </c>
      <c r="D132" t="s">
        <v>44</v>
      </c>
      <c r="E132" t="s">
        <v>863</v>
      </c>
      <c r="F132" t="s">
        <v>864</v>
      </c>
      <c r="G132">
        <v>2018</v>
      </c>
      <c r="H132" t="s">
        <v>47</v>
      </c>
      <c r="J132" t="s">
        <v>104</v>
      </c>
      <c r="K132" t="s">
        <v>49</v>
      </c>
      <c r="L132" t="s">
        <v>50</v>
      </c>
      <c r="M132" t="s">
        <v>353</v>
      </c>
      <c r="N132" t="s">
        <v>52</v>
      </c>
      <c r="O132" t="s">
        <v>53</v>
      </c>
      <c r="P132">
        <v>8</v>
      </c>
      <c r="Q132" t="s">
        <v>54</v>
      </c>
      <c r="R132" t="s">
        <v>55</v>
      </c>
      <c r="T132" t="s">
        <v>49</v>
      </c>
      <c r="V132">
        <v>466</v>
      </c>
      <c r="W132" t="s">
        <v>56</v>
      </c>
      <c r="Y132" t="s">
        <v>71</v>
      </c>
      <c r="AA132" t="s">
        <v>58</v>
      </c>
      <c r="AB132" t="s">
        <v>59</v>
      </c>
      <c r="AD132" t="s">
        <v>149</v>
      </c>
      <c r="AE132" t="s">
        <v>61</v>
      </c>
      <c r="AG132" t="s">
        <v>49</v>
      </c>
      <c r="AI132" t="s">
        <v>79</v>
      </c>
      <c r="AJ132" t="s">
        <v>81</v>
      </c>
      <c r="AL132" t="s">
        <v>62</v>
      </c>
      <c r="AN132" t="s">
        <v>167</v>
      </c>
      <c r="AP132" s="1" t="s">
        <v>865</v>
      </c>
    </row>
    <row r="133" spans="1:42" x14ac:dyDescent="0.2">
      <c r="A133">
        <v>948</v>
      </c>
      <c r="B133" t="s">
        <v>866</v>
      </c>
      <c r="C133" t="s">
        <v>867</v>
      </c>
      <c r="D133" t="s">
        <v>44</v>
      </c>
      <c r="E133" t="s">
        <v>868</v>
      </c>
      <c r="F133" t="s">
        <v>869</v>
      </c>
      <c r="G133">
        <v>2018</v>
      </c>
      <c r="H133" t="s">
        <v>125</v>
      </c>
      <c r="J133" t="s">
        <v>48</v>
      </c>
      <c r="K133" t="s">
        <v>49</v>
      </c>
      <c r="L133" t="s">
        <v>50</v>
      </c>
      <c r="M133" t="s">
        <v>870</v>
      </c>
      <c r="N133" t="s">
        <v>145</v>
      </c>
      <c r="O133" t="s">
        <v>53</v>
      </c>
      <c r="P133">
        <v>7</v>
      </c>
      <c r="Q133" t="s">
        <v>183</v>
      </c>
      <c r="R133" t="s">
        <v>55</v>
      </c>
      <c r="T133" t="s">
        <v>49</v>
      </c>
      <c r="V133">
        <v>122</v>
      </c>
      <c r="W133" t="s">
        <v>106</v>
      </c>
      <c r="X133" s="1" t="s">
        <v>871</v>
      </c>
      <c r="Y133" t="s">
        <v>71</v>
      </c>
      <c r="AA133" t="s">
        <v>58</v>
      </c>
      <c r="AB133" t="s">
        <v>59</v>
      </c>
      <c r="AD133" t="s">
        <v>149</v>
      </c>
      <c r="AE133" t="s">
        <v>197</v>
      </c>
      <c r="AG133" t="s">
        <v>49</v>
      </c>
      <c r="AI133" t="s">
        <v>49</v>
      </c>
      <c r="AL133" t="s">
        <v>242</v>
      </c>
      <c r="AN133" t="s">
        <v>167</v>
      </c>
      <c r="AP133" t="s">
        <v>872</v>
      </c>
    </row>
    <row r="134" spans="1:42" x14ac:dyDescent="0.2">
      <c r="A134">
        <v>945</v>
      </c>
      <c r="B134" t="s">
        <v>873</v>
      </c>
      <c r="C134" t="s">
        <v>874</v>
      </c>
      <c r="D134" t="s">
        <v>44</v>
      </c>
      <c r="E134" t="s">
        <v>874</v>
      </c>
      <c r="F134" t="s">
        <v>875</v>
      </c>
      <c r="G134">
        <v>2018</v>
      </c>
      <c r="H134" t="s">
        <v>47</v>
      </c>
      <c r="J134" t="s">
        <v>104</v>
      </c>
      <c r="K134" t="s">
        <v>49</v>
      </c>
      <c r="L134" t="s">
        <v>50</v>
      </c>
      <c r="M134" t="s">
        <v>332</v>
      </c>
      <c r="N134" t="s">
        <v>52</v>
      </c>
      <c r="O134" t="s">
        <v>105</v>
      </c>
      <c r="P134">
        <v>7</v>
      </c>
      <c r="Q134" t="s">
        <v>54</v>
      </c>
      <c r="R134" t="s">
        <v>55</v>
      </c>
      <c r="T134" t="s">
        <v>49</v>
      </c>
      <c r="V134">
        <v>9289</v>
      </c>
      <c r="W134" t="s">
        <v>106</v>
      </c>
      <c r="X134" t="s">
        <v>876</v>
      </c>
      <c r="Y134" t="s">
        <v>71</v>
      </c>
      <c r="AA134" t="s">
        <v>58</v>
      </c>
      <c r="AB134" t="s">
        <v>877</v>
      </c>
      <c r="AD134" t="s">
        <v>149</v>
      </c>
      <c r="AE134" t="s">
        <v>878</v>
      </c>
      <c r="AG134" t="s">
        <v>49</v>
      </c>
      <c r="AI134" t="s">
        <v>49</v>
      </c>
      <c r="AL134" t="s">
        <v>62</v>
      </c>
      <c r="AN134" t="s">
        <v>82</v>
      </c>
      <c r="AP134" s="1" t="s">
        <v>879</v>
      </c>
    </row>
    <row r="135" spans="1:42" x14ac:dyDescent="0.2">
      <c r="A135">
        <v>944</v>
      </c>
      <c r="B135" t="s">
        <v>880</v>
      </c>
      <c r="C135" t="s">
        <v>881</v>
      </c>
      <c r="D135" t="s">
        <v>44</v>
      </c>
      <c r="E135" t="s">
        <v>882</v>
      </c>
      <c r="F135" t="s">
        <v>883</v>
      </c>
      <c r="G135">
        <v>2018</v>
      </c>
      <c r="H135" t="s">
        <v>87</v>
      </c>
      <c r="J135" t="s">
        <v>104</v>
      </c>
      <c r="K135" t="s">
        <v>79</v>
      </c>
      <c r="L135" t="s">
        <v>50</v>
      </c>
      <c r="M135" t="s">
        <v>332</v>
      </c>
      <c r="N135" t="s">
        <v>52</v>
      </c>
      <c r="O135" t="s">
        <v>53</v>
      </c>
      <c r="P135">
        <v>7</v>
      </c>
      <c r="Q135" t="s">
        <v>54</v>
      </c>
      <c r="R135" t="s">
        <v>55</v>
      </c>
      <c r="T135" t="s">
        <v>49</v>
      </c>
      <c r="V135">
        <v>2995</v>
      </c>
      <c r="W135" t="s">
        <v>106</v>
      </c>
      <c r="X135" t="s">
        <v>884</v>
      </c>
      <c r="Y135" t="s">
        <v>71</v>
      </c>
      <c r="AA135" t="s">
        <v>58</v>
      </c>
      <c r="AB135" t="s">
        <v>186</v>
      </c>
      <c r="AD135" t="s">
        <v>149</v>
      </c>
      <c r="AE135" t="s">
        <v>150</v>
      </c>
      <c r="AG135" t="s">
        <v>49</v>
      </c>
      <c r="AI135" t="s">
        <v>49</v>
      </c>
      <c r="AL135" t="s">
        <v>62</v>
      </c>
      <c r="AN135" t="s">
        <v>73</v>
      </c>
      <c r="AP135" t="e">
        <f>- Early stopping for efficacy.</f>
        <v>#NAME?</v>
      </c>
    </row>
    <row r="136" spans="1:42" x14ac:dyDescent="0.2">
      <c r="A136">
        <v>943</v>
      </c>
      <c r="B136" t="s">
        <v>885</v>
      </c>
      <c r="C136" t="s">
        <v>886</v>
      </c>
      <c r="D136" t="s">
        <v>44</v>
      </c>
      <c r="E136" t="s">
        <v>887</v>
      </c>
      <c r="F136" t="s">
        <v>888</v>
      </c>
      <c r="G136">
        <v>2018</v>
      </c>
      <c r="H136" t="s">
        <v>162</v>
      </c>
      <c r="J136" t="s">
        <v>69</v>
      </c>
      <c r="K136" t="s">
        <v>79</v>
      </c>
      <c r="L136" t="s">
        <v>50</v>
      </c>
      <c r="M136" t="s">
        <v>332</v>
      </c>
      <c r="N136" t="s">
        <v>52</v>
      </c>
      <c r="O136" t="s">
        <v>53</v>
      </c>
      <c r="P136">
        <v>7</v>
      </c>
      <c r="Q136" t="s">
        <v>54</v>
      </c>
      <c r="R136" t="s">
        <v>55</v>
      </c>
      <c r="T136" t="s">
        <v>49</v>
      </c>
      <c r="V136">
        <v>8001</v>
      </c>
      <c r="W136" t="s">
        <v>56</v>
      </c>
      <c r="Y136" t="s">
        <v>71</v>
      </c>
      <c r="AA136" t="s">
        <v>58</v>
      </c>
      <c r="AB136" t="s">
        <v>59</v>
      </c>
      <c r="AD136" t="s">
        <v>149</v>
      </c>
      <c r="AE136" t="s">
        <v>61</v>
      </c>
      <c r="AG136" t="s">
        <v>79</v>
      </c>
      <c r="AH136" t="s">
        <v>889</v>
      </c>
      <c r="AI136" t="s">
        <v>79</v>
      </c>
      <c r="AJ136" t="s">
        <v>135</v>
      </c>
      <c r="AL136" t="s">
        <v>62</v>
      </c>
      <c r="AN136" t="s">
        <v>112</v>
      </c>
      <c r="AP136" t="e">
        <f>- interim analyses for Early stopping for superiority.</f>
        <v>#NAME?</v>
      </c>
    </row>
    <row r="137" spans="1:42" x14ac:dyDescent="0.2">
      <c r="A137">
        <v>942</v>
      </c>
      <c r="B137" t="s">
        <v>890</v>
      </c>
      <c r="C137" t="s">
        <v>891</v>
      </c>
      <c r="D137" t="s">
        <v>44</v>
      </c>
      <c r="E137" t="s">
        <v>892</v>
      </c>
      <c r="F137" t="s">
        <v>893</v>
      </c>
      <c r="G137">
        <v>2018</v>
      </c>
      <c r="H137" t="s">
        <v>87</v>
      </c>
      <c r="J137" t="s">
        <v>69</v>
      </c>
      <c r="K137" t="s">
        <v>79</v>
      </c>
      <c r="L137" t="s">
        <v>50</v>
      </c>
      <c r="M137" t="s">
        <v>256</v>
      </c>
      <c r="N137" t="s">
        <v>52</v>
      </c>
      <c r="O137" t="s">
        <v>53</v>
      </c>
      <c r="P137">
        <v>7</v>
      </c>
      <c r="Q137" t="s">
        <v>54</v>
      </c>
      <c r="R137" t="s">
        <v>55</v>
      </c>
      <c r="T137" t="s">
        <v>49</v>
      </c>
      <c r="V137">
        <v>503</v>
      </c>
      <c r="W137" t="s">
        <v>56</v>
      </c>
      <c r="Y137" t="s">
        <v>57</v>
      </c>
      <c r="AA137" t="s">
        <v>58</v>
      </c>
      <c r="AB137" t="s">
        <v>59</v>
      </c>
      <c r="AD137" t="s">
        <v>894</v>
      </c>
      <c r="AE137" t="s">
        <v>61</v>
      </c>
      <c r="AG137" t="s">
        <v>49</v>
      </c>
      <c r="AI137" t="s">
        <v>79</v>
      </c>
      <c r="AJ137" t="s">
        <v>81</v>
      </c>
      <c r="AL137" t="s">
        <v>62</v>
      </c>
      <c r="AN137" t="s">
        <v>167</v>
      </c>
      <c r="AP137" t="e">
        <f>- Early stopping for efficacy.
- Proportional odds assumption was checked using the score test. in the protocol, if this was violated, then separate binary logistic regression models would have been used for dichotomized response variables based upon cumulative probabilities</f>
        <v>#NAME?</v>
      </c>
    </row>
    <row r="138" spans="1:42" x14ac:dyDescent="0.2">
      <c r="A138">
        <v>941</v>
      </c>
      <c r="B138" t="s">
        <v>895</v>
      </c>
      <c r="C138" t="s">
        <v>896</v>
      </c>
      <c r="D138" t="s">
        <v>116</v>
      </c>
      <c r="E138" t="s">
        <v>897</v>
      </c>
      <c r="F138" t="s">
        <v>898</v>
      </c>
      <c r="G138">
        <v>2018</v>
      </c>
      <c r="H138" t="s">
        <v>133</v>
      </c>
      <c r="J138" t="s">
        <v>104</v>
      </c>
      <c r="L138" t="s">
        <v>50</v>
      </c>
      <c r="M138" t="s">
        <v>899</v>
      </c>
      <c r="N138" t="s">
        <v>52</v>
      </c>
      <c r="O138" t="s">
        <v>53</v>
      </c>
      <c r="P138">
        <v>11</v>
      </c>
      <c r="Q138" t="s">
        <v>94</v>
      </c>
      <c r="R138" t="s">
        <v>55</v>
      </c>
      <c r="T138" t="s">
        <v>49</v>
      </c>
      <c r="U138" t="s">
        <v>277</v>
      </c>
      <c r="V138">
        <v>312</v>
      </c>
      <c r="W138" t="s">
        <v>56</v>
      </c>
      <c r="Y138" t="s">
        <v>96</v>
      </c>
      <c r="AA138" t="s">
        <v>58</v>
      </c>
      <c r="AB138" t="s">
        <v>247</v>
      </c>
      <c r="AD138" t="s">
        <v>80</v>
      </c>
      <c r="AE138" t="s">
        <v>98</v>
      </c>
      <c r="AG138" t="s">
        <v>49</v>
      </c>
      <c r="AI138" t="s">
        <v>49</v>
      </c>
      <c r="AJ138" t="s">
        <v>277</v>
      </c>
      <c r="AL138" t="s">
        <v>62</v>
      </c>
      <c r="AN138" t="s">
        <v>73</v>
      </c>
    </row>
    <row r="139" spans="1:42" x14ac:dyDescent="0.2">
      <c r="A139">
        <v>941</v>
      </c>
      <c r="B139" t="s">
        <v>895</v>
      </c>
      <c r="C139" t="s">
        <v>896</v>
      </c>
      <c r="D139" t="s">
        <v>44</v>
      </c>
      <c r="E139" t="s">
        <v>897</v>
      </c>
      <c r="F139" t="s">
        <v>900</v>
      </c>
      <c r="G139">
        <v>2018</v>
      </c>
      <c r="H139" t="s">
        <v>47</v>
      </c>
      <c r="J139" t="s">
        <v>104</v>
      </c>
      <c r="K139" t="s">
        <v>49</v>
      </c>
      <c r="L139" t="s">
        <v>50</v>
      </c>
      <c r="M139" t="s">
        <v>901</v>
      </c>
      <c r="N139" t="s">
        <v>52</v>
      </c>
      <c r="O139" t="s">
        <v>53</v>
      </c>
      <c r="P139">
        <v>11</v>
      </c>
      <c r="Q139" t="s">
        <v>54</v>
      </c>
      <c r="R139" t="s">
        <v>55</v>
      </c>
      <c r="T139" t="s">
        <v>49</v>
      </c>
      <c r="V139">
        <v>312</v>
      </c>
      <c r="W139" t="s">
        <v>56</v>
      </c>
      <c r="Y139" t="s">
        <v>96</v>
      </c>
      <c r="AA139" t="s">
        <v>58</v>
      </c>
      <c r="AB139" t="s">
        <v>247</v>
      </c>
      <c r="AD139" t="s">
        <v>902</v>
      </c>
      <c r="AE139" t="s">
        <v>249</v>
      </c>
      <c r="AF139" t="s">
        <v>903</v>
      </c>
      <c r="AG139" t="s">
        <v>49</v>
      </c>
      <c r="AI139" t="s">
        <v>49</v>
      </c>
      <c r="AL139" t="s">
        <v>62</v>
      </c>
      <c r="AN139" t="s">
        <v>73</v>
      </c>
      <c r="AP139" t="s">
        <v>904</v>
      </c>
    </row>
    <row r="140" spans="1:42" x14ac:dyDescent="0.2">
      <c r="A140">
        <v>941</v>
      </c>
      <c r="B140" t="s">
        <v>895</v>
      </c>
      <c r="C140" t="s">
        <v>896</v>
      </c>
      <c r="D140" t="s">
        <v>128</v>
      </c>
      <c r="E140" t="s">
        <v>897</v>
      </c>
      <c r="F140" t="s">
        <v>900</v>
      </c>
      <c r="G140">
        <v>2018</v>
      </c>
      <c r="H140" t="s">
        <v>47</v>
      </c>
      <c r="J140" t="s">
        <v>104</v>
      </c>
      <c r="K140" t="s">
        <v>49</v>
      </c>
      <c r="L140" t="s">
        <v>50</v>
      </c>
      <c r="M140" t="s">
        <v>899</v>
      </c>
      <c r="N140" t="s">
        <v>52</v>
      </c>
      <c r="O140" t="s">
        <v>53</v>
      </c>
      <c r="P140">
        <v>11</v>
      </c>
      <c r="Q140" t="s">
        <v>54</v>
      </c>
      <c r="R140" t="s">
        <v>55</v>
      </c>
      <c r="T140" t="s">
        <v>49</v>
      </c>
      <c r="U140" t="s">
        <v>372</v>
      </c>
      <c r="V140">
        <v>312</v>
      </c>
      <c r="W140" t="s">
        <v>56</v>
      </c>
      <c r="Y140" t="s">
        <v>96</v>
      </c>
      <c r="AA140" t="s">
        <v>58</v>
      </c>
      <c r="AB140" t="s">
        <v>247</v>
      </c>
      <c r="AD140" t="s">
        <v>902</v>
      </c>
      <c r="AE140" t="s">
        <v>249</v>
      </c>
      <c r="AF140" t="s">
        <v>903</v>
      </c>
      <c r="AG140" t="s">
        <v>49</v>
      </c>
      <c r="AI140" t="s">
        <v>49</v>
      </c>
      <c r="AL140" t="s">
        <v>62</v>
      </c>
      <c r="AN140" t="s">
        <v>73</v>
      </c>
      <c r="AP140" t="s">
        <v>904</v>
      </c>
    </row>
    <row r="141" spans="1:42" x14ac:dyDescent="0.2">
      <c r="A141">
        <v>939</v>
      </c>
      <c r="B141" t="s">
        <v>880</v>
      </c>
      <c r="C141" t="s">
        <v>905</v>
      </c>
      <c r="D141" t="s">
        <v>44</v>
      </c>
      <c r="E141" t="s">
        <v>906</v>
      </c>
      <c r="F141" t="s">
        <v>632</v>
      </c>
      <c r="G141">
        <v>2018</v>
      </c>
      <c r="H141" t="s">
        <v>47</v>
      </c>
      <c r="J141" t="s">
        <v>104</v>
      </c>
      <c r="K141" t="s">
        <v>49</v>
      </c>
      <c r="L141" t="s">
        <v>50</v>
      </c>
      <c r="M141" t="s">
        <v>256</v>
      </c>
      <c r="N141" t="s">
        <v>52</v>
      </c>
      <c r="O141" t="s">
        <v>53</v>
      </c>
      <c r="P141">
        <v>7</v>
      </c>
      <c r="Q141" t="s">
        <v>54</v>
      </c>
      <c r="R141" t="s">
        <v>55</v>
      </c>
      <c r="T141" t="s">
        <v>49</v>
      </c>
      <c r="V141">
        <v>4285</v>
      </c>
      <c r="W141" t="s">
        <v>106</v>
      </c>
      <c r="X141" t="s">
        <v>907</v>
      </c>
      <c r="Y141" t="s">
        <v>71</v>
      </c>
      <c r="AA141" t="s">
        <v>58</v>
      </c>
      <c r="AB141" t="s">
        <v>108</v>
      </c>
      <c r="AD141" t="s">
        <v>80</v>
      </c>
      <c r="AE141" t="s">
        <v>110</v>
      </c>
      <c r="AF141" t="s">
        <v>908</v>
      </c>
      <c r="AG141" t="s">
        <v>49</v>
      </c>
      <c r="AI141" t="s">
        <v>49</v>
      </c>
      <c r="AL141" t="s">
        <v>62</v>
      </c>
      <c r="AN141" t="s">
        <v>167</v>
      </c>
    </row>
    <row r="142" spans="1:42" x14ac:dyDescent="0.2">
      <c r="A142">
        <v>938</v>
      </c>
      <c r="B142" t="s">
        <v>909</v>
      </c>
      <c r="C142" t="s">
        <v>910</v>
      </c>
      <c r="D142" t="s">
        <v>44</v>
      </c>
      <c r="E142" t="s">
        <v>911</v>
      </c>
      <c r="F142" t="s">
        <v>912</v>
      </c>
      <c r="G142">
        <v>2018</v>
      </c>
      <c r="H142" t="s">
        <v>125</v>
      </c>
      <c r="J142" t="s">
        <v>104</v>
      </c>
      <c r="K142" t="s">
        <v>79</v>
      </c>
      <c r="L142" t="s">
        <v>50</v>
      </c>
      <c r="M142" t="s">
        <v>256</v>
      </c>
      <c r="N142" t="s">
        <v>52</v>
      </c>
      <c r="O142" t="s">
        <v>53</v>
      </c>
      <c r="P142">
        <v>7</v>
      </c>
      <c r="Q142" t="s">
        <v>54</v>
      </c>
      <c r="R142" t="s">
        <v>55</v>
      </c>
      <c r="T142" t="s">
        <v>49</v>
      </c>
      <c r="V142">
        <v>313</v>
      </c>
      <c r="W142" t="s">
        <v>56</v>
      </c>
      <c r="Y142" t="s">
        <v>71</v>
      </c>
      <c r="AA142" t="s">
        <v>58</v>
      </c>
      <c r="AB142" t="s">
        <v>59</v>
      </c>
      <c r="AD142" t="s">
        <v>149</v>
      </c>
      <c r="AE142" t="s">
        <v>61</v>
      </c>
      <c r="AG142" t="s">
        <v>49</v>
      </c>
      <c r="AI142" t="s">
        <v>79</v>
      </c>
      <c r="AJ142" t="s">
        <v>81</v>
      </c>
      <c r="AL142" t="s">
        <v>62</v>
      </c>
      <c r="AN142" t="s">
        <v>167</v>
      </c>
      <c r="AP142" s="1" t="s">
        <v>913</v>
      </c>
    </row>
    <row r="143" spans="1:42" x14ac:dyDescent="0.2">
      <c r="A143">
        <v>937</v>
      </c>
      <c r="B143" t="s">
        <v>914</v>
      </c>
      <c r="C143" t="s">
        <v>915</v>
      </c>
      <c r="D143" t="s">
        <v>44</v>
      </c>
      <c r="E143" t="s">
        <v>915</v>
      </c>
      <c r="F143" t="s">
        <v>916</v>
      </c>
      <c r="G143">
        <v>2018</v>
      </c>
      <c r="H143" t="s">
        <v>162</v>
      </c>
      <c r="J143" t="s">
        <v>69</v>
      </c>
      <c r="K143" t="s">
        <v>79</v>
      </c>
      <c r="L143" t="s">
        <v>50</v>
      </c>
      <c r="M143" t="s">
        <v>917</v>
      </c>
      <c r="N143" t="s">
        <v>52</v>
      </c>
      <c r="O143" t="s">
        <v>105</v>
      </c>
      <c r="P143">
        <v>5</v>
      </c>
      <c r="Q143" t="s">
        <v>54</v>
      </c>
      <c r="R143" t="s">
        <v>95</v>
      </c>
      <c r="T143" t="s">
        <v>49</v>
      </c>
      <c r="V143">
        <v>101</v>
      </c>
      <c r="W143" t="s">
        <v>106</v>
      </c>
      <c r="X143" t="s">
        <v>918</v>
      </c>
      <c r="Y143" t="s">
        <v>71</v>
      </c>
      <c r="AA143" t="s">
        <v>58</v>
      </c>
      <c r="AB143" t="s">
        <v>919</v>
      </c>
      <c r="AD143" t="s">
        <v>920</v>
      </c>
      <c r="AE143" t="s">
        <v>410</v>
      </c>
      <c r="AF143" t="s">
        <v>908</v>
      </c>
      <c r="AG143" t="s">
        <v>49</v>
      </c>
      <c r="AI143" t="s">
        <v>49</v>
      </c>
      <c r="AL143" t="s">
        <v>62</v>
      </c>
      <c r="AN143" t="s">
        <v>303</v>
      </c>
      <c r="AP143" s="1" t="s">
        <v>921</v>
      </c>
    </row>
    <row r="144" spans="1:42" x14ac:dyDescent="0.2">
      <c r="A144">
        <v>934</v>
      </c>
      <c r="B144" t="s">
        <v>922</v>
      </c>
      <c r="C144" t="s">
        <v>923</v>
      </c>
      <c r="D144" t="s">
        <v>44</v>
      </c>
      <c r="E144" t="s">
        <v>924</v>
      </c>
      <c r="F144" t="s">
        <v>925</v>
      </c>
      <c r="G144">
        <v>2018</v>
      </c>
      <c r="H144" t="s">
        <v>47</v>
      </c>
      <c r="J144" t="s">
        <v>143</v>
      </c>
      <c r="K144" t="s">
        <v>49</v>
      </c>
      <c r="L144" t="s">
        <v>50</v>
      </c>
      <c r="M144" t="s">
        <v>926</v>
      </c>
      <c r="N144" t="s">
        <v>52</v>
      </c>
      <c r="O144" t="s">
        <v>53</v>
      </c>
      <c r="P144">
        <v>5</v>
      </c>
      <c r="Q144" t="s">
        <v>54</v>
      </c>
      <c r="R144" t="s">
        <v>55</v>
      </c>
      <c r="T144" t="s">
        <v>49</v>
      </c>
      <c r="V144">
        <v>495</v>
      </c>
      <c r="W144" t="s">
        <v>56</v>
      </c>
      <c r="Y144" t="s">
        <v>71</v>
      </c>
      <c r="AA144" t="s">
        <v>58</v>
      </c>
      <c r="AB144" t="s">
        <v>59</v>
      </c>
      <c r="AD144" t="s">
        <v>149</v>
      </c>
      <c r="AE144" t="s">
        <v>61</v>
      </c>
      <c r="AG144" t="s">
        <v>49</v>
      </c>
      <c r="AI144" t="s">
        <v>49</v>
      </c>
      <c r="AL144" t="s">
        <v>229</v>
      </c>
      <c r="AN144" t="s">
        <v>303</v>
      </c>
      <c r="AP144" t="e">
        <f>- Authors Did not report whether the Proportional odds assumption was checked.</f>
        <v>#NAME?</v>
      </c>
    </row>
    <row r="145" spans="1:42" x14ac:dyDescent="0.2">
      <c r="A145">
        <v>933</v>
      </c>
      <c r="B145" t="s">
        <v>927</v>
      </c>
      <c r="C145" t="s">
        <v>928</v>
      </c>
      <c r="D145" t="s">
        <v>44</v>
      </c>
      <c r="E145" t="s">
        <v>929</v>
      </c>
      <c r="F145" t="s">
        <v>930</v>
      </c>
      <c r="G145">
        <v>2018</v>
      </c>
      <c r="H145" t="s">
        <v>162</v>
      </c>
      <c r="J145" t="s">
        <v>48</v>
      </c>
      <c r="K145" t="s">
        <v>49</v>
      </c>
      <c r="L145" t="s">
        <v>50</v>
      </c>
      <c r="M145" t="s">
        <v>51</v>
      </c>
      <c r="N145" t="s">
        <v>52</v>
      </c>
      <c r="O145" t="s">
        <v>105</v>
      </c>
      <c r="P145">
        <v>7</v>
      </c>
      <c r="Q145" t="s">
        <v>54</v>
      </c>
      <c r="R145" t="s">
        <v>55</v>
      </c>
      <c r="T145" t="s">
        <v>79</v>
      </c>
      <c r="U145" t="s">
        <v>120</v>
      </c>
      <c r="V145">
        <v>2307</v>
      </c>
      <c r="W145" t="s">
        <v>56</v>
      </c>
      <c r="Y145" t="s">
        <v>71</v>
      </c>
      <c r="AA145" t="s">
        <v>58</v>
      </c>
      <c r="AB145" t="s">
        <v>59</v>
      </c>
      <c r="AD145" t="s">
        <v>931</v>
      </c>
      <c r="AE145" t="s">
        <v>61</v>
      </c>
      <c r="AG145" t="s">
        <v>49</v>
      </c>
      <c r="AI145" t="s">
        <v>79</v>
      </c>
      <c r="AJ145" t="s">
        <v>81</v>
      </c>
      <c r="AL145" t="s">
        <v>62</v>
      </c>
      <c r="AN145" t="s">
        <v>167</v>
      </c>
      <c r="AP145" t="s">
        <v>932</v>
      </c>
    </row>
    <row r="146" spans="1:42" x14ac:dyDescent="0.2">
      <c r="A146">
        <v>927</v>
      </c>
      <c r="B146" t="s">
        <v>933</v>
      </c>
      <c r="C146" t="s">
        <v>934</v>
      </c>
      <c r="D146" t="s">
        <v>44</v>
      </c>
      <c r="E146" t="s">
        <v>935</v>
      </c>
      <c r="F146" t="s">
        <v>936</v>
      </c>
      <c r="G146">
        <v>2018</v>
      </c>
      <c r="H146" t="s">
        <v>47</v>
      </c>
      <c r="J146" t="s">
        <v>143</v>
      </c>
      <c r="K146" t="s">
        <v>49</v>
      </c>
      <c r="L146" t="s">
        <v>50</v>
      </c>
      <c r="M146" t="s">
        <v>937</v>
      </c>
      <c r="N146" t="s">
        <v>145</v>
      </c>
      <c r="O146" t="s">
        <v>105</v>
      </c>
      <c r="P146">
        <v>11</v>
      </c>
      <c r="Q146" t="s">
        <v>183</v>
      </c>
      <c r="R146" t="s">
        <v>55</v>
      </c>
      <c r="T146" t="s">
        <v>49</v>
      </c>
      <c r="V146">
        <v>204</v>
      </c>
      <c r="W146" t="s">
        <v>106</v>
      </c>
      <c r="X146" t="s">
        <v>938</v>
      </c>
      <c r="Y146" t="s">
        <v>71</v>
      </c>
      <c r="AA146" t="s">
        <v>58</v>
      </c>
      <c r="AB146" t="s">
        <v>939</v>
      </c>
      <c r="AC146" t="s">
        <v>940</v>
      </c>
      <c r="AD146" t="s">
        <v>941</v>
      </c>
      <c r="AE146" t="s">
        <v>150</v>
      </c>
      <c r="AG146" t="s">
        <v>49</v>
      </c>
      <c r="AI146" t="s">
        <v>49</v>
      </c>
      <c r="AL146" t="s">
        <v>135</v>
      </c>
      <c r="AN146" t="s">
        <v>82</v>
      </c>
      <c r="AP146" t="e">
        <f>- Dichotomisation was based on other studies of gluteal tendinopathy (consistency)</f>
        <v>#NAME?</v>
      </c>
    </row>
    <row r="147" spans="1:42" x14ac:dyDescent="0.2">
      <c r="A147">
        <v>925</v>
      </c>
      <c r="B147" t="s">
        <v>942</v>
      </c>
      <c r="C147" t="s">
        <v>943</v>
      </c>
      <c r="D147" t="s">
        <v>200</v>
      </c>
      <c r="E147" t="s">
        <v>944</v>
      </c>
      <c r="F147" t="s">
        <v>658</v>
      </c>
      <c r="G147">
        <v>2018</v>
      </c>
      <c r="H147" t="s">
        <v>156</v>
      </c>
      <c r="J147" t="s">
        <v>69</v>
      </c>
      <c r="K147" t="s">
        <v>79</v>
      </c>
      <c r="L147" t="s">
        <v>50</v>
      </c>
      <c r="M147" t="s">
        <v>51</v>
      </c>
      <c r="N147" t="s">
        <v>52</v>
      </c>
      <c r="O147" t="s">
        <v>105</v>
      </c>
      <c r="P147">
        <v>7</v>
      </c>
      <c r="Q147" t="s">
        <v>54</v>
      </c>
      <c r="R147" t="s">
        <v>55</v>
      </c>
      <c r="T147" t="s">
        <v>79</v>
      </c>
      <c r="U147" t="s">
        <v>120</v>
      </c>
      <c r="V147">
        <v>202</v>
      </c>
      <c r="W147" t="s">
        <v>106</v>
      </c>
      <c r="X147" t="s">
        <v>945</v>
      </c>
      <c r="Y147" t="s">
        <v>71</v>
      </c>
      <c r="AA147" t="s">
        <v>58</v>
      </c>
      <c r="AB147" t="s">
        <v>877</v>
      </c>
      <c r="AD147" t="s">
        <v>80</v>
      </c>
      <c r="AE147" t="s">
        <v>946</v>
      </c>
      <c r="AF147" t="s">
        <v>947</v>
      </c>
      <c r="AG147" t="s">
        <v>49</v>
      </c>
      <c r="AI147" t="s">
        <v>49</v>
      </c>
      <c r="AJ147" t="s">
        <v>277</v>
      </c>
      <c r="AL147" t="s">
        <v>62</v>
      </c>
      <c r="AN147" t="s">
        <v>82</v>
      </c>
    </row>
    <row r="148" spans="1:42" x14ac:dyDescent="0.2">
      <c r="A148">
        <v>925</v>
      </c>
      <c r="B148" t="s">
        <v>942</v>
      </c>
      <c r="C148" t="s">
        <v>943</v>
      </c>
      <c r="D148" t="s">
        <v>44</v>
      </c>
      <c r="E148" t="s">
        <v>948</v>
      </c>
      <c r="F148" t="s">
        <v>949</v>
      </c>
      <c r="G148">
        <v>2018</v>
      </c>
      <c r="H148" t="s">
        <v>87</v>
      </c>
      <c r="J148" t="s">
        <v>69</v>
      </c>
      <c r="K148" t="s">
        <v>79</v>
      </c>
      <c r="L148" t="s">
        <v>50</v>
      </c>
      <c r="M148" t="s">
        <v>51</v>
      </c>
      <c r="N148" t="s">
        <v>52</v>
      </c>
      <c r="O148" t="s">
        <v>53</v>
      </c>
      <c r="P148">
        <v>7</v>
      </c>
      <c r="Q148" t="s">
        <v>54</v>
      </c>
      <c r="R148" t="s">
        <v>55</v>
      </c>
      <c r="T148" t="s">
        <v>49</v>
      </c>
      <c r="V148">
        <v>202</v>
      </c>
      <c r="W148" t="s">
        <v>56</v>
      </c>
      <c r="Y148" t="s">
        <v>57</v>
      </c>
      <c r="AA148" t="s">
        <v>58</v>
      </c>
      <c r="AB148" t="s">
        <v>59</v>
      </c>
      <c r="AD148" t="s">
        <v>149</v>
      </c>
      <c r="AE148" t="s">
        <v>61</v>
      </c>
      <c r="AG148" t="s">
        <v>49</v>
      </c>
      <c r="AI148" t="s">
        <v>79</v>
      </c>
      <c r="AJ148" t="s">
        <v>81</v>
      </c>
      <c r="AL148" t="s">
        <v>62</v>
      </c>
      <c r="AN148" t="s">
        <v>82</v>
      </c>
      <c r="AP148" s="1" t="s">
        <v>950</v>
      </c>
    </row>
    <row r="149" spans="1:42" x14ac:dyDescent="0.2">
      <c r="A149">
        <v>925</v>
      </c>
      <c r="B149" t="s">
        <v>942</v>
      </c>
      <c r="C149" t="s">
        <v>943</v>
      </c>
      <c r="D149" t="s">
        <v>128</v>
      </c>
      <c r="E149" t="s">
        <v>948</v>
      </c>
      <c r="F149" t="s">
        <v>949</v>
      </c>
      <c r="G149">
        <v>2018</v>
      </c>
      <c r="H149" t="s">
        <v>156</v>
      </c>
      <c r="J149" t="s">
        <v>69</v>
      </c>
      <c r="K149" t="s">
        <v>79</v>
      </c>
      <c r="L149" t="s">
        <v>50</v>
      </c>
      <c r="M149" t="s">
        <v>51</v>
      </c>
      <c r="N149" t="s">
        <v>52</v>
      </c>
      <c r="O149" t="s">
        <v>53</v>
      </c>
      <c r="P149">
        <v>7</v>
      </c>
      <c r="Q149" t="s">
        <v>54</v>
      </c>
      <c r="R149" t="s">
        <v>55</v>
      </c>
      <c r="T149" t="s">
        <v>49</v>
      </c>
      <c r="U149" t="s">
        <v>372</v>
      </c>
      <c r="V149">
        <v>202</v>
      </c>
      <c r="W149" t="s">
        <v>56</v>
      </c>
      <c r="Y149" t="s">
        <v>57</v>
      </c>
      <c r="AA149" t="s">
        <v>58</v>
      </c>
      <c r="AB149" t="s">
        <v>59</v>
      </c>
      <c r="AD149" t="s">
        <v>149</v>
      </c>
      <c r="AE149" t="s">
        <v>61</v>
      </c>
      <c r="AG149" t="s">
        <v>49</v>
      </c>
      <c r="AI149" t="s">
        <v>79</v>
      </c>
      <c r="AJ149" t="s">
        <v>81</v>
      </c>
      <c r="AL149" t="s">
        <v>62</v>
      </c>
      <c r="AN149" t="s">
        <v>82</v>
      </c>
      <c r="AP149" s="1" t="s">
        <v>950</v>
      </c>
    </row>
    <row r="150" spans="1:42" x14ac:dyDescent="0.2">
      <c r="A150">
        <v>920</v>
      </c>
      <c r="B150" t="s">
        <v>951</v>
      </c>
      <c r="C150" t="s">
        <v>952</v>
      </c>
      <c r="D150" t="s">
        <v>44</v>
      </c>
      <c r="E150" t="s">
        <v>953</v>
      </c>
      <c r="F150" t="s">
        <v>954</v>
      </c>
      <c r="G150">
        <v>2018</v>
      </c>
      <c r="H150" t="s">
        <v>47</v>
      </c>
      <c r="J150" t="s">
        <v>104</v>
      </c>
      <c r="K150" t="s">
        <v>49</v>
      </c>
      <c r="L150" t="s">
        <v>50</v>
      </c>
      <c r="M150" t="s">
        <v>955</v>
      </c>
      <c r="N150" t="s">
        <v>52</v>
      </c>
      <c r="O150" t="s">
        <v>53</v>
      </c>
      <c r="P150">
        <v>3</v>
      </c>
      <c r="Q150" t="s">
        <v>54</v>
      </c>
      <c r="R150" t="s">
        <v>956</v>
      </c>
      <c r="T150" t="s">
        <v>49</v>
      </c>
      <c r="V150">
        <v>240</v>
      </c>
      <c r="W150" t="s">
        <v>56</v>
      </c>
      <c r="Y150" t="s">
        <v>71</v>
      </c>
      <c r="AA150" t="s">
        <v>58</v>
      </c>
      <c r="AB150" t="s">
        <v>97</v>
      </c>
      <c r="AD150" t="s">
        <v>194</v>
      </c>
      <c r="AE150" t="s">
        <v>175</v>
      </c>
      <c r="AF150" t="s">
        <v>957</v>
      </c>
      <c r="AG150" t="s">
        <v>49</v>
      </c>
      <c r="AI150" t="s">
        <v>49</v>
      </c>
      <c r="AL150" t="s">
        <v>62</v>
      </c>
      <c r="AN150" t="s">
        <v>167</v>
      </c>
      <c r="AP150" s="1" t="s">
        <v>958</v>
      </c>
    </row>
    <row r="151" spans="1:42" x14ac:dyDescent="0.2">
      <c r="A151">
        <v>919</v>
      </c>
      <c r="B151" t="s">
        <v>959</v>
      </c>
      <c r="C151" t="s">
        <v>960</v>
      </c>
      <c r="D151" t="s">
        <v>44</v>
      </c>
      <c r="E151" t="s">
        <v>960</v>
      </c>
      <c r="F151" t="s">
        <v>961</v>
      </c>
      <c r="G151">
        <v>2018</v>
      </c>
      <c r="H151" t="s">
        <v>162</v>
      </c>
      <c r="J151" t="s">
        <v>48</v>
      </c>
      <c r="K151" t="s">
        <v>79</v>
      </c>
      <c r="L151" t="s">
        <v>50</v>
      </c>
      <c r="M151" t="s">
        <v>256</v>
      </c>
      <c r="N151" t="s">
        <v>52</v>
      </c>
      <c r="O151" t="s">
        <v>105</v>
      </c>
      <c r="P151">
        <v>6</v>
      </c>
      <c r="Q151" t="s">
        <v>54</v>
      </c>
      <c r="R151" t="s">
        <v>55</v>
      </c>
      <c r="T151" t="s">
        <v>79</v>
      </c>
      <c r="U151" t="s">
        <v>120</v>
      </c>
      <c r="V151">
        <v>3070</v>
      </c>
      <c r="W151" t="s">
        <v>56</v>
      </c>
      <c r="Y151" t="s">
        <v>71</v>
      </c>
      <c r="AA151" t="s">
        <v>58</v>
      </c>
      <c r="AB151" t="s">
        <v>59</v>
      </c>
      <c r="AD151" t="s">
        <v>962</v>
      </c>
      <c r="AE151" t="s">
        <v>61</v>
      </c>
      <c r="AG151" t="s">
        <v>49</v>
      </c>
      <c r="AI151" t="s">
        <v>79</v>
      </c>
      <c r="AJ151" t="s">
        <v>81</v>
      </c>
      <c r="AL151" t="s">
        <v>62</v>
      </c>
      <c r="AN151" t="s">
        <v>167</v>
      </c>
      <c r="AP151" s="1" t="s">
        <v>963</v>
      </c>
    </row>
    <row r="152" spans="1:42" x14ac:dyDescent="0.2">
      <c r="A152">
        <v>918</v>
      </c>
      <c r="B152" t="s">
        <v>964</v>
      </c>
      <c r="C152" t="s">
        <v>965</v>
      </c>
      <c r="D152" t="s">
        <v>44</v>
      </c>
      <c r="E152" t="s">
        <v>965</v>
      </c>
      <c r="F152" t="s">
        <v>966</v>
      </c>
      <c r="G152">
        <v>2018</v>
      </c>
      <c r="H152" t="s">
        <v>47</v>
      </c>
      <c r="J152" t="s">
        <v>69</v>
      </c>
      <c r="K152" t="s">
        <v>79</v>
      </c>
      <c r="L152" t="s">
        <v>50</v>
      </c>
      <c r="M152" t="s">
        <v>51</v>
      </c>
      <c r="N152" t="s">
        <v>52</v>
      </c>
      <c r="O152" t="s">
        <v>105</v>
      </c>
      <c r="P152">
        <v>7</v>
      </c>
      <c r="Q152" t="s">
        <v>54</v>
      </c>
      <c r="R152" t="s">
        <v>55</v>
      </c>
      <c r="T152" t="s">
        <v>79</v>
      </c>
      <c r="U152" t="s">
        <v>214</v>
      </c>
      <c r="V152">
        <v>182</v>
      </c>
      <c r="W152" t="s">
        <v>56</v>
      </c>
      <c r="Y152" t="s">
        <v>57</v>
      </c>
      <c r="AA152" t="s">
        <v>58</v>
      </c>
      <c r="AB152" t="s">
        <v>59</v>
      </c>
      <c r="AD152" t="s">
        <v>967</v>
      </c>
      <c r="AE152" t="s">
        <v>61</v>
      </c>
      <c r="AG152" t="s">
        <v>79</v>
      </c>
      <c r="AH152" t="s">
        <v>968</v>
      </c>
      <c r="AI152" t="s">
        <v>79</v>
      </c>
      <c r="AJ152" t="s">
        <v>135</v>
      </c>
      <c r="AL152" t="s">
        <v>62</v>
      </c>
      <c r="AN152" t="s">
        <v>167</v>
      </c>
      <c r="AP152" s="1" t="s">
        <v>969</v>
      </c>
    </row>
    <row r="153" spans="1:42" x14ac:dyDescent="0.2">
      <c r="A153">
        <v>915</v>
      </c>
      <c r="B153" t="s">
        <v>970</v>
      </c>
      <c r="C153" t="s">
        <v>971</v>
      </c>
      <c r="D153" t="s">
        <v>44</v>
      </c>
      <c r="E153" t="s">
        <v>972</v>
      </c>
      <c r="F153" t="s">
        <v>973</v>
      </c>
      <c r="G153">
        <v>2018</v>
      </c>
      <c r="H153" t="s">
        <v>87</v>
      </c>
      <c r="J153" t="s">
        <v>69</v>
      </c>
      <c r="K153" t="s">
        <v>79</v>
      </c>
      <c r="L153" t="s">
        <v>50</v>
      </c>
      <c r="M153" t="s">
        <v>974</v>
      </c>
      <c r="N153" t="s">
        <v>145</v>
      </c>
      <c r="O153" t="s">
        <v>105</v>
      </c>
      <c r="P153">
        <v>7</v>
      </c>
      <c r="Q153" t="s">
        <v>183</v>
      </c>
      <c r="R153" t="s">
        <v>55</v>
      </c>
      <c r="T153" t="s">
        <v>79</v>
      </c>
      <c r="U153" t="s">
        <v>120</v>
      </c>
      <c r="V153">
        <v>271</v>
      </c>
      <c r="W153" t="s">
        <v>56</v>
      </c>
      <c r="Y153" t="s">
        <v>378</v>
      </c>
      <c r="AA153" t="s">
        <v>58</v>
      </c>
      <c r="AB153" t="s">
        <v>975</v>
      </c>
      <c r="AD153" t="s">
        <v>976</v>
      </c>
      <c r="AE153" t="s">
        <v>294</v>
      </c>
      <c r="AG153" t="s">
        <v>303</v>
      </c>
      <c r="AI153" t="s">
        <v>303</v>
      </c>
      <c r="AL153" t="s">
        <v>977</v>
      </c>
      <c r="AN153" t="s">
        <v>167</v>
      </c>
      <c r="AP153" s="1" t="s">
        <v>978</v>
      </c>
    </row>
    <row r="154" spans="1:42" x14ac:dyDescent="0.2">
      <c r="A154">
        <v>911</v>
      </c>
      <c r="B154" t="s">
        <v>979</v>
      </c>
      <c r="C154" t="s">
        <v>980</v>
      </c>
      <c r="D154" t="s">
        <v>44</v>
      </c>
      <c r="E154" t="s">
        <v>981</v>
      </c>
      <c r="F154" t="s">
        <v>982</v>
      </c>
      <c r="G154">
        <v>2018</v>
      </c>
      <c r="H154" t="s">
        <v>87</v>
      </c>
      <c r="J154" t="s">
        <v>69</v>
      </c>
      <c r="K154" t="s">
        <v>79</v>
      </c>
      <c r="L154" t="s">
        <v>50</v>
      </c>
      <c r="M154" t="s">
        <v>983</v>
      </c>
      <c r="N154" t="s">
        <v>52</v>
      </c>
      <c r="O154" t="s">
        <v>53</v>
      </c>
      <c r="P154">
        <v>5</v>
      </c>
      <c r="Q154" t="s">
        <v>54</v>
      </c>
      <c r="R154" t="s">
        <v>55</v>
      </c>
      <c r="T154" t="s">
        <v>49</v>
      </c>
      <c r="V154">
        <v>668</v>
      </c>
      <c r="W154" t="s">
        <v>106</v>
      </c>
      <c r="X154" t="s">
        <v>984</v>
      </c>
      <c r="Y154" t="s">
        <v>71</v>
      </c>
      <c r="AA154" t="s">
        <v>58</v>
      </c>
      <c r="AB154" t="s">
        <v>227</v>
      </c>
      <c r="AD154" t="s">
        <v>149</v>
      </c>
      <c r="AE154" t="s">
        <v>228</v>
      </c>
      <c r="AG154" t="s">
        <v>49</v>
      </c>
      <c r="AI154" t="s">
        <v>49</v>
      </c>
      <c r="AL154" t="s">
        <v>62</v>
      </c>
      <c r="AN154" t="s">
        <v>167</v>
      </c>
      <c r="AP154" s="1" t="s">
        <v>985</v>
      </c>
    </row>
    <row r="155" spans="1:42" x14ac:dyDescent="0.2">
      <c r="A155">
        <v>910</v>
      </c>
      <c r="B155" t="s">
        <v>986</v>
      </c>
      <c r="C155" t="s">
        <v>987</v>
      </c>
      <c r="D155" t="s">
        <v>44</v>
      </c>
      <c r="E155" t="s">
        <v>987</v>
      </c>
      <c r="F155" t="s">
        <v>988</v>
      </c>
      <c r="G155">
        <v>2018</v>
      </c>
      <c r="H155" t="s">
        <v>125</v>
      </c>
      <c r="J155" t="s">
        <v>104</v>
      </c>
      <c r="K155" t="s">
        <v>49</v>
      </c>
      <c r="L155" t="s">
        <v>50</v>
      </c>
      <c r="M155" t="s">
        <v>989</v>
      </c>
      <c r="N155" t="s">
        <v>145</v>
      </c>
      <c r="O155" t="s">
        <v>53</v>
      </c>
      <c r="P155">
        <v>7</v>
      </c>
      <c r="Q155" t="s">
        <v>183</v>
      </c>
      <c r="R155" t="s">
        <v>55</v>
      </c>
      <c r="T155" t="s">
        <v>49</v>
      </c>
      <c r="V155">
        <v>920</v>
      </c>
      <c r="W155" t="s">
        <v>56</v>
      </c>
      <c r="Y155" t="s">
        <v>378</v>
      </c>
      <c r="AA155" t="s">
        <v>58</v>
      </c>
      <c r="AB155" t="s">
        <v>990</v>
      </c>
      <c r="AC155" t="s">
        <v>326</v>
      </c>
      <c r="AD155" t="s">
        <v>991</v>
      </c>
      <c r="AE155" t="s">
        <v>294</v>
      </c>
      <c r="AG155" t="s">
        <v>49</v>
      </c>
      <c r="AI155" t="s">
        <v>49</v>
      </c>
      <c r="AL155" t="s">
        <v>151</v>
      </c>
      <c r="AN155" t="s">
        <v>167</v>
      </c>
      <c r="AP155" s="1" t="s">
        <v>992</v>
      </c>
    </row>
    <row r="156" spans="1:42" x14ac:dyDescent="0.2">
      <c r="A156">
        <v>909</v>
      </c>
      <c r="B156" t="s">
        <v>993</v>
      </c>
      <c r="C156" t="s">
        <v>994</v>
      </c>
      <c r="D156" t="s">
        <v>44</v>
      </c>
      <c r="E156" t="s">
        <v>995</v>
      </c>
      <c r="F156" t="s">
        <v>996</v>
      </c>
      <c r="G156">
        <v>2017</v>
      </c>
      <c r="H156" t="s">
        <v>162</v>
      </c>
      <c r="J156" t="s">
        <v>69</v>
      </c>
      <c r="K156" t="s">
        <v>49</v>
      </c>
      <c r="L156" t="s">
        <v>50</v>
      </c>
      <c r="M156" t="s">
        <v>997</v>
      </c>
      <c r="N156" t="s">
        <v>52</v>
      </c>
      <c r="O156" t="s">
        <v>53</v>
      </c>
      <c r="P156">
        <v>6</v>
      </c>
      <c r="Q156" t="s">
        <v>54</v>
      </c>
      <c r="R156" t="s">
        <v>55</v>
      </c>
      <c r="T156" t="s">
        <v>49</v>
      </c>
      <c r="V156">
        <v>36</v>
      </c>
      <c r="W156" t="s">
        <v>56</v>
      </c>
      <c r="Y156" t="s">
        <v>217</v>
      </c>
      <c r="Z156" t="s">
        <v>998</v>
      </c>
      <c r="AA156" t="s">
        <v>58</v>
      </c>
      <c r="AB156" t="s">
        <v>97</v>
      </c>
      <c r="AD156" t="s">
        <v>194</v>
      </c>
      <c r="AE156" t="s">
        <v>175</v>
      </c>
      <c r="AF156" t="s">
        <v>565</v>
      </c>
      <c r="AG156" t="s">
        <v>49</v>
      </c>
      <c r="AI156" t="s">
        <v>49</v>
      </c>
      <c r="AL156" t="s">
        <v>62</v>
      </c>
      <c r="AN156" t="s">
        <v>303</v>
      </c>
      <c r="AP156" t="s">
        <v>999</v>
      </c>
    </row>
    <row r="157" spans="1:42" x14ac:dyDescent="0.2">
      <c r="A157">
        <v>908</v>
      </c>
      <c r="B157" t="s">
        <v>1000</v>
      </c>
      <c r="C157" t="s">
        <v>1001</v>
      </c>
      <c r="D157" t="s">
        <v>44</v>
      </c>
      <c r="E157" t="s">
        <v>1002</v>
      </c>
      <c r="F157" t="s">
        <v>1003</v>
      </c>
      <c r="G157">
        <v>2018</v>
      </c>
      <c r="H157" t="s">
        <v>125</v>
      </c>
      <c r="J157" t="s">
        <v>69</v>
      </c>
      <c r="K157" t="s">
        <v>79</v>
      </c>
      <c r="L157" t="s">
        <v>50</v>
      </c>
      <c r="M157" t="s">
        <v>256</v>
      </c>
      <c r="N157" t="s">
        <v>52</v>
      </c>
      <c r="O157" t="s">
        <v>105</v>
      </c>
      <c r="P157">
        <v>7</v>
      </c>
      <c r="Q157" t="s">
        <v>54</v>
      </c>
      <c r="R157" t="s">
        <v>55</v>
      </c>
      <c r="T157" t="s">
        <v>49</v>
      </c>
      <c r="V157">
        <v>206</v>
      </c>
      <c r="W157" t="s">
        <v>106</v>
      </c>
      <c r="X157" t="s">
        <v>1004</v>
      </c>
      <c r="Y157" t="s">
        <v>71</v>
      </c>
      <c r="AA157" t="s">
        <v>215</v>
      </c>
      <c r="AB157" t="s">
        <v>186</v>
      </c>
      <c r="AD157" t="s">
        <v>1005</v>
      </c>
      <c r="AE157" t="s">
        <v>327</v>
      </c>
      <c r="AG157" t="s">
        <v>49</v>
      </c>
      <c r="AI157" t="s">
        <v>49</v>
      </c>
      <c r="AL157" t="s">
        <v>62</v>
      </c>
      <c r="AN157" t="s">
        <v>1006</v>
      </c>
      <c r="AO157" t="s">
        <v>1007</v>
      </c>
      <c r="AP157" s="1" t="s">
        <v>1008</v>
      </c>
    </row>
    <row r="158" spans="1:42" x14ac:dyDescent="0.2">
      <c r="A158">
        <v>902</v>
      </c>
      <c r="B158" t="s">
        <v>1009</v>
      </c>
      <c r="C158" t="s">
        <v>1010</v>
      </c>
      <c r="D158" t="s">
        <v>44</v>
      </c>
      <c r="E158" t="s">
        <v>1011</v>
      </c>
      <c r="F158" t="s">
        <v>1012</v>
      </c>
      <c r="G158">
        <v>2017</v>
      </c>
      <c r="H158" t="s">
        <v>47</v>
      </c>
      <c r="J158" t="s">
        <v>69</v>
      </c>
      <c r="K158" t="s">
        <v>49</v>
      </c>
      <c r="L158" t="s">
        <v>50</v>
      </c>
      <c r="M158" t="s">
        <v>1013</v>
      </c>
      <c r="N158" t="s">
        <v>52</v>
      </c>
      <c r="O158" t="s">
        <v>105</v>
      </c>
      <c r="P158">
        <v>6</v>
      </c>
      <c r="Q158" t="s">
        <v>54</v>
      </c>
      <c r="R158" t="s">
        <v>55</v>
      </c>
      <c r="T158" t="s">
        <v>49</v>
      </c>
      <c r="V158">
        <v>116</v>
      </c>
      <c r="W158" t="s">
        <v>106</v>
      </c>
      <c r="X158" t="s">
        <v>1014</v>
      </c>
      <c r="Y158" t="s">
        <v>71</v>
      </c>
      <c r="AA158" t="s">
        <v>58</v>
      </c>
      <c r="AB158" t="s">
        <v>240</v>
      </c>
      <c r="AD158" t="s">
        <v>1015</v>
      </c>
      <c r="AE158" t="s">
        <v>175</v>
      </c>
      <c r="AF158" t="s">
        <v>1016</v>
      </c>
      <c r="AG158" t="s">
        <v>49</v>
      </c>
      <c r="AI158" t="s">
        <v>49</v>
      </c>
      <c r="AL158" t="s">
        <v>62</v>
      </c>
      <c r="AN158" t="s">
        <v>82</v>
      </c>
      <c r="AP158" s="1" t="s">
        <v>1017</v>
      </c>
    </row>
    <row r="159" spans="1:42" x14ac:dyDescent="0.2">
      <c r="A159">
        <v>899</v>
      </c>
      <c r="B159" t="s">
        <v>1018</v>
      </c>
      <c r="C159" t="s">
        <v>1019</v>
      </c>
      <c r="D159" t="s">
        <v>44</v>
      </c>
      <c r="E159" t="s">
        <v>1020</v>
      </c>
      <c r="F159" t="s">
        <v>1021</v>
      </c>
      <c r="G159">
        <v>2017</v>
      </c>
      <c r="H159" t="s">
        <v>47</v>
      </c>
      <c r="J159" t="s">
        <v>104</v>
      </c>
      <c r="K159" t="s">
        <v>49</v>
      </c>
      <c r="L159" t="s">
        <v>50</v>
      </c>
      <c r="M159" t="s">
        <v>51</v>
      </c>
      <c r="N159" t="s">
        <v>52</v>
      </c>
      <c r="O159" t="s">
        <v>105</v>
      </c>
      <c r="P159">
        <v>7</v>
      </c>
      <c r="Q159" t="s">
        <v>54</v>
      </c>
      <c r="R159" t="s">
        <v>55</v>
      </c>
      <c r="T159" t="s">
        <v>79</v>
      </c>
      <c r="U159" t="s">
        <v>120</v>
      </c>
      <c r="V159">
        <v>7677</v>
      </c>
      <c r="W159" t="s">
        <v>56</v>
      </c>
      <c r="Y159" t="s">
        <v>71</v>
      </c>
      <c r="AA159" t="s">
        <v>58</v>
      </c>
      <c r="AB159" t="s">
        <v>59</v>
      </c>
      <c r="AD159" t="s">
        <v>1022</v>
      </c>
      <c r="AE159" t="s">
        <v>61</v>
      </c>
      <c r="AG159" t="s">
        <v>49</v>
      </c>
      <c r="AI159" t="s">
        <v>49</v>
      </c>
      <c r="AL159" t="s">
        <v>62</v>
      </c>
      <c r="AN159" t="s">
        <v>167</v>
      </c>
      <c r="AP159" s="1" t="s">
        <v>1023</v>
      </c>
    </row>
    <row r="160" spans="1:42" x14ac:dyDescent="0.2">
      <c r="A160">
        <v>897</v>
      </c>
      <c r="B160" t="s">
        <v>1024</v>
      </c>
      <c r="C160" t="s">
        <v>1025</v>
      </c>
      <c r="D160" t="s">
        <v>44</v>
      </c>
      <c r="E160" t="s">
        <v>1026</v>
      </c>
      <c r="F160" t="s">
        <v>1027</v>
      </c>
      <c r="G160">
        <v>2017</v>
      </c>
      <c r="H160" t="s">
        <v>162</v>
      </c>
      <c r="J160" t="s">
        <v>104</v>
      </c>
      <c r="K160" t="s">
        <v>49</v>
      </c>
      <c r="L160" t="s">
        <v>50</v>
      </c>
      <c r="M160" t="s">
        <v>1028</v>
      </c>
      <c r="N160" t="s">
        <v>52</v>
      </c>
      <c r="O160" t="s">
        <v>105</v>
      </c>
      <c r="P160">
        <v>10</v>
      </c>
      <c r="Q160" t="s">
        <v>54</v>
      </c>
      <c r="R160" t="s">
        <v>55</v>
      </c>
      <c r="T160" t="s">
        <v>79</v>
      </c>
      <c r="U160" t="s">
        <v>120</v>
      </c>
      <c r="V160">
        <v>52</v>
      </c>
      <c r="W160" t="s">
        <v>56</v>
      </c>
      <c r="Y160" t="s">
        <v>1029</v>
      </c>
      <c r="AA160" t="s">
        <v>58</v>
      </c>
      <c r="AB160" t="s">
        <v>1030</v>
      </c>
      <c r="AD160" t="s">
        <v>149</v>
      </c>
      <c r="AE160" t="s">
        <v>249</v>
      </c>
      <c r="AF160" t="s">
        <v>1031</v>
      </c>
      <c r="AG160" t="s">
        <v>49</v>
      </c>
      <c r="AI160" t="s">
        <v>49</v>
      </c>
      <c r="AL160" t="s">
        <v>62</v>
      </c>
      <c r="AN160" t="s">
        <v>167</v>
      </c>
      <c r="AP160" s="1" t="s">
        <v>1032</v>
      </c>
    </row>
    <row r="161" spans="1:42" x14ac:dyDescent="0.2">
      <c r="A161">
        <v>893</v>
      </c>
      <c r="B161" t="s">
        <v>1033</v>
      </c>
      <c r="C161" t="s">
        <v>1034</v>
      </c>
      <c r="D161" t="s">
        <v>44</v>
      </c>
      <c r="E161" t="s">
        <v>1034</v>
      </c>
      <c r="F161" t="s">
        <v>1035</v>
      </c>
      <c r="G161">
        <v>2017</v>
      </c>
      <c r="H161" t="s">
        <v>47</v>
      </c>
      <c r="J161" t="s">
        <v>69</v>
      </c>
      <c r="K161" t="s">
        <v>49</v>
      </c>
      <c r="L161" t="s">
        <v>50</v>
      </c>
      <c r="M161" t="s">
        <v>1036</v>
      </c>
      <c r="N161" t="s">
        <v>52</v>
      </c>
      <c r="O161" t="s">
        <v>53</v>
      </c>
      <c r="P161">
        <v>5</v>
      </c>
      <c r="Q161" t="s">
        <v>54</v>
      </c>
      <c r="R161" t="s">
        <v>95</v>
      </c>
      <c r="T161" t="s">
        <v>49</v>
      </c>
      <c r="V161">
        <v>9281</v>
      </c>
      <c r="W161" t="s">
        <v>56</v>
      </c>
      <c r="Y161" t="s">
        <v>71</v>
      </c>
      <c r="AA161" t="s">
        <v>58</v>
      </c>
      <c r="AB161" t="s">
        <v>97</v>
      </c>
      <c r="AD161" t="s">
        <v>194</v>
      </c>
      <c r="AE161" t="s">
        <v>175</v>
      </c>
      <c r="AF161" t="s">
        <v>1037</v>
      </c>
      <c r="AG161" t="s">
        <v>49</v>
      </c>
      <c r="AI161" t="s">
        <v>49</v>
      </c>
      <c r="AL161" t="s">
        <v>62</v>
      </c>
      <c r="AN161" t="s">
        <v>112</v>
      </c>
      <c r="AP161" t="e">
        <f>- whether the Assumptions for the Chi-Square test were not reported</f>
        <v>#NAME?</v>
      </c>
    </row>
    <row r="162" spans="1:42" x14ac:dyDescent="0.2">
      <c r="A162">
        <v>892</v>
      </c>
      <c r="C162" t="s">
        <v>1038</v>
      </c>
      <c r="D162" t="s">
        <v>44</v>
      </c>
      <c r="E162" t="s">
        <v>1038</v>
      </c>
      <c r="F162" t="s">
        <v>1039</v>
      </c>
      <c r="G162">
        <v>2017</v>
      </c>
      <c r="H162" t="s">
        <v>47</v>
      </c>
      <c r="J162" t="s">
        <v>48</v>
      </c>
      <c r="K162" t="s">
        <v>49</v>
      </c>
      <c r="L162" t="s">
        <v>50</v>
      </c>
      <c r="M162" t="s">
        <v>51</v>
      </c>
      <c r="N162" t="s">
        <v>52</v>
      </c>
      <c r="O162" t="s">
        <v>53</v>
      </c>
      <c r="P162">
        <v>7</v>
      </c>
      <c r="Q162" t="s">
        <v>54</v>
      </c>
      <c r="R162" t="s">
        <v>55</v>
      </c>
      <c r="T162" t="s">
        <v>49</v>
      </c>
      <c r="V162">
        <v>1193</v>
      </c>
      <c r="W162" t="s">
        <v>56</v>
      </c>
      <c r="Y162" t="s">
        <v>71</v>
      </c>
      <c r="AA162" t="s">
        <v>58</v>
      </c>
      <c r="AB162" t="s">
        <v>59</v>
      </c>
      <c r="AD162" t="s">
        <v>1040</v>
      </c>
      <c r="AE162" t="s">
        <v>61</v>
      </c>
      <c r="AG162" t="s">
        <v>49</v>
      </c>
      <c r="AI162" t="s">
        <v>49</v>
      </c>
      <c r="AL162" t="s">
        <v>62</v>
      </c>
      <c r="AN162" t="s">
        <v>167</v>
      </c>
      <c r="AP162" s="1" t="s">
        <v>1041</v>
      </c>
    </row>
    <row r="163" spans="1:42" x14ac:dyDescent="0.2">
      <c r="A163">
        <v>891</v>
      </c>
      <c r="B163" t="s">
        <v>1042</v>
      </c>
      <c r="C163" t="s">
        <v>1043</v>
      </c>
      <c r="D163" t="s">
        <v>44</v>
      </c>
      <c r="E163" t="s">
        <v>1044</v>
      </c>
      <c r="F163" t="s">
        <v>1045</v>
      </c>
      <c r="G163">
        <v>2017</v>
      </c>
      <c r="H163" t="s">
        <v>162</v>
      </c>
      <c r="J163" t="s">
        <v>104</v>
      </c>
      <c r="K163" t="s">
        <v>49</v>
      </c>
      <c r="L163" t="s">
        <v>50</v>
      </c>
      <c r="M163" t="s">
        <v>1046</v>
      </c>
      <c r="N163" t="s">
        <v>52</v>
      </c>
      <c r="O163" t="s">
        <v>53</v>
      </c>
      <c r="P163">
        <v>7</v>
      </c>
      <c r="Q163" t="s">
        <v>54</v>
      </c>
      <c r="R163" t="s">
        <v>55</v>
      </c>
      <c r="T163" t="s">
        <v>49</v>
      </c>
      <c r="V163">
        <v>381</v>
      </c>
      <c r="W163" t="s">
        <v>56</v>
      </c>
      <c r="Y163" t="s">
        <v>96</v>
      </c>
      <c r="AA163" t="s">
        <v>58</v>
      </c>
      <c r="AB163" t="s">
        <v>59</v>
      </c>
      <c r="AD163" t="s">
        <v>1047</v>
      </c>
      <c r="AE163" t="s">
        <v>61</v>
      </c>
      <c r="AG163" t="s">
        <v>49</v>
      </c>
      <c r="AI163" t="s">
        <v>49</v>
      </c>
      <c r="AL163" t="s">
        <v>62</v>
      </c>
      <c r="AN163" t="s">
        <v>167</v>
      </c>
      <c r="AP163" t="e">
        <f>- Authors Did not report whether the Proportional odds assumption was checked.</f>
        <v>#NAME?</v>
      </c>
    </row>
    <row r="164" spans="1:42" x14ac:dyDescent="0.2">
      <c r="A164">
        <v>890</v>
      </c>
      <c r="B164" t="s">
        <v>1048</v>
      </c>
      <c r="C164" t="s">
        <v>1049</v>
      </c>
      <c r="D164" t="s">
        <v>44</v>
      </c>
      <c r="E164" t="s">
        <v>1050</v>
      </c>
      <c r="F164" t="s">
        <v>1051</v>
      </c>
      <c r="G164">
        <v>2017</v>
      </c>
      <c r="H164" t="s">
        <v>125</v>
      </c>
      <c r="J164" t="s">
        <v>48</v>
      </c>
      <c r="K164" t="s">
        <v>79</v>
      </c>
      <c r="L164" t="s">
        <v>50</v>
      </c>
      <c r="M164" t="s">
        <v>870</v>
      </c>
      <c r="N164" t="s">
        <v>145</v>
      </c>
      <c r="O164" t="s">
        <v>53</v>
      </c>
      <c r="P164">
        <v>7</v>
      </c>
      <c r="Q164" t="s">
        <v>183</v>
      </c>
      <c r="R164" t="s">
        <v>55</v>
      </c>
      <c r="T164" t="s">
        <v>49</v>
      </c>
      <c r="V164">
        <v>21</v>
      </c>
      <c r="W164" t="s">
        <v>106</v>
      </c>
      <c r="X164" t="s">
        <v>1052</v>
      </c>
      <c r="Y164" t="s">
        <v>71</v>
      </c>
      <c r="AA164" t="s">
        <v>58</v>
      </c>
      <c r="AB164" t="s">
        <v>59</v>
      </c>
      <c r="AD164" t="s">
        <v>149</v>
      </c>
      <c r="AE164" t="s">
        <v>197</v>
      </c>
      <c r="AG164" t="s">
        <v>49</v>
      </c>
      <c r="AI164" t="s">
        <v>49</v>
      </c>
      <c r="AL164" t="s">
        <v>151</v>
      </c>
      <c r="AN164" t="s">
        <v>167</v>
      </c>
      <c r="AP164" s="1" t="s">
        <v>1053</v>
      </c>
    </row>
    <row r="165" spans="1:42" x14ac:dyDescent="0.2">
      <c r="A165">
        <v>888</v>
      </c>
      <c r="B165" t="s">
        <v>1054</v>
      </c>
      <c r="C165" t="s">
        <v>1055</v>
      </c>
      <c r="D165" t="s">
        <v>44</v>
      </c>
      <c r="E165" t="s">
        <v>1056</v>
      </c>
      <c r="F165" t="s">
        <v>1057</v>
      </c>
      <c r="G165">
        <v>2017</v>
      </c>
      <c r="H165" t="s">
        <v>47</v>
      </c>
      <c r="J165" t="s">
        <v>104</v>
      </c>
      <c r="K165" t="s">
        <v>79</v>
      </c>
      <c r="L165" t="s">
        <v>50</v>
      </c>
      <c r="M165" t="s">
        <v>760</v>
      </c>
      <c r="N165" t="s">
        <v>145</v>
      </c>
      <c r="O165" t="s">
        <v>53</v>
      </c>
      <c r="P165">
        <v>7</v>
      </c>
      <c r="Q165" t="s">
        <v>183</v>
      </c>
      <c r="R165" t="s">
        <v>55</v>
      </c>
      <c r="T165" t="s">
        <v>49</v>
      </c>
      <c r="V165">
        <v>1522</v>
      </c>
      <c r="W165" t="s">
        <v>225</v>
      </c>
      <c r="X165" t="s">
        <v>1058</v>
      </c>
      <c r="Y165" t="s">
        <v>71</v>
      </c>
      <c r="AA165" t="s">
        <v>58</v>
      </c>
      <c r="AB165" t="s">
        <v>240</v>
      </c>
      <c r="AD165" t="s">
        <v>149</v>
      </c>
      <c r="AE165" t="s">
        <v>150</v>
      </c>
      <c r="AG165" t="s">
        <v>49</v>
      </c>
      <c r="AI165" t="s">
        <v>49</v>
      </c>
      <c r="AL165" t="s">
        <v>62</v>
      </c>
      <c r="AN165" t="s">
        <v>167</v>
      </c>
      <c r="AP165" t="s">
        <v>1059</v>
      </c>
    </row>
    <row r="166" spans="1:42" x14ac:dyDescent="0.2">
      <c r="A166">
        <v>886</v>
      </c>
      <c r="B166" t="s">
        <v>1060</v>
      </c>
      <c r="C166" t="s">
        <v>1061</v>
      </c>
      <c r="D166" t="s">
        <v>44</v>
      </c>
      <c r="E166" t="s">
        <v>1062</v>
      </c>
      <c r="F166" t="s">
        <v>1063</v>
      </c>
      <c r="G166">
        <v>2017</v>
      </c>
      <c r="H166" t="s">
        <v>47</v>
      </c>
      <c r="J166" t="s">
        <v>104</v>
      </c>
      <c r="K166" t="s">
        <v>49</v>
      </c>
      <c r="L166" t="s">
        <v>50</v>
      </c>
      <c r="M166" t="s">
        <v>1064</v>
      </c>
      <c r="N166" t="s">
        <v>145</v>
      </c>
      <c r="O166" t="s">
        <v>53</v>
      </c>
      <c r="P166">
        <v>7</v>
      </c>
      <c r="Q166" t="s">
        <v>183</v>
      </c>
      <c r="R166" t="s">
        <v>55</v>
      </c>
      <c r="T166" t="s">
        <v>49</v>
      </c>
      <c r="V166">
        <v>251</v>
      </c>
      <c r="W166" t="s">
        <v>106</v>
      </c>
      <c r="X166" t="s">
        <v>1065</v>
      </c>
      <c r="Y166" t="s">
        <v>71</v>
      </c>
      <c r="AA166" t="s">
        <v>58</v>
      </c>
      <c r="AB166" t="s">
        <v>147</v>
      </c>
      <c r="AC166" t="s">
        <v>1066</v>
      </c>
      <c r="AD166" t="s">
        <v>149</v>
      </c>
      <c r="AE166" t="s">
        <v>197</v>
      </c>
      <c r="AG166" t="s">
        <v>49</v>
      </c>
      <c r="AI166" t="s">
        <v>49</v>
      </c>
      <c r="AL166" t="s">
        <v>151</v>
      </c>
      <c r="AN166" t="s">
        <v>175</v>
      </c>
      <c r="AO166" t="s">
        <v>1067</v>
      </c>
      <c r="AP166" t="e">
        <f>- Study Had three trials with the same outcomes: we report on data for the facet joint trial.</f>
        <v>#NAME?</v>
      </c>
    </row>
    <row r="167" spans="1:42" x14ac:dyDescent="0.2">
      <c r="A167">
        <v>883</v>
      </c>
      <c r="B167" t="s">
        <v>1068</v>
      </c>
      <c r="C167" t="s">
        <v>1069</v>
      </c>
      <c r="D167" t="s">
        <v>44</v>
      </c>
      <c r="E167" t="s">
        <v>1070</v>
      </c>
      <c r="F167" t="s">
        <v>1071</v>
      </c>
      <c r="G167">
        <v>2017</v>
      </c>
      <c r="H167" t="s">
        <v>47</v>
      </c>
      <c r="J167" t="s">
        <v>69</v>
      </c>
      <c r="K167" t="s">
        <v>49</v>
      </c>
      <c r="L167" t="s">
        <v>50</v>
      </c>
      <c r="M167" t="s">
        <v>51</v>
      </c>
      <c r="N167" t="s">
        <v>52</v>
      </c>
      <c r="O167" t="s">
        <v>105</v>
      </c>
      <c r="P167">
        <v>7</v>
      </c>
      <c r="Q167" t="s">
        <v>54</v>
      </c>
      <c r="R167" t="s">
        <v>55</v>
      </c>
      <c r="T167" t="s">
        <v>79</v>
      </c>
      <c r="U167" t="s">
        <v>120</v>
      </c>
      <c r="V167">
        <v>9748</v>
      </c>
      <c r="W167" t="s">
        <v>56</v>
      </c>
      <c r="Y167" t="s">
        <v>71</v>
      </c>
      <c r="AA167" t="s">
        <v>58</v>
      </c>
      <c r="AB167" t="s">
        <v>59</v>
      </c>
      <c r="AD167" t="s">
        <v>1072</v>
      </c>
      <c r="AE167" t="s">
        <v>61</v>
      </c>
      <c r="AG167" t="s">
        <v>49</v>
      </c>
      <c r="AI167" t="s">
        <v>79</v>
      </c>
      <c r="AJ167" t="s">
        <v>258</v>
      </c>
      <c r="AL167" t="s">
        <v>62</v>
      </c>
      <c r="AN167" t="s">
        <v>167</v>
      </c>
      <c r="AP167" s="1" t="s">
        <v>1073</v>
      </c>
    </row>
    <row r="168" spans="1:42" x14ac:dyDescent="0.2">
      <c r="A168">
        <v>882</v>
      </c>
      <c r="B168" t="s">
        <v>1074</v>
      </c>
      <c r="C168" t="s">
        <v>1075</v>
      </c>
      <c r="D168" t="s">
        <v>44</v>
      </c>
      <c r="E168" t="s">
        <v>1076</v>
      </c>
      <c r="F168" t="s">
        <v>1077</v>
      </c>
      <c r="G168">
        <v>2017</v>
      </c>
      <c r="H168" t="s">
        <v>87</v>
      </c>
      <c r="J168" t="s">
        <v>69</v>
      </c>
      <c r="K168" t="s">
        <v>49</v>
      </c>
      <c r="L168" t="s">
        <v>50</v>
      </c>
      <c r="M168" t="s">
        <v>1078</v>
      </c>
      <c r="N168" t="s">
        <v>145</v>
      </c>
      <c r="O168" t="s">
        <v>53</v>
      </c>
      <c r="P168">
        <v>7</v>
      </c>
      <c r="Q168" t="s">
        <v>183</v>
      </c>
      <c r="R168" t="s">
        <v>55</v>
      </c>
      <c r="T168" t="s">
        <v>49</v>
      </c>
      <c r="V168">
        <v>118</v>
      </c>
      <c r="W168" t="s">
        <v>56</v>
      </c>
      <c r="Y168" t="s">
        <v>719</v>
      </c>
      <c r="AA168" t="s">
        <v>58</v>
      </c>
      <c r="AB168" t="s">
        <v>1079</v>
      </c>
      <c r="AD168" t="s">
        <v>1080</v>
      </c>
      <c r="AE168" t="s">
        <v>249</v>
      </c>
      <c r="AF168" t="s">
        <v>1081</v>
      </c>
      <c r="AG168" t="s">
        <v>49</v>
      </c>
      <c r="AI168" t="s">
        <v>49</v>
      </c>
      <c r="AL168" t="s">
        <v>62</v>
      </c>
      <c r="AN168" t="s">
        <v>167</v>
      </c>
      <c r="AP168" t="e">
        <f>- Assumptions for Wilcoxon signed rank test and Hodges-Lehmann estimator not reported to be checked.
- Wilcoxon test was used to calculate the P-value</f>
        <v>#NAME?</v>
      </c>
    </row>
    <row r="169" spans="1:42" x14ac:dyDescent="0.2">
      <c r="A169">
        <v>881</v>
      </c>
      <c r="B169" t="s">
        <v>1082</v>
      </c>
      <c r="C169" t="s">
        <v>1083</v>
      </c>
      <c r="D169" t="s">
        <v>116</v>
      </c>
      <c r="E169" t="s">
        <v>1084</v>
      </c>
      <c r="F169" t="s">
        <v>1085</v>
      </c>
      <c r="G169">
        <v>2017</v>
      </c>
      <c r="H169" t="s">
        <v>156</v>
      </c>
      <c r="J169" t="s">
        <v>69</v>
      </c>
      <c r="K169" t="s">
        <v>49</v>
      </c>
      <c r="L169" t="s">
        <v>50</v>
      </c>
      <c r="M169" t="s">
        <v>1086</v>
      </c>
      <c r="N169" t="s">
        <v>52</v>
      </c>
      <c r="O169" t="s">
        <v>105</v>
      </c>
      <c r="P169">
        <v>5</v>
      </c>
      <c r="Q169" t="s">
        <v>94</v>
      </c>
      <c r="R169" t="s">
        <v>55</v>
      </c>
      <c r="T169" t="s">
        <v>79</v>
      </c>
      <c r="U169" t="s">
        <v>120</v>
      </c>
      <c r="V169">
        <v>136</v>
      </c>
      <c r="W169" t="s">
        <v>225</v>
      </c>
      <c r="X169" t="s">
        <v>1087</v>
      </c>
      <c r="Y169" t="s">
        <v>71</v>
      </c>
      <c r="AA169" t="s">
        <v>58</v>
      </c>
      <c r="AB169" t="s">
        <v>59</v>
      </c>
      <c r="AD169" t="s">
        <v>80</v>
      </c>
      <c r="AE169" t="s">
        <v>61</v>
      </c>
      <c r="AG169" t="s">
        <v>49</v>
      </c>
      <c r="AI169" t="s">
        <v>49</v>
      </c>
      <c r="AJ169" t="s">
        <v>277</v>
      </c>
      <c r="AL169" t="s">
        <v>62</v>
      </c>
      <c r="AN169" t="s">
        <v>167</v>
      </c>
    </row>
    <row r="170" spans="1:42" x14ac:dyDescent="0.2">
      <c r="A170">
        <v>881</v>
      </c>
      <c r="B170" t="s">
        <v>1082</v>
      </c>
      <c r="C170" t="s">
        <v>1083</v>
      </c>
      <c r="D170" t="s">
        <v>44</v>
      </c>
      <c r="E170" t="s">
        <v>1084</v>
      </c>
      <c r="F170" t="s">
        <v>1088</v>
      </c>
      <c r="G170">
        <v>2017</v>
      </c>
      <c r="H170" t="s">
        <v>87</v>
      </c>
      <c r="J170" t="s">
        <v>69</v>
      </c>
      <c r="K170" t="s">
        <v>49</v>
      </c>
      <c r="L170" t="s">
        <v>50</v>
      </c>
      <c r="M170" t="s">
        <v>1089</v>
      </c>
      <c r="N170" t="s">
        <v>52</v>
      </c>
      <c r="O170" t="s">
        <v>105</v>
      </c>
      <c r="P170">
        <v>5</v>
      </c>
      <c r="Q170" t="s">
        <v>54</v>
      </c>
      <c r="R170" t="s">
        <v>55</v>
      </c>
      <c r="T170" t="s">
        <v>79</v>
      </c>
      <c r="U170" t="s">
        <v>120</v>
      </c>
      <c r="V170">
        <v>136</v>
      </c>
      <c r="W170" t="s">
        <v>56</v>
      </c>
      <c r="Y170" t="s">
        <v>71</v>
      </c>
      <c r="AA170" t="s">
        <v>58</v>
      </c>
      <c r="AB170" t="s">
        <v>59</v>
      </c>
      <c r="AD170" s="1" t="s">
        <v>1090</v>
      </c>
      <c r="AE170" t="s">
        <v>61</v>
      </c>
      <c r="AG170" t="s">
        <v>49</v>
      </c>
      <c r="AI170" t="s">
        <v>79</v>
      </c>
      <c r="AJ170" t="s">
        <v>81</v>
      </c>
      <c r="AL170" t="s">
        <v>62</v>
      </c>
      <c r="AN170" t="s">
        <v>167</v>
      </c>
      <c r="AP170" s="1" t="s">
        <v>1091</v>
      </c>
    </row>
    <row r="171" spans="1:42" x14ac:dyDescent="0.2">
      <c r="A171">
        <v>881</v>
      </c>
      <c r="B171" t="s">
        <v>1082</v>
      </c>
      <c r="C171" t="s">
        <v>1083</v>
      </c>
      <c r="D171" t="s">
        <v>128</v>
      </c>
      <c r="E171" t="s">
        <v>1084</v>
      </c>
      <c r="F171" t="s">
        <v>1088</v>
      </c>
      <c r="G171">
        <v>2017</v>
      </c>
      <c r="H171" t="s">
        <v>87</v>
      </c>
      <c r="J171" t="s">
        <v>69</v>
      </c>
      <c r="K171" t="s">
        <v>49</v>
      </c>
      <c r="L171" t="s">
        <v>50</v>
      </c>
      <c r="M171" t="s">
        <v>1089</v>
      </c>
      <c r="N171" t="s">
        <v>52</v>
      </c>
      <c r="O171" t="s">
        <v>105</v>
      </c>
      <c r="P171">
        <v>5</v>
      </c>
      <c r="Q171" t="s">
        <v>54</v>
      </c>
      <c r="R171" t="s">
        <v>55</v>
      </c>
      <c r="T171" t="s">
        <v>79</v>
      </c>
      <c r="U171" t="s">
        <v>120</v>
      </c>
      <c r="V171">
        <v>136</v>
      </c>
      <c r="W171" t="s">
        <v>56</v>
      </c>
      <c r="Y171" t="s">
        <v>71</v>
      </c>
      <c r="AA171" t="s">
        <v>58</v>
      </c>
      <c r="AB171" t="s">
        <v>59</v>
      </c>
      <c r="AD171" s="1" t="s">
        <v>1090</v>
      </c>
      <c r="AE171" t="s">
        <v>61</v>
      </c>
      <c r="AG171" t="s">
        <v>49</v>
      </c>
      <c r="AI171" t="s">
        <v>79</v>
      </c>
      <c r="AJ171" t="s">
        <v>81</v>
      </c>
      <c r="AL171" t="s">
        <v>62</v>
      </c>
      <c r="AN171" t="s">
        <v>167</v>
      </c>
      <c r="AP171" s="1" t="s">
        <v>1091</v>
      </c>
    </row>
    <row r="172" spans="1:42" x14ac:dyDescent="0.2">
      <c r="A172">
        <v>875</v>
      </c>
      <c r="B172" t="s">
        <v>1092</v>
      </c>
      <c r="C172" t="s">
        <v>1093</v>
      </c>
      <c r="D172" t="s">
        <v>44</v>
      </c>
      <c r="E172" t="s">
        <v>1093</v>
      </c>
      <c r="F172" t="s">
        <v>1094</v>
      </c>
      <c r="G172">
        <v>2017</v>
      </c>
      <c r="H172" t="s">
        <v>47</v>
      </c>
      <c r="J172" t="s">
        <v>48</v>
      </c>
      <c r="K172" t="s">
        <v>49</v>
      </c>
      <c r="L172" t="s">
        <v>50</v>
      </c>
      <c r="M172" t="s">
        <v>256</v>
      </c>
      <c r="N172" t="s">
        <v>52</v>
      </c>
      <c r="O172" t="s">
        <v>53</v>
      </c>
      <c r="P172">
        <v>7</v>
      </c>
      <c r="Q172" t="s">
        <v>54</v>
      </c>
      <c r="R172" t="s">
        <v>55</v>
      </c>
      <c r="T172" t="s">
        <v>49</v>
      </c>
      <c r="V172">
        <v>156</v>
      </c>
      <c r="W172" t="s">
        <v>56</v>
      </c>
      <c r="Y172" t="s">
        <v>378</v>
      </c>
      <c r="AA172" t="s">
        <v>58</v>
      </c>
      <c r="AB172" t="s">
        <v>135</v>
      </c>
      <c r="AD172" t="s">
        <v>149</v>
      </c>
      <c r="AE172" t="s">
        <v>369</v>
      </c>
      <c r="AF172" t="s">
        <v>1095</v>
      </c>
      <c r="AG172" t="s">
        <v>49</v>
      </c>
      <c r="AI172" t="s">
        <v>303</v>
      </c>
      <c r="AL172" t="s">
        <v>229</v>
      </c>
      <c r="AN172" t="s">
        <v>198</v>
      </c>
      <c r="AP172" t="e">
        <f>- Authors Did not report whether they used Mann-Whitney test or parametric methods for comparing the mRS between intervention groups. they Did state they would use parametric methods if data were normally distributed, but Did not report whether this was checked/the results of this.
- Unknown whether Assumptions were checked.</f>
        <v>#NAME?</v>
      </c>
    </row>
    <row r="173" spans="1:42" x14ac:dyDescent="0.2">
      <c r="A173">
        <v>873</v>
      </c>
      <c r="B173" t="s">
        <v>1096</v>
      </c>
      <c r="C173" t="s">
        <v>1097</v>
      </c>
      <c r="D173" t="s">
        <v>44</v>
      </c>
      <c r="E173" t="s">
        <v>1098</v>
      </c>
      <c r="F173" t="s">
        <v>1099</v>
      </c>
      <c r="G173">
        <v>2017</v>
      </c>
      <c r="H173" t="s">
        <v>47</v>
      </c>
      <c r="J173" t="s">
        <v>104</v>
      </c>
      <c r="K173" t="s">
        <v>49</v>
      </c>
      <c r="L173" t="s">
        <v>50</v>
      </c>
      <c r="M173" t="s">
        <v>1100</v>
      </c>
      <c r="N173" t="s">
        <v>52</v>
      </c>
      <c r="O173" t="s">
        <v>105</v>
      </c>
      <c r="P173">
        <v>6</v>
      </c>
      <c r="Q173" t="s">
        <v>54</v>
      </c>
      <c r="R173" t="s">
        <v>55</v>
      </c>
      <c r="T173" t="s">
        <v>79</v>
      </c>
      <c r="U173" t="s">
        <v>120</v>
      </c>
      <c r="V173">
        <v>320</v>
      </c>
      <c r="W173" t="s">
        <v>56</v>
      </c>
      <c r="Y173" t="s">
        <v>1101</v>
      </c>
      <c r="AA173" t="s">
        <v>58</v>
      </c>
      <c r="AB173" t="s">
        <v>163</v>
      </c>
      <c r="AD173" t="s">
        <v>1102</v>
      </c>
      <c r="AE173" t="s">
        <v>518</v>
      </c>
      <c r="AG173" t="s">
        <v>49</v>
      </c>
      <c r="AI173" t="s">
        <v>49</v>
      </c>
      <c r="AL173" t="s">
        <v>175</v>
      </c>
      <c r="AM173" t="s">
        <v>1103</v>
      </c>
      <c r="AN173" t="s">
        <v>198</v>
      </c>
      <c r="AP173" s="1" t="s">
        <v>1104</v>
      </c>
    </row>
    <row r="174" spans="1:42" x14ac:dyDescent="0.2">
      <c r="A174">
        <v>870</v>
      </c>
      <c r="B174" t="s">
        <v>1105</v>
      </c>
      <c r="C174" t="s">
        <v>1106</v>
      </c>
      <c r="D174" t="s">
        <v>44</v>
      </c>
      <c r="E174" t="s">
        <v>1107</v>
      </c>
      <c r="F174" t="s">
        <v>1108</v>
      </c>
      <c r="G174">
        <v>2017</v>
      </c>
      <c r="H174" t="s">
        <v>162</v>
      </c>
      <c r="J174" t="s">
        <v>143</v>
      </c>
      <c r="K174" t="s">
        <v>49</v>
      </c>
      <c r="L174" t="s">
        <v>50</v>
      </c>
      <c r="M174" t="s">
        <v>1109</v>
      </c>
      <c r="N174" t="s">
        <v>52</v>
      </c>
      <c r="O174" t="s">
        <v>53</v>
      </c>
      <c r="P174">
        <v>5</v>
      </c>
      <c r="Q174" t="s">
        <v>54</v>
      </c>
      <c r="R174" t="s">
        <v>95</v>
      </c>
      <c r="T174" t="s">
        <v>49</v>
      </c>
      <c r="V174">
        <v>344</v>
      </c>
      <c r="W174" t="s">
        <v>56</v>
      </c>
      <c r="Y174" t="s">
        <v>96</v>
      </c>
      <c r="AA174" t="s">
        <v>58</v>
      </c>
      <c r="AB174" t="s">
        <v>247</v>
      </c>
      <c r="AD174" t="s">
        <v>149</v>
      </c>
      <c r="AE174" t="s">
        <v>98</v>
      </c>
      <c r="AG174" t="s">
        <v>49</v>
      </c>
      <c r="AI174" t="s">
        <v>49</v>
      </c>
      <c r="AL174" t="s">
        <v>62</v>
      </c>
      <c r="AN174" t="s">
        <v>82</v>
      </c>
    </row>
    <row r="175" spans="1:42" x14ac:dyDescent="0.2">
      <c r="A175">
        <v>869</v>
      </c>
      <c r="B175" t="s">
        <v>1110</v>
      </c>
      <c r="C175" t="s">
        <v>1111</v>
      </c>
      <c r="D175" t="s">
        <v>44</v>
      </c>
      <c r="E175" t="s">
        <v>1112</v>
      </c>
      <c r="F175" t="s">
        <v>1113</v>
      </c>
      <c r="G175">
        <v>2017</v>
      </c>
      <c r="H175" t="s">
        <v>156</v>
      </c>
      <c r="J175" t="s">
        <v>69</v>
      </c>
      <c r="K175" t="s">
        <v>49</v>
      </c>
      <c r="L175" t="s">
        <v>50</v>
      </c>
      <c r="M175" t="s">
        <v>256</v>
      </c>
      <c r="N175" t="s">
        <v>52</v>
      </c>
      <c r="O175" t="s">
        <v>105</v>
      </c>
      <c r="P175">
        <v>7</v>
      </c>
      <c r="Q175" t="s">
        <v>54</v>
      </c>
      <c r="R175" t="s">
        <v>55</v>
      </c>
      <c r="T175" t="s">
        <v>79</v>
      </c>
      <c r="U175" t="s">
        <v>120</v>
      </c>
      <c r="V175">
        <v>391</v>
      </c>
      <c r="W175" t="s">
        <v>56</v>
      </c>
      <c r="Y175" t="s">
        <v>57</v>
      </c>
      <c r="AA175" t="s">
        <v>58</v>
      </c>
      <c r="AB175" t="s">
        <v>59</v>
      </c>
      <c r="AD175" t="s">
        <v>1114</v>
      </c>
      <c r="AE175" t="s">
        <v>61</v>
      </c>
      <c r="AG175" t="s">
        <v>49</v>
      </c>
      <c r="AI175" t="s">
        <v>49</v>
      </c>
      <c r="AL175" t="s">
        <v>62</v>
      </c>
      <c r="AN175" t="s">
        <v>198</v>
      </c>
      <c r="AP175" t="s">
        <v>1115</v>
      </c>
    </row>
    <row r="176" spans="1:42" x14ac:dyDescent="0.2">
      <c r="A176">
        <v>868</v>
      </c>
      <c r="B176" t="s">
        <v>1116</v>
      </c>
      <c r="C176" t="s">
        <v>1117</v>
      </c>
      <c r="D176" t="s">
        <v>44</v>
      </c>
      <c r="E176" t="s">
        <v>1117</v>
      </c>
      <c r="F176" t="s">
        <v>1118</v>
      </c>
      <c r="G176">
        <v>2017</v>
      </c>
      <c r="H176" t="s">
        <v>47</v>
      </c>
      <c r="J176" t="s">
        <v>104</v>
      </c>
      <c r="K176" t="s">
        <v>79</v>
      </c>
      <c r="L176" t="s">
        <v>50</v>
      </c>
      <c r="M176" t="s">
        <v>1119</v>
      </c>
      <c r="N176" t="s">
        <v>52</v>
      </c>
      <c r="O176" t="s">
        <v>105</v>
      </c>
      <c r="P176">
        <v>3</v>
      </c>
      <c r="Q176" t="s">
        <v>54</v>
      </c>
      <c r="R176" t="s">
        <v>95</v>
      </c>
      <c r="T176" t="s">
        <v>49</v>
      </c>
      <c r="V176">
        <v>379</v>
      </c>
      <c r="W176" t="s">
        <v>56</v>
      </c>
      <c r="Y176" t="s">
        <v>71</v>
      </c>
      <c r="AA176" t="s">
        <v>58</v>
      </c>
      <c r="AB176" t="s">
        <v>97</v>
      </c>
      <c r="AD176" t="s">
        <v>194</v>
      </c>
      <c r="AE176" t="s">
        <v>175</v>
      </c>
      <c r="AF176" t="s">
        <v>1120</v>
      </c>
      <c r="AG176" t="s">
        <v>49</v>
      </c>
      <c r="AI176" t="s">
        <v>49</v>
      </c>
      <c r="AL176" t="s">
        <v>62</v>
      </c>
      <c r="AN176" t="s">
        <v>167</v>
      </c>
      <c r="AP176" s="1" t="s">
        <v>1121</v>
      </c>
    </row>
    <row r="177" spans="1:42" x14ac:dyDescent="0.2">
      <c r="A177">
        <v>865</v>
      </c>
      <c r="B177" t="s">
        <v>1122</v>
      </c>
      <c r="C177" t="s">
        <v>1123</v>
      </c>
      <c r="D177" t="s">
        <v>44</v>
      </c>
      <c r="E177" t="s">
        <v>1124</v>
      </c>
      <c r="F177" t="s">
        <v>1125</v>
      </c>
      <c r="G177">
        <v>2017</v>
      </c>
      <c r="H177" t="s">
        <v>87</v>
      </c>
      <c r="J177" t="s">
        <v>69</v>
      </c>
      <c r="K177" t="s">
        <v>49</v>
      </c>
      <c r="L177" t="s">
        <v>50</v>
      </c>
      <c r="M177" t="s">
        <v>193</v>
      </c>
      <c r="N177" t="s">
        <v>145</v>
      </c>
      <c r="O177" t="s">
        <v>53</v>
      </c>
      <c r="P177">
        <v>11</v>
      </c>
      <c r="Q177" t="s">
        <v>183</v>
      </c>
      <c r="R177" t="s">
        <v>55</v>
      </c>
      <c r="T177" t="s">
        <v>49</v>
      </c>
      <c r="V177">
        <v>207</v>
      </c>
      <c r="W177" t="s">
        <v>56</v>
      </c>
      <c r="Y177" t="s">
        <v>378</v>
      </c>
      <c r="AA177" t="s">
        <v>58</v>
      </c>
      <c r="AB177" t="s">
        <v>293</v>
      </c>
      <c r="AD177" t="s">
        <v>149</v>
      </c>
      <c r="AE177" t="s">
        <v>327</v>
      </c>
      <c r="AG177" t="s">
        <v>49</v>
      </c>
      <c r="AI177" t="s">
        <v>49</v>
      </c>
      <c r="AL177" t="s">
        <v>151</v>
      </c>
      <c r="AN177" t="s">
        <v>167</v>
      </c>
    </row>
    <row r="178" spans="1:42" x14ac:dyDescent="0.2">
      <c r="A178">
        <v>863</v>
      </c>
      <c r="B178" t="s">
        <v>1126</v>
      </c>
      <c r="C178" t="s">
        <v>1127</v>
      </c>
      <c r="D178" t="s">
        <v>44</v>
      </c>
      <c r="E178" t="s">
        <v>1128</v>
      </c>
      <c r="F178" t="s">
        <v>1129</v>
      </c>
      <c r="G178">
        <v>2017</v>
      </c>
      <c r="H178" t="s">
        <v>125</v>
      </c>
      <c r="J178" t="s">
        <v>48</v>
      </c>
      <c r="K178" t="s">
        <v>49</v>
      </c>
      <c r="L178" t="s">
        <v>50</v>
      </c>
      <c r="M178" t="s">
        <v>423</v>
      </c>
      <c r="N178" t="s">
        <v>52</v>
      </c>
      <c r="O178" t="s">
        <v>53</v>
      </c>
      <c r="P178">
        <v>7</v>
      </c>
      <c r="Q178" t="s">
        <v>54</v>
      </c>
      <c r="R178" t="s">
        <v>55</v>
      </c>
      <c r="T178" t="s">
        <v>49</v>
      </c>
      <c r="V178">
        <v>456</v>
      </c>
      <c r="W178" t="s">
        <v>56</v>
      </c>
      <c r="Y178" t="s">
        <v>291</v>
      </c>
      <c r="Z178" t="s">
        <v>1130</v>
      </c>
      <c r="AA178" t="s">
        <v>58</v>
      </c>
      <c r="AB178" t="s">
        <v>293</v>
      </c>
      <c r="AD178" t="s">
        <v>149</v>
      </c>
      <c r="AE178" t="s">
        <v>327</v>
      </c>
      <c r="AG178" t="s">
        <v>49</v>
      </c>
      <c r="AI178" t="s">
        <v>49</v>
      </c>
      <c r="AL178" t="s">
        <v>151</v>
      </c>
      <c r="AN178" t="s">
        <v>167</v>
      </c>
    </row>
    <row r="179" spans="1:42" x14ac:dyDescent="0.2">
      <c r="A179">
        <v>860</v>
      </c>
      <c r="B179" t="s">
        <v>1131</v>
      </c>
      <c r="C179" t="s">
        <v>1132</v>
      </c>
      <c r="D179" t="s">
        <v>44</v>
      </c>
      <c r="E179" t="s">
        <v>1133</v>
      </c>
      <c r="F179" t="s">
        <v>1134</v>
      </c>
      <c r="G179">
        <v>2017</v>
      </c>
      <c r="H179" t="s">
        <v>125</v>
      </c>
      <c r="J179" t="s">
        <v>69</v>
      </c>
      <c r="K179" t="s">
        <v>49</v>
      </c>
      <c r="L179" t="s">
        <v>50</v>
      </c>
      <c r="M179" t="s">
        <v>339</v>
      </c>
      <c r="N179" t="s">
        <v>52</v>
      </c>
      <c r="O179" t="s">
        <v>53</v>
      </c>
      <c r="P179">
        <v>5</v>
      </c>
      <c r="Q179" t="s">
        <v>54</v>
      </c>
      <c r="R179" t="s">
        <v>55</v>
      </c>
      <c r="T179" t="s">
        <v>49</v>
      </c>
      <c r="V179">
        <v>126</v>
      </c>
      <c r="W179" t="s">
        <v>225</v>
      </c>
      <c r="X179" t="s">
        <v>1135</v>
      </c>
      <c r="Y179" t="s">
        <v>71</v>
      </c>
      <c r="AA179" t="s">
        <v>274</v>
      </c>
      <c r="AB179" t="s">
        <v>274</v>
      </c>
      <c r="AD179" t="s">
        <v>194</v>
      </c>
      <c r="AE179" t="s">
        <v>275</v>
      </c>
      <c r="AG179" t="s">
        <v>276</v>
      </c>
      <c r="AI179" t="s">
        <v>277</v>
      </c>
      <c r="AL179" t="s">
        <v>62</v>
      </c>
      <c r="AN179" t="s">
        <v>167</v>
      </c>
    </row>
    <row r="180" spans="1:42" x14ac:dyDescent="0.2">
      <c r="A180">
        <v>857</v>
      </c>
      <c r="B180" t="s">
        <v>1136</v>
      </c>
      <c r="C180" t="s">
        <v>1137</v>
      </c>
      <c r="D180" t="s">
        <v>44</v>
      </c>
      <c r="E180" t="s">
        <v>1138</v>
      </c>
      <c r="F180" t="s">
        <v>1139</v>
      </c>
      <c r="G180">
        <v>2017</v>
      </c>
      <c r="H180" t="s">
        <v>47</v>
      </c>
      <c r="J180" t="s">
        <v>104</v>
      </c>
      <c r="K180" t="s">
        <v>79</v>
      </c>
      <c r="L180" t="s">
        <v>50</v>
      </c>
      <c r="M180" t="s">
        <v>1140</v>
      </c>
      <c r="N180" t="s">
        <v>52</v>
      </c>
      <c r="O180" t="s">
        <v>105</v>
      </c>
      <c r="P180">
        <v>3</v>
      </c>
      <c r="Q180" t="s">
        <v>54</v>
      </c>
      <c r="R180" t="s">
        <v>55</v>
      </c>
      <c r="T180" t="s">
        <v>49</v>
      </c>
      <c r="V180">
        <v>142</v>
      </c>
      <c r="W180" t="s">
        <v>106</v>
      </c>
      <c r="X180" t="s">
        <v>1141</v>
      </c>
      <c r="Y180" t="s">
        <v>71</v>
      </c>
      <c r="AA180" t="s">
        <v>58</v>
      </c>
      <c r="AB180" t="s">
        <v>592</v>
      </c>
      <c r="AD180" t="s">
        <v>149</v>
      </c>
      <c r="AE180" t="s">
        <v>110</v>
      </c>
      <c r="AF180" t="s">
        <v>1142</v>
      </c>
      <c r="AG180" t="s">
        <v>49</v>
      </c>
      <c r="AI180" t="s">
        <v>49</v>
      </c>
      <c r="AL180" t="s">
        <v>62</v>
      </c>
      <c r="AN180" t="s">
        <v>167</v>
      </c>
      <c r="AP180" t="s">
        <v>1143</v>
      </c>
    </row>
    <row r="181" spans="1:42" x14ac:dyDescent="0.2">
      <c r="A181">
        <v>856</v>
      </c>
      <c r="B181" t="s">
        <v>1144</v>
      </c>
      <c r="C181" t="s">
        <v>1145</v>
      </c>
      <c r="D181" t="s">
        <v>44</v>
      </c>
      <c r="E181" t="s">
        <v>1146</v>
      </c>
      <c r="F181" t="s">
        <v>810</v>
      </c>
      <c r="G181">
        <v>2017</v>
      </c>
      <c r="H181" t="s">
        <v>47</v>
      </c>
      <c r="J181" t="s">
        <v>48</v>
      </c>
      <c r="K181" t="s">
        <v>79</v>
      </c>
      <c r="L181" t="s">
        <v>50</v>
      </c>
      <c r="M181" t="s">
        <v>256</v>
      </c>
      <c r="N181" t="s">
        <v>52</v>
      </c>
      <c r="O181" t="s">
        <v>105</v>
      </c>
      <c r="P181">
        <v>7</v>
      </c>
      <c r="Q181" t="s">
        <v>54</v>
      </c>
      <c r="R181" t="s">
        <v>55</v>
      </c>
      <c r="T181" t="s">
        <v>49</v>
      </c>
      <c r="V181">
        <v>491</v>
      </c>
      <c r="W181" t="s">
        <v>106</v>
      </c>
      <c r="X181" t="s">
        <v>1147</v>
      </c>
      <c r="Y181" t="s">
        <v>71</v>
      </c>
      <c r="AA181" t="s">
        <v>58</v>
      </c>
      <c r="AB181" t="s">
        <v>186</v>
      </c>
      <c r="AD181" t="s">
        <v>1148</v>
      </c>
      <c r="AE181" t="s">
        <v>175</v>
      </c>
      <c r="AF181" t="s">
        <v>1149</v>
      </c>
      <c r="AG181" t="s">
        <v>49</v>
      </c>
      <c r="AI181" t="s">
        <v>49</v>
      </c>
      <c r="AL181" t="s">
        <v>62</v>
      </c>
      <c r="AN181" t="s">
        <v>63</v>
      </c>
      <c r="AP181" s="1" t="s">
        <v>1150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review_246328_20230126164449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Selman</dc:creator>
  <cp:lastModifiedBy>Chris Selman</cp:lastModifiedBy>
  <dcterms:created xsi:type="dcterms:W3CDTF">2023-01-26T05:45:38Z</dcterms:created>
  <dcterms:modified xsi:type="dcterms:W3CDTF">2023-01-26T05:45:39Z</dcterms:modified>
</cp:coreProperties>
</file>